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23C32658-C2F4-4D28-A98D-B32BD979A3EC}" xr6:coauthVersionLast="47" xr6:coauthVersionMax="47" xr10:uidLastSave="{00000000-0000-0000-0000-000000000000}"/>
  <workbookProtection workbookAlgorithmName="SHA-512" workbookHashValue="SeIvJbBHBSyhA8dvgdz3B7h3OIi6P3jXhH42P+qjqSFrE16nGhbDczj2gSefAXQd6PFYSDxDndh+97F/mGg/Gw==" workbookSaltValue="jNVrA7moMa6twoPBT4WKxA==" workbookSpinCount="100000" lockStructure="1"/>
  <bookViews>
    <workbookView xWindow="20370" yWindow="-120" windowWidth="29040" windowHeight="15720" firstSheet="1" activeTab="1" xr2:uid="{00000000-000D-0000-FFFF-FFFF00000000}"/>
  </bookViews>
  <sheets>
    <sheet name="改訂履歴" sheetId="2" state="hidden" r:id="rId1"/>
    <sheet name="労働者名簿" sheetId="1" r:id="rId2"/>
  </sheets>
  <externalReferences>
    <externalReference r:id="rId3"/>
  </externalReferences>
  <definedNames>
    <definedName name="_xlnm.Print_Area" localSheetId="1">労働者名簿!$A$2:$F$113</definedName>
    <definedName name="_xlnm.Print_Titles" localSheetId="1">労働者名簿!$5:$6</definedName>
    <definedName name="トレイ数">'[1]①製品審査申請書（工業会用）'!$E$29</definedName>
    <definedName name="機器費用">'[1]①製品審査申請書（工業会用）'!$E$42</definedName>
    <definedName name="設定費用">'[1]①製品審査申請書（工業会用）'!$E$43</definedName>
    <definedName name="操作人数">'[1]①製品審査申請書（工業会用）'!$E$30</definedName>
    <definedName name="配膳スピード">'[1]①製品審査申請書（工業会用）'!$E$28</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84" i="1" l="1"/>
  <c r="J84" i="1"/>
  <c r="K84" i="1"/>
  <c r="L84" i="1" s="1"/>
  <c r="M84" i="1"/>
  <c r="P84" i="1" s="1" a="1"/>
  <c r="P84" i="1" s="1"/>
  <c r="Q84" i="1" s="1"/>
  <c r="N84" i="1"/>
  <c r="O84" i="1"/>
  <c r="I85" i="1"/>
  <c r="J85" i="1"/>
  <c r="K85" i="1"/>
  <c r="L85" i="1"/>
  <c r="M85" i="1"/>
  <c r="P85" i="1" s="1" a="1"/>
  <c r="P85" i="1" s="1"/>
  <c r="N85" i="1"/>
  <c r="O85" i="1"/>
  <c r="I86" i="1"/>
  <c r="J86" i="1"/>
  <c r="K86" i="1"/>
  <c r="L86" i="1"/>
  <c r="M86" i="1"/>
  <c r="P86" i="1" s="1" a="1"/>
  <c r="P86" i="1" s="1"/>
  <c r="N86" i="1"/>
  <c r="O86" i="1"/>
  <c r="I87" i="1"/>
  <c r="J87" i="1"/>
  <c r="K87" i="1"/>
  <c r="L87" i="1"/>
  <c r="M87" i="1"/>
  <c r="N87" i="1"/>
  <c r="O87" i="1" s="1"/>
  <c r="I88" i="1"/>
  <c r="J88" i="1"/>
  <c r="K88" i="1"/>
  <c r="L88" i="1"/>
  <c r="M88" i="1"/>
  <c r="P88" i="1" s="1" a="1"/>
  <c r="P88" i="1" s="1"/>
  <c r="Q88" i="1" s="1"/>
  <c r="N88" i="1"/>
  <c r="O88" i="1"/>
  <c r="I89" i="1"/>
  <c r="J89" i="1"/>
  <c r="K89" i="1"/>
  <c r="L89" i="1"/>
  <c r="M89" i="1"/>
  <c r="P89" i="1" s="1" a="1"/>
  <c r="P89" i="1" s="1"/>
  <c r="Q89" i="1" s="1"/>
  <c r="N89" i="1"/>
  <c r="O89" i="1"/>
  <c r="I90" i="1"/>
  <c r="J90" i="1"/>
  <c r="K90" i="1"/>
  <c r="L90" i="1" s="1"/>
  <c r="M90" i="1"/>
  <c r="P90" i="1" s="1" a="1"/>
  <c r="P90" i="1" s="1"/>
  <c r="Q90" i="1" s="1"/>
  <c r="N90" i="1"/>
  <c r="O90" i="1"/>
  <c r="I91" i="1"/>
  <c r="J91" i="1"/>
  <c r="K91" i="1"/>
  <c r="L91" i="1"/>
  <c r="M91" i="1"/>
  <c r="P91" i="1" s="1" a="1"/>
  <c r="P91" i="1" s="1"/>
  <c r="N91" i="1"/>
  <c r="O91" i="1"/>
  <c r="I92" i="1"/>
  <c r="J92" i="1"/>
  <c r="K92" i="1"/>
  <c r="L92" i="1"/>
  <c r="M92" i="1"/>
  <c r="P92" i="1" s="1" a="1"/>
  <c r="P92" i="1" s="1"/>
  <c r="N92" i="1"/>
  <c r="O92" i="1"/>
  <c r="I93" i="1"/>
  <c r="J93" i="1"/>
  <c r="K93" i="1"/>
  <c r="L93" i="1"/>
  <c r="M93" i="1"/>
  <c r="P93" i="1" s="1" a="1"/>
  <c r="P93" i="1" s="1"/>
  <c r="N93" i="1"/>
  <c r="O93" i="1" s="1"/>
  <c r="I94" i="1"/>
  <c r="J94" i="1"/>
  <c r="K94" i="1"/>
  <c r="L94" i="1"/>
  <c r="M94" i="1"/>
  <c r="P94" i="1" s="1" a="1"/>
  <c r="P94" i="1" s="1"/>
  <c r="Q94" i="1" s="1"/>
  <c r="N94" i="1"/>
  <c r="O94" i="1"/>
  <c r="I95" i="1"/>
  <c r="J95" i="1"/>
  <c r="K95" i="1"/>
  <c r="L95" i="1"/>
  <c r="M95" i="1"/>
  <c r="P95" i="1" s="1" a="1"/>
  <c r="P95" i="1" s="1"/>
  <c r="Q95" i="1" s="1"/>
  <c r="N95" i="1"/>
  <c r="O95" i="1"/>
  <c r="I96" i="1"/>
  <c r="J96" i="1"/>
  <c r="K96" i="1"/>
  <c r="L96" i="1" s="1"/>
  <c r="M96" i="1"/>
  <c r="P96" i="1" s="1" a="1"/>
  <c r="P96" i="1" s="1"/>
  <c r="Q96" i="1" s="1"/>
  <c r="N96" i="1"/>
  <c r="O96" i="1"/>
  <c r="I97" i="1"/>
  <c r="J97" i="1"/>
  <c r="K97" i="1"/>
  <c r="L97" i="1"/>
  <c r="M97" i="1"/>
  <c r="P97" i="1" s="1" a="1"/>
  <c r="P97" i="1" s="1"/>
  <c r="N97" i="1"/>
  <c r="O97" i="1"/>
  <c r="I98" i="1"/>
  <c r="J98" i="1"/>
  <c r="K98" i="1"/>
  <c r="L98" i="1"/>
  <c r="M98" i="1"/>
  <c r="P98" i="1" s="1" a="1"/>
  <c r="P98" i="1" s="1"/>
  <c r="N98" i="1"/>
  <c r="O98" i="1"/>
  <c r="I99" i="1"/>
  <c r="J99" i="1"/>
  <c r="K99" i="1"/>
  <c r="L99" i="1"/>
  <c r="M99" i="1"/>
  <c r="N99" i="1"/>
  <c r="O99" i="1" s="1"/>
  <c r="I100" i="1"/>
  <c r="J100" i="1"/>
  <c r="K100" i="1"/>
  <c r="L100" i="1"/>
  <c r="M100" i="1"/>
  <c r="P100" i="1" s="1" a="1"/>
  <c r="P100" i="1" s="1"/>
  <c r="Q100" i="1" s="1"/>
  <c r="N100" i="1"/>
  <c r="O100" i="1"/>
  <c r="I101" i="1"/>
  <c r="J101" i="1"/>
  <c r="K101" i="1"/>
  <c r="L101" i="1"/>
  <c r="M101" i="1"/>
  <c r="P101" i="1" s="1" a="1"/>
  <c r="P101" i="1" s="1"/>
  <c r="Q101" i="1" s="1"/>
  <c r="N101" i="1"/>
  <c r="O101" i="1"/>
  <c r="I102" i="1"/>
  <c r="J102" i="1"/>
  <c r="K102" i="1"/>
  <c r="L102" i="1" s="1"/>
  <c r="M102" i="1"/>
  <c r="P102" i="1" s="1" a="1"/>
  <c r="P102" i="1" s="1"/>
  <c r="Q102" i="1" s="1"/>
  <c r="N102" i="1"/>
  <c r="O102" i="1"/>
  <c r="I103" i="1"/>
  <c r="J103" i="1"/>
  <c r="K103" i="1"/>
  <c r="L103" i="1"/>
  <c r="M103" i="1"/>
  <c r="P103" i="1" s="1" a="1"/>
  <c r="P103" i="1" s="1"/>
  <c r="N103" i="1"/>
  <c r="O103" i="1"/>
  <c r="I104" i="1"/>
  <c r="J104" i="1"/>
  <c r="K104" i="1"/>
  <c r="L104" i="1"/>
  <c r="M104" i="1"/>
  <c r="P104" i="1" s="1" a="1"/>
  <c r="P104" i="1" s="1"/>
  <c r="N104" i="1"/>
  <c r="O104" i="1"/>
  <c r="I105" i="1"/>
  <c r="J105" i="1"/>
  <c r="K105" i="1"/>
  <c r="L105" i="1"/>
  <c r="M105" i="1"/>
  <c r="N105" i="1"/>
  <c r="O105" i="1" s="1"/>
  <c r="I106" i="1"/>
  <c r="J106" i="1"/>
  <c r="K106" i="1"/>
  <c r="L106" i="1"/>
  <c r="M106" i="1"/>
  <c r="P106" i="1" s="1" a="1"/>
  <c r="P106" i="1" s="1"/>
  <c r="Q106" i="1" s="1"/>
  <c r="N106" i="1"/>
  <c r="O106" i="1"/>
  <c r="I107" i="1"/>
  <c r="J107" i="1"/>
  <c r="K107" i="1"/>
  <c r="L107" i="1"/>
  <c r="M107" i="1"/>
  <c r="P107" i="1" s="1" a="1"/>
  <c r="P107" i="1" s="1"/>
  <c r="Q107" i="1" s="1"/>
  <c r="N107" i="1"/>
  <c r="O107" i="1"/>
  <c r="I108" i="1"/>
  <c r="J108" i="1"/>
  <c r="K108" i="1"/>
  <c r="L108" i="1" s="1"/>
  <c r="M108" i="1"/>
  <c r="P108" i="1" s="1" a="1"/>
  <c r="P108" i="1" s="1"/>
  <c r="Q108" i="1" s="1"/>
  <c r="N108" i="1"/>
  <c r="O108" i="1"/>
  <c r="I109" i="1"/>
  <c r="J109" i="1"/>
  <c r="K109" i="1"/>
  <c r="L109" i="1"/>
  <c r="M109" i="1"/>
  <c r="P109" i="1" s="1" a="1"/>
  <c r="P109" i="1" s="1"/>
  <c r="N109" i="1"/>
  <c r="O109" i="1"/>
  <c r="I110" i="1"/>
  <c r="J110" i="1"/>
  <c r="K110" i="1"/>
  <c r="L110" i="1"/>
  <c r="M110" i="1"/>
  <c r="P110" i="1" s="1" a="1"/>
  <c r="P110" i="1" s="1"/>
  <c r="N110" i="1"/>
  <c r="O110" i="1"/>
  <c r="I111" i="1"/>
  <c r="J111" i="1"/>
  <c r="K111" i="1"/>
  <c r="L111" i="1"/>
  <c r="M111" i="1"/>
  <c r="N111" i="1"/>
  <c r="O111" i="1" s="1"/>
  <c r="I112" i="1"/>
  <c r="J112" i="1"/>
  <c r="K112" i="1"/>
  <c r="L112" i="1" s="1"/>
  <c r="M112" i="1"/>
  <c r="N112" i="1"/>
  <c r="O112" i="1" s="1"/>
  <c r="I33" i="1"/>
  <c r="J33" i="1"/>
  <c r="K33" i="1"/>
  <c r="L33" i="1" s="1"/>
  <c r="M33" i="1"/>
  <c r="N33" i="1"/>
  <c r="O33" i="1"/>
  <c r="I34" i="1"/>
  <c r="J34" i="1"/>
  <c r="K34" i="1"/>
  <c r="L34" i="1" s="1"/>
  <c r="M34" i="1"/>
  <c r="N34" i="1"/>
  <c r="O34" i="1" s="1"/>
  <c r="I35" i="1"/>
  <c r="J35" i="1"/>
  <c r="K35" i="1"/>
  <c r="L35" i="1"/>
  <c r="M35" i="1"/>
  <c r="N35" i="1"/>
  <c r="O35" i="1"/>
  <c r="I36" i="1"/>
  <c r="J36" i="1"/>
  <c r="K36" i="1"/>
  <c r="L36" i="1"/>
  <c r="M36" i="1"/>
  <c r="N36" i="1"/>
  <c r="O36" i="1" s="1"/>
  <c r="I37" i="1"/>
  <c r="J37" i="1"/>
  <c r="K37" i="1"/>
  <c r="L37" i="1" s="1"/>
  <c r="M37" i="1"/>
  <c r="P37" i="1" s="1" a="1"/>
  <c r="P37" i="1" s="1"/>
  <c r="N37" i="1"/>
  <c r="O37" i="1"/>
  <c r="I38" i="1"/>
  <c r="J38" i="1"/>
  <c r="K38" i="1"/>
  <c r="L38" i="1"/>
  <c r="M38" i="1"/>
  <c r="N38" i="1"/>
  <c r="O38" i="1"/>
  <c r="I39" i="1"/>
  <c r="J39" i="1"/>
  <c r="K39" i="1"/>
  <c r="L39" i="1"/>
  <c r="M39" i="1"/>
  <c r="N39" i="1"/>
  <c r="O39" i="1"/>
  <c r="I40" i="1"/>
  <c r="J40" i="1"/>
  <c r="K40" i="1"/>
  <c r="L40" i="1"/>
  <c r="M40" i="1"/>
  <c r="N40" i="1"/>
  <c r="O40" i="1" s="1"/>
  <c r="I41" i="1"/>
  <c r="J41" i="1"/>
  <c r="K41" i="1"/>
  <c r="L41" i="1"/>
  <c r="M41" i="1"/>
  <c r="N41" i="1"/>
  <c r="O41" i="1"/>
  <c r="I42" i="1"/>
  <c r="J42" i="1"/>
  <c r="K42" i="1"/>
  <c r="L42" i="1"/>
  <c r="M42" i="1"/>
  <c r="N42" i="1"/>
  <c r="O42" i="1" s="1"/>
  <c r="I43" i="1"/>
  <c r="J43" i="1"/>
  <c r="K43" i="1"/>
  <c r="L43" i="1"/>
  <c r="M43" i="1"/>
  <c r="N43" i="1"/>
  <c r="O43" i="1"/>
  <c r="I44" i="1"/>
  <c r="J44" i="1"/>
  <c r="K44" i="1"/>
  <c r="L44" i="1" s="1"/>
  <c r="M44" i="1"/>
  <c r="N44" i="1"/>
  <c r="O44" i="1"/>
  <c r="I45" i="1"/>
  <c r="J45" i="1"/>
  <c r="K45" i="1"/>
  <c r="L45" i="1"/>
  <c r="M45" i="1"/>
  <c r="P45" i="1" s="1" a="1"/>
  <c r="P45" i="1" s="1"/>
  <c r="Q45" i="1" s="1"/>
  <c r="N45" i="1"/>
  <c r="O45" i="1"/>
  <c r="I46" i="1"/>
  <c r="J46" i="1"/>
  <c r="K46" i="1"/>
  <c r="L46" i="1"/>
  <c r="M46" i="1"/>
  <c r="N46" i="1"/>
  <c r="O46" i="1" s="1"/>
  <c r="I47" i="1"/>
  <c r="J47" i="1"/>
  <c r="K47" i="1"/>
  <c r="L47" i="1"/>
  <c r="M47" i="1"/>
  <c r="N47" i="1"/>
  <c r="O47" i="1"/>
  <c r="I48" i="1"/>
  <c r="J48" i="1"/>
  <c r="K48" i="1"/>
  <c r="L48" i="1"/>
  <c r="M48" i="1"/>
  <c r="N48" i="1"/>
  <c r="O48" i="1" s="1"/>
  <c r="I49" i="1"/>
  <c r="J49" i="1"/>
  <c r="K49" i="1"/>
  <c r="L49" i="1" s="1"/>
  <c r="M49" i="1"/>
  <c r="N49" i="1"/>
  <c r="O49" i="1" s="1"/>
  <c r="I50" i="1"/>
  <c r="J50" i="1"/>
  <c r="K50" i="1"/>
  <c r="L50" i="1"/>
  <c r="M50" i="1"/>
  <c r="N50" i="1"/>
  <c r="O50" i="1"/>
  <c r="I51" i="1"/>
  <c r="J51" i="1"/>
  <c r="K51" i="1"/>
  <c r="L51" i="1"/>
  <c r="M51" i="1"/>
  <c r="P51" i="1" s="1" a="1"/>
  <c r="P51" i="1" s="1"/>
  <c r="Q51" i="1" s="1"/>
  <c r="N51" i="1"/>
  <c r="O51" i="1"/>
  <c r="I52" i="1"/>
  <c r="J52" i="1"/>
  <c r="K52" i="1"/>
  <c r="L52" i="1"/>
  <c r="M52" i="1"/>
  <c r="N52" i="1"/>
  <c r="O52" i="1" s="1"/>
  <c r="I53" i="1"/>
  <c r="J53" i="1"/>
  <c r="K53" i="1"/>
  <c r="L53" i="1" s="1"/>
  <c r="M53" i="1"/>
  <c r="N53" i="1"/>
  <c r="O53" i="1"/>
  <c r="I54" i="1"/>
  <c r="J54" i="1"/>
  <c r="K54" i="1"/>
  <c r="L54" i="1"/>
  <c r="M54" i="1"/>
  <c r="N54" i="1"/>
  <c r="O54" i="1" s="1"/>
  <c r="I55" i="1"/>
  <c r="J55" i="1"/>
  <c r="K55" i="1"/>
  <c r="L55" i="1" s="1"/>
  <c r="M55" i="1"/>
  <c r="N55" i="1"/>
  <c r="O55" i="1"/>
  <c r="I56" i="1"/>
  <c r="J56" i="1"/>
  <c r="K56" i="1"/>
  <c r="L56" i="1"/>
  <c r="M56" i="1"/>
  <c r="N56" i="1"/>
  <c r="O56" i="1"/>
  <c r="I57" i="1"/>
  <c r="J57" i="1"/>
  <c r="K57" i="1"/>
  <c r="L57" i="1"/>
  <c r="M57" i="1"/>
  <c r="N57" i="1"/>
  <c r="O57" i="1"/>
  <c r="I58" i="1"/>
  <c r="J58" i="1"/>
  <c r="K58" i="1"/>
  <c r="L58" i="1"/>
  <c r="M58" i="1"/>
  <c r="N58" i="1"/>
  <c r="O58" i="1" s="1"/>
  <c r="I59" i="1"/>
  <c r="J59" i="1"/>
  <c r="K59" i="1"/>
  <c r="L59" i="1"/>
  <c r="M59" i="1"/>
  <c r="N59" i="1"/>
  <c r="O59" i="1"/>
  <c r="I60" i="1"/>
  <c r="J60" i="1"/>
  <c r="K60" i="1"/>
  <c r="L60" i="1"/>
  <c r="M60" i="1"/>
  <c r="N60" i="1"/>
  <c r="O60" i="1" s="1"/>
  <c r="I61" i="1"/>
  <c r="J61" i="1"/>
  <c r="K61" i="1"/>
  <c r="L61" i="1"/>
  <c r="M61" i="1"/>
  <c r="N61" i="1"/>
  <c r="O61" i="1"/>
  <c r="I62" i="1"/>
  <c r="J62" i="1"/>
  <c r="K62" i="1"/>
  <c r="L62" i="1" s="1"/>
  <c r="M62" i="1"/>
  <c r="N62" i="1"/>
  <c r="O62" i="1"/>
  <c r="I63" i="1"/>
  <c r="J63" i="1"/>
  <c r="K63" i="1"/>
  <c r="L63" i="1"/>
  <c r="M63" i="1"/>
  <c r="P63" i="1" s="1" a="1"/>
  <c r="P63" i="1" s="1"/>
  <c r="Q63" i="1" s="1"/>
  <c r="N63" i="1"/>
  <c r="O63" i="1"/>
  <c r="I64" i="1"/>
  <c r="J64" i="1"/>
  <c r="K64" i="1"/>
  <c r="L64" i="1"/>
  <c r="M64" i="1"/>
  <c r="N64" i="1"/>
  <c r="O64" i="1" s="1"/>
  <c r="I65" i="1"/>
  <c r="J65" i="1"/>
  <c r="K65" i="1"/>
  <c r="L65" i="1"/>
  <c r="M65" i="1"/>
  <c r="N65" i="1"/>
  <c r="O65" i="1"/>
  <c r="I66" i="1"/>
  <c r="J66" i="1"/>
  <c r="K66" i="1"/>
  <c r="L66" i="1"/>
  <c r="M66" i="1"/>
  <c r="N66" i="1"/>
  <c r="O66" i="1" s="1"/>
  <c r="I67" i="1"/>
  <c r="J67" i="1"/>
  <c r="K67" i="1"/>
  <c r="L67" i="1" s="1"/>
  <c r="M67" i="1"/>
  <c r="N67" i="1"/>
  <c r="O67" i="1" s="1"/>
  <c r="I68" i="1"/>
  <c r="J68" i="1"/>
  <c r="K68" i="1"/>
  <c r="L68" i="1"/>
  <c r="M68" i="1"/>
  <c r="N68" i="1"/>
  <c r="O68" i="1"/>
  <c r="I69" i="1"/>
  <c r="J69" i="1"/>
  <c r="K69" i="1"/>
  <c r="L69" i="1"/>
  <c r="M69" i="1"/>
  <c r="P69" i="1" s="1" a="1"/>
  <c r="P69" i="1" s="1"/>
  <c r="Q69" i="1" s="1"/>
  <c r="N69" i="1"/>
  <c r="O69" i="1"/>
  <c r="I70" i="1"/>
  <c r="J70" i="1"/>
  <c r="K70" i="1"/>
  <c r="L70" i="1"/>
  <c r="M70" i="1"/>
  <c r="N70" i="1"/>
  <c r="O70" i="1" s="1"/>
  <c r="I71" i="1"/>
  <c r="J71" i="1"/>
  <c r="K71" i="1"/>
  <c r="L71" i="1" s="1"/>
  <c r="M71" i="1"/>
  <c r="N71" i="1"/>
  <c r="O71" i="1"/>
  <c r="I72" i="1"/>
  <c r="J72" i="1"/>
  <c r="K72" i="1"/>
  <c r="L72" i="1"/>
  <c r="M72" i="1"/>
  <c r="N72" i="1"/>
  <c r="O72" i="1" s="1"/>
  <c r="I73" i="1"/>
  <c r="J73" i="1"/>
  <c r="K73" i="1"/>
  <c r="L73" i="1" s="1"/>
  <c r="M73" i="1"/>
  <c r="N73" i="1"/>
  <c r="O73" i="1"/>
  <c r="I74" i="1"/>
  <c r="J74" i="1"/>
  <c r="K74" i="1"/>
  <c r="L74" i="1"/>
  <c r="M74" i="1"/>
  <c r="N74" i="1"/>
  <c r="O74" i="1"/>
  <c r="I75" i="1"/>
  <c r="J75" i="1"/>
  <c r="K75" i="1"/>
  <c r="L75" i="1"/>
  <c r="M75" i="1"/>
  <c r="N75" i="1"/>
  <c r="O75" i="1"/>
  <c r="I76" i="1"/>
  <c r="J76" i="1"/>
  <c r="K76" i="1"/>
  <c r="L76" i="1"/>
  <c r="M76" i="1"/>
  <c r="N76" i="1"/>
  <c r="O76" i="1" s="1"/>
  <c r="I77" i="1"/>
  <c r="J77" i="1"/>
  <c r="K77" i="1"/>
  <c r="L77" i="1"/>
  <c r="M77" i="1"/>
  <c r="N77" i="1"/>
  <c r="O77" i="1"/>
  <c r="I78" i="1"/>
  <c r="J78" i="1"/>
  <c r="K78" i="1"/>
  <c r="L78" i="1"/>
  <c r="M78" i="1"/>
  <c r="N78" i="1"/>
  <c r="O78" i="1" s="1"/>
  <c r="I79" i="1"/>
  <c r="J79" i="1"/>
  <c r="K79" i="1"/>
  <c r="L79" i="1"/>
  <c r="M79" i="1"/>
  <c r="N79" i="1"/>
  <c r="O79" i="1"/>
  <c r="I80" i="1"/>
  <c r="J80" i="1"/>
  <c r="K80" i="1"/>
  <c r="L80" i="1" s="1"/>
  <c r="M80" i="1"/>
  <c r="N80" i="1"/>
  <c r="O80" i="1"/>
  <c r="I81" i="1"/>
  <c r="J81" i="1"/>
  <c r="K81" i="1"/>
  <c r="L81" i="1"/>
  <c r="M81" i="1"/>
  <c r="P81" i="1" s="1" a="1"/>
  <c r="P81" i="1" s="1"/>
  <c r="Q81" i="1" s="1"/>
  <c r="N81" i="1"/>
  <c r="O81" i="1"/>
  <c r="I82" i="1"/>
  <c r="J82" i="1"/>
  <c r="K82" i="1"/>
  <c r="L82" i="1" s="1"/>
  <c r="M82" i="1"/>
  <c r="N82" i="1"/>
  <c r="O82" i="1" s="1"/>
  <c r="I83" i="1"/>
  <c r="J83" i="1"/>
  <c r="K83" i="1"/>
  <c r="L83" i="1"/>
  <c r="M83" i="1"/>
  <c r="P83" i="1" s="1" a="1"/>
  <c r="P83" i="1" s="1"/>
  <c r="N83" i="1"/>
  <c r="O83" i="1"/>
  <c r="N11" i="1"/>
  <c r="O11" i="1" s="1"/>
  <c r="P112" i="1" l="1" a="1"/>
  <c r="P112" i="1" s="1"/>
  <c r="Q112" i="1" s="1"/>
  <c r="Q104" i="1"/>
  <c r="Q110" i="1"/>
  <c r="P99" i="1" a="1"/>
  <c r="P99" i="1" s="1"/>
  <c r="Q99" i="1" s="1"/>
  <c r="P111" i="1" a="1"/>
  <c r="P111" i="1" s="1"/>
  <c r="Q111" i="1" s="1"/>
  <c r="Q93" i="1"/>
  <c r="Q85" i="1"/>
  <c r="Q91" i="1"/>
  <c r="Q97" i="1"/>
  <c r="Q103" i="1"/>
  <c r="Q109" i="1"/>
  <c r="Q86" i="1"/>
  <c r="Q92" i="1"/>
  <c r="Q98" i="1"/>
  <c r="P87" i="1" a="1"/>
  <c r="P87" i="1" s="1"/>
  <c r="Q87" i="1" s="1"/>
  <c r="P105" i="1" a="1"/>
  <c r="P105" i="1" s="1"/>
  <c r="Q105" i="1" s="1"/>
  <c r="P43" i="1" a="1"/>
  <c r="P43" i="1" s="1"/>
  <c r="Q43" i="1" s="1"/>
  <c r="P77" i="1" a="1"/>
  <c r="P77" i="1" s="1"/>
  <c r="Q77" i="1" s="1"/>
  <c r="P68" i="1" a="1"/>
  <c r="P68" i="1" s="1"/>
  <c r="Q68" i="1" s="1"/>
  <c r="P59" i="1" a="1"/>
  <c r="P59" i="1" s="1"/>
  <c r="Q59" i="1" s="1"/>
  <c r="P50" i="1" a="1"/>
  <c r="P50" i="1" s="1"/>
  <c r="Q50" i="1" s="1"/>
  <c r="P41" i="1" a="1"/>
  <c r="P41" i="1" s="1"/>
  <c r="Q41" i="1" s="1"/>
  <c r="P57" i="1" a="1"/>
  <c r="P57" i="1" s="1"/>
  <c r="Q57" i="1" s="1"/>
  <c r="P82" i="1" a="1"/>
  <c r="P82" i="1" s="1"/>
  <c r="Q82" i="1" s="1"/>
  <c r="P73" i="1" a="1"/>
  <c r="P73" i="1" s="1"/>
  <c r="Q73" i="1" s="1"/>
  <c r="P55" i="1" a="1"/>
  <c r="P55" i="1" s="1"/>
  <c r="Q55" i="1" s="1"/>
  <c r="P75" i="1" a="1"/>
  <c r="P75" i="1" s="1"/>
  <c r="Q75" i="1" s="1"/>
  <c r="P39" i="1" a="1"/>
  <c r="P39" i="1" s="1"/>
  <c r="Q39" i="1" s="1"/>
  <c r="P80" i="1" a="1"/>
  <c r="P80" i="1" s="1"/>
  <c r="Q80" i="1" s="1"/>
  <c r="P71" i="1" a="1"/>
  <c r="P71" i="1" s="1"/>
  <c r="Q71" i="1" s="1"/>
  <c r="P62" i="1" a="1"/>
  <c r="P62" i="1" s="1"/>
  <c r="Q62" i="1" s="1"/>
  <c r="P53" i="1" a="1"/>
  <c r="P53" i="1" s="1"/>
  <c r="Q53" i="1" s="1"/>
  <c r="P44" i="1" a="1"/>
  <c r="P44" i="1" s="1"/>
  <c r="Q44" i="1" s="1"/>
  <c r="P79" i="1" a="1"/>
  <c r="P79" i="1" s="1"/>
  <c r="Q79" i="1" s="1"/>
  <c r="P61" i="1" a="1"/>
  <c r="P61" i="1" s="1"/>
  <c r="Q61" i="1" s="1"/>
  <c r="P35" i="1" a="1"/>
  <c r="P35" i="1" s="1"/>
  <c r="Q35" i="1" s="1"/>
  <c r="P33" i="1" a="1"/>
  <c r="P33" i="1" s="1"/>
  <c r="Q33" i="1" s="1"/>
  <c r="P67" i="1" a="1"/>
  <c r="P67" i="1" s="1"/>
  <c r="Q67" i="1" s="1"/>
  <c r="P49" i="1" a="1"/>
  <c r="P49" i="1" s="1"/>
  <c r="Q49" i="1" s="1"/>
  <c r="P74" i="1" a="1"/>
  <c r="P74" i="1" s="1"/>
  <c r="Q74" i="1" s="1"/>
  <c r="P65" i="1" a="1"/>
  <c r="P65" i="1" s="1"/>
  <c r="Q65" i="1" s="1"/>
  <c r="P56" i="1" a="1"/>
  <c r="P56" i="1" s="1"/>
  <c r="Q56" i="1" s="1"/>
  <c r="P47" i="1" a="1"/>
  <c r="P47" i="1" s="1"/>
  <c r="Q47" i="1" s="1"/>
  <c r="P38" i="1" a="1"/>
  <c r="P38" i="1" s="1"/>
  <c r="Q38" i="1" s="1"/>
  <c r="Q37" i="1"/>
  <c r="Q83" i="1"/>
  <c r="P78" i="1" a="1"/>
  <c r="P78" i="1" s="1"/>
  <c r="Q78" i="1" s="1"/>
  <c r="P72" i="1" a="1"/>
  <c r="P72" i="1" s="1"/>
  <c r="Q72" i="1" s="1"/>
  <c r="P66" i="1" a="1"/>
  <c r="P66" i="1" s="1"/>
  <c r="Q66" i="1" s="1"/>
  <c r="P60" i="1" a="1"/>
  <c r="P60" i="1" s="1"/>
  <c r="Q60" i="1" s="1"/>
  <c r="P54" i="1" a="1"/>
  <c r="P54" i="1" s="1"/>
  <c r="Q54" i="1" s="1"/>
  <c r="P48" i="1" a="1"/>
  <c r="P48" i="1" s="1"/>
  <c r="Q48" i="1" s="1"/>
  <c r="P42" i="1" a="1"/>
  <c r="P42" i="1" s="1"/>
  <c r="Q42" i="1" s="1"/>
  <c r="P36" i="1" a="1"/>
  <c r="P36" i="1" s="1"/>
  <c r="Q36" i="1" s="1"/>
  <c r="P76" i="1" a="1"/>
  <c r="P76" i="1" s="1"/>
  <c r="Q76" i="1" s="1"/>
  <c r="P70" i="1" a="1"/>
  <c r="P70" i="1" s="1"/>
  <c r="Q70" i="1" s="1"/>
  <c r="P64" i="1" a="1"/>
  <c r="P64" i="1" s="1"/>
  <c r="Q64" i="1" s="1"/>
  <c r="P58" i="1" a="1"/>
  <c r="P58" i="1" s="1"/>
  <c r="Q58" i="1" s="1"/>
  <c r="P52" i="1" a="1"/>
  <c r="P52" i="1" s="1"/>
  <c r="Q52" i="1" s="1"/>
  <c r="P46" i="1" a="1"/>
  <c r="P46" i="1" s="1"/>
  <c r="Q46" i="1" s="1"/>
  <c r="P40" i="1" a="1"/>
  <c r="P40" i="1" s="1"/>
  <c r="Q40" i="1" s="1"/>
  <c r="P34" i="1" a="1"/>
  <c r="P34" i="1" s="1"/>
  <c r="Q34" i="1" s="1"/>
  <c r="M22" i="1"/>
  <c r="N22" i="1"/>
  <c r="O22" i="1" s="1"/>
  <c r="M23" i="1"/>
  <c r="N23" i="1"/>
  <c r="O23" i="1" s="1"/>
  <c r="M24" i="1"/>
  <c r="N24" i="1"/>
  <c r="O24" i="1" s="1"/>
  <c r="M25" i="1"/>
  <c r="N25" i="1"/>
  <c r="O25" i="1" s="1"/>
  <c r="M26" i="1"/>
  <c r="N26" i="1"/>
  <c r="O26" i="1" s="1"/>
  <c r="M27" i="1"/>
  <c r="N27" i="1"/>
  <c r="O27" i="1" s="1"/>
  <c r="M28" i="1"/>
  <c r="N28" i="1"/>
  <c r="O28" i="1" s="1"/>
  <c r="M29" i="1"/>
  <c r="N29" i="1"/>
  <c r="O29" i="1" s="1"/>
  <c r="M30" i="1"/>
  <c r="N30" i="1"/>
  <c r="O30" i="1" s="1"/>
  <c r="M31" i="1"/>
  <c r="N31" i="1"/>
  <c r="O31" i="1" s="1"/>
  <c r="M32" i="1"/>
  <c r="N32" i="1"/>
  <c r="O32" i="1" s="1"/>
  <c r="M13" i="1"/>
  <c r="N13" i="1"/>
  <c r="O13" i="1" s="1"/>
  <c r="M14" i="1"/>
  <c r="N14" i="1"/>
  <c r="O14" i="1" s="1"/>
  <c r="M15" i="1"/>
  <c r="N15" i="1"/>
  <c r="O15" i="1" s="1"/>
  <c r="M16" i="1"/>
  <c r="N16" i="1"/>
  <c r="O16" i="1" s="1"/>
  <c r="M17" i="1"/>
  <c r="N17" i="1"/>
  <c r="O17" i="1" s="1"/>
  <c r="M18" i="1"/>
  <c r="N18" i="1"/>
  <c r="O18" i="1" s="1"/>
  <c r="M19" i="1"/>
  <c r="N19" i="1"/>
  <c r="O19" i="1" s="1"/>
  <c r="M20" i="1"/>
  <c r="N20" i="1"/>
  <c r="O20" i="1" s="1"/>
  <c r="M21" i="1"/>
  <c r="N21" i="1"/>
  <c r="O21" i="1" s="1"/>
  <c r="P28" i="1" l="1" a="1"/>
  <c r="P28" i="1" s="1"/>
  <c r="P30" i="1" a="1"/>
  <c r="P30" i="1" s="1"/>
  <c r="P21" i="1" a="1"/>
  <c r="P21" i="1" s="1"/>
  <c r="P26" i="1" a="1"/>
  <c r="P26" i="1" s="1"/>
  <c r="P29" i="1" a="1"/>
  <c r="P29" i="1" s="1"/>
  <c r="P22" i="1" a="1"/>
  <c r="P22" i="1" s="1"/>
  <c r="P25" i="1" a="1"/>
  <c r="P25" i="1" s="1"/>
  <c r="P27" i="1" a="1"/>
  <c r="P27" i="1" s="1"/>
  <c r="P18" i="1" a="1"/>
  <c r="P18" i="1" s="1"/>
  <c r="P19" i="1" a="1"/>
  <c r="P19" i="1" s="1"/>
  <c r="P32" i="1" a="1"/>
  <c r="P32" i="1" s="1"/>
  <c r="P24" i="1" a="1"/>
  <c r="P24" i="1" s="1"/>
  <c r="P15" i="1" a="1"/>
  <c r="P15" i="1" s="1"/>
  <c r="P20" i="1" a="1"/>
  <c r="P20" i="1" s="1"/>
  <c r="P16" i="1" a="1"/>
  <c r="P16" i="1" s="1"/>
  <c r="P31" i="1" a="1"/>
  <c r="P31" i="1" s="1"/>
  <c r="P23" i="1" a="1"/>
  <c r="P23" i="1" s="1"/>
  <c r="P17" i="1" a="1"/>
  <c r="P17" i="1" s="1"/>
  <c r="P13" i="1" a="1"/>
  <c r="P13" i="1" s="1"/>
  <c r="P14" i="1" a="1"/>
  <c r="P14" i="1" s="1"/>
  <c r="N12" i="1"/>
  <c r="O12" i="1" s="1"/>
  <c r="M12" i="1"/>
  <c r="M11" i="1"/>
  <c r="P11" i="1" s="1" a="1"/>
  <c r="P11" i="1" s="1"/>
  <c r="I12" i="1"/>
  <c r="P12" i="1" l="1" a="1"/>
  <c r="P12" i="1" s="1"/>
  <c r="I32" i="1"/>
  <c r="I31" i="1"/>
  <c r="I30" i="1"/>
  <c r="I29" i="1"/>
  <c r="I28" i="1"/>
  <c r="I27" i="1"/>
  <c r="I26" i="1"/>
  <c r="I25" i="1"/>
  <c r="I24" i="1"/>
  <c r="I23" i="1"/>
  <c r="I22" i="1"/>
  <c r="I21" i="1"/>
  <c r="I20" i="1"/>
  <c r="I19" i="1"/>
  <c r="I18" i="1"/>
  <c r="I17" i="1"/>
  <c r="I16" i="1"/>
  <c r="I15" i="1"/>
  <c r="I14" i="1"/>
  <c r="I13" i="1"/>
  <c r="J12" i="1" l="1"/>
  <c r="K13" i="1" l="1"/>
  <c r="K32" i="1" l="1"/>
  <c r="K31" i="1"/>
  <c r="K30" i="1"/>
  <c r="K29" i="1"/>
  <c r="K28" i="1"/>
  <c r="K27" i="1"/>
  <c r="K26" i="1"/>
  <c r="K25" i="1"/>
  <c r="K24" i="1"/>
  <c r="K23" i="1"/>
  <c r="K22" i="1"/>
  <c r="K21" i="1"/>
  <c r="K20" i="1"/>
  <c r="K19" i="1"/>
  <c r="K18" i="1"/>
  <c r="K17" i="1"/>
  <c r="K16" i="1"/>
  <c r="K15" i="1"/>
  <c r="K14" i="1"/>
  <c r="K12" i="1"/>
  <c r="K11" i="1"/>
  <c r="J32" i="1"/>
  <c r="J31" i="1"/>
  <c r="J30" i="1"/>
  <c r="J29" i="1"/>
  <c r="J28" i="1"/>
  <c r="J27" i="1"/>
  <c r="J26" i="1"/>
  <c r="J25" i="1"/>
  <c r="J24" i="1"/>
  <c r="J23" i="1"/>
  <c r="J22" i="1"/>
  <c r="J21" i="1"/>
  <c r="J20" i="1"/>
  <c r="J19" i="1"/>
  <c r="J18" i="1"/>
  <c r="J17" i="1"/>
  <c r="J16" i="1"/>
  <c r="J15" i="1"/>
  <c r="J14" i="1"/>
  <c r="J13" i="1"/>
  <c r="J11" i="1"/>
  <c r="L14" i="1" l="1"/>
  <c r="L22" i="1"/>
  <c r="Q22" i="1" s="1"/>
  <c r="L30" i="1"/>
  <c r="Q30" i="1" s="1"/>
  <c r="L17" i="1"/>
  <c r="L25" i="1"/>
  <c r="Q25" i="1" s="1"/>
  <c r="L19" i="1"/>
  <c r="L27" i="1"/>
  <c r="Q27" i="1" s="1"/>
  <c r="L26" i="1"/>
  <c r="Q26" i="1" s="1"/>
  <c r="L20" i="1"/>
  <c r="Q20" i="1" s="1"/>
  <c r="L28" i="1"/>
  <c r="Q28" i="1" s="1"/>
  <c r="L18" i="1"/>
  <c r="L12" i="1"/>
  <c r="Q12" i="1" s="1"/>
  <c r="L21" i="1"/>
  <c r="Q21" i="1" s="1"/>
  <c r="L29" i="1"/>
  <c r="Q29" i="1" s="1"/>
  <c r="L15" i="1"/>
  <c r="Q15" i="1" s="1"/>
  <c r="L23" i="1"/>
  <c r="Q23" i="1" s="1"/>
  <c r="L31" i="1"/>
  <c r="Q31" i="1" s="1"/>
  <c r="L16" i="1"/>
  <c r="Q16" i="1" s="1"/>
  <c r="L24" i="1"/>
  <c r="Q24" i="1" s="1"/>
  <c r="L32" i="1"/>
  <c r="Q32" i="1" s="1"/>
  <c r="L13" i="1"/>
  <c r="Q13" i="1" s="1"/>
  <c r="Q18" i="1"/>
  <c r="Q19" i="1"/>
  <c r="Q17" i="1"/>
  <c r="Q14" i="1"/>
  <c r="L11" i="1"/>
  <c r="Q11" i="1" s="1"/>
  <c r="Q9" i="1" l="1"/>
  <c r="D7"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<sst xmlns="http://schemas.openxmlformats.org/spreadsheetml/2006/main" count="27" uniqueCount="27">
  <si>
    <t>Ver</t>
    <phoneticPr fontId="2"/>
  </si>
  <si>
    <t>日付</t>
    <rPh sb="0" eb="2">
      <t>ヒヅケ</t>
    </rPh>
    <phoneticPr fontId="2"/>
  </si>
  <si>
    <t>内容</t>
    <rPh sb="0" eb="2">
      <t>ナイヨウ</t>
    </rPh>
    <phoneticPr fontId="2"/>
  </si>
  <si>
    <t>日付　表示形式修正済</t>
    <phoneticPr fontId="2"/>
  </si>
  <si>
    <t>従業員名/日付　中央ぞろえ</t>
    <phoneticPr fontId="2"/>
  </si>
  <si>
    <t>姓/名　重複時エラー判定</t>
    <rPh sb="0" eb="1">
      <t>セイ</t>
    </rPh>
    <rPh sb="2" eb="3">
      <t>メイ</t>
    </rPh>
    <rPh sb="4" eb="7">
      <t>チョウフクジ</t>
    </rPh>
    <rPh sb="10" eb="12">
      <t>ハンテイ</t>
    </rPh>
    <phoneticPr fontId="2"/>
  </si>
  <si>
    <r>
      <t>申請する中小企業等の法人名
または
屋号</t>
    </r>
    <r>
      <rPr>
        <b/>
        <sz val="9"/>
        <color theme="1"/>
        <rFont val="游ゴシック"/>
        <family val="3"/>
        <charset val="128"/>
        <scheme val="minor"/>
      </rPr>
      <t>（または個人事業主名）</t>
    </r>
    <rPh sb="18" eb="20">
      <t>ヤゴウ</t>
    </rPh>
    <rPh sb="29" eb="30">
      <t>メイ</t>
    </rPh>
    <phoneticPr fontId="2"/>
  </si>
  <si>
    <t>従業員数</t>
    <rPh sb="0" eb="4">
      <t>ジュウギョウインスウ</t>
    </rPh>
    <phoneticPr fontId="2"/>
  </si>
  <si>
    <t>NO.</t>
  </si>
  <si>
    <t>従業員名</t>
  </si>
  <si>
    <t>生年月日</t>
  </si>
  <si>
    <t>姓</t>
    <rPh sb="0" eb="1">
      <t>セイ</t>
    </rPh>
    <phoneticPr fontId="2"/>
  </si>
  <si>
    <t>名</t>
    <rPh sb="0" eb="1">
      <t>メイ</t>
    </rPh>
    <phoneticPr fontId="2"/>
  </si>
  <si>
    <t>記入漏れチェック</t>
    <rPh sb="0" eb="2">
      <t>キニュウ</t>
    </rPh>
    <rPh sb="2" eb="3">
      <t>モ</t>
    </rPh>
    <phoneticPr fontId="2"/>
  </si>
  <si>
    <t>同一人物重複チェック</t>
    <rPh sb="0" eb="2">
      <t>ドウイツ</t>
    </rPh>
    <rPh sb="2" eb="4">
      <t>ジンブツ</t>
    </rPh>
    <rPh sb="4" eb="6">
      <t>チョウフク</t>
    </rPh>
    <phoneticPr fontId="2"/>
  </si>
  <si>
    <t>年齢チェック</t>
    <rPh sb="0" eb="2">
      <t>ネンレイ</t>
    </rPh>
    <phoneticPr fontId="2"/>
  </si>
  <si>
    <t>15歳時年月日</t>
    <rPh sb="2" eb="3">
      <t>サイ</t>
    </rPh>
    <rPh sb="3" eb="4">
      <t>ジ</t>
    </rPh>
    <rPh sb="4" eb="7">
      <t>ネンガッピ</t>
    </rPh>
    <phoneticPr fontId="2"/>
  </si>
  <si>
    <t>翌4月</t>
    <rPh sb="0" eb="1">
      <t>ヨク</t>
    </rPh>
    <rPh sb="2" eb="3">
      <t>ガツ</t>
    </rPh>
    <phoneticPr fontId="2"/>
  </si>
  <si>
    <t>年齢エラーチェック</t>
    <rPh sb="0" eb="2">
      <t>ネンレイ</t>
    </rPh>
    <phoneticPr fontId="2"/>
  </si>
  <si>
    <t>最終チェック</t>
    <rPh sb="0" eb="2">
      <t>サイシュウ</t>
    </rPh>
    <phoneticPr fontId="2"/>
  </si>
  <si>
    <t>例</t>
  </si>
  <si>
    <t>事務局</t>
    <phoneticPr fontId="2"/>
  </si>
  <si>
    <t>太郎</t>
    <phoneticPr fontId="2"/>
  </si>
  <si>
    <t>未記入数</t>
    <rPh sb="0" eb="4">
      <t>ミキニュウスウ</t>
    </rPh>
    <phoneticPr fontId="2"/>
  </si>
  <si>
    <t>中小企業省力化投資補助金事業(一般型）　【指定様式】労働者名簿</t>
    <rPh sb="15" eb="18">
      <t>イッパンガタ</t>
    </rPh>
    <rPh sb="20" eb="22">
      <t>シテイ</t>
    </rPh>
    <rPh sb="22" eb="24">
      <t>ヨウシキ</t>
    </rPh>
    <rPh sb="26" eb="29">
      <t>ロウドウシャ</t>
    </rPh>
    <phoneticPr fontId="2"/>
  </si>
  <si>
    <t>Ver.1.2</t>
    <phoneticPr fontId="2"/>
  </si>
  <si>
    <t>誤植部分の修正</t>
    <rPh sb="0" eb="2">
      <t>ゴショク</t>
    </rPh>
    <rPh sb="2" eb="4">
      <t>ブブン</t>
    </rPh>
    <rPh sb="5" eb="7">
      <t>シュウセイ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</si>
</sst>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人&quot;"/>
  </numFmts>
  <fonts count="12" x14ac:knownFonts="1">
    <font>
      <sz val="11"/>
      <color theme="1"/>
      <name val="游ゴシック"/>
      <family val="2"/>
      <charset val="128"/>
      <scheme val="minor"/>
    </font>
    <font>
      <sz val="11"/>
      <color theme="1"/>
      <name val="游ゴシック"/>
      <family val="2"/>
      <scheme val="minor"/>
    </font>
    <font>
      <sz val="6"/>
      <name val="游ゴシック"/>
      <family val="2"/>
      <charset val="128"/>
      <scheme val="minor"/>
    </font>
    <font>
      <sz val="11"/>
      <color theme="1"/>
      <name val="游ゴシック"/>
      <family val="3"/>
      <charset val="128"/>
      <scheme val="minor"/>
    </font>
    <font>
      <b/>
      <sz val="11"/>
      <color theme="1"/>
      <name val="游ゴシック"/>
      <family val="3"/>
      <charset val="128"/>
      <scheme val="minor"/>
    </font>
    <font>
      <sz val="11"/>
      <name val="游ゴシック"/>
      <family val="3"/>
      <charset val="128"/>
      <scheme val="minor"/>
    </font>
    <font>
      <sz val="11"/>
      <color rgb="FFFF0000"/>
      <name val="游ゴシック"/>
      <family val="3"/>
      <charset val="128"/>
      <scheme val="minor"/>
    </font>
    <font>
      <sz val="11"/>
      <color theme="1"/>
      <name val="游ゴシック"/>
      <family val="3"/>
      <charset val="128"/>
    </font>
    <font>
      <b/>
      <sz val="9"/>
      <color theme="1"/>
      <name val="游ゴシック"/>
      <family val="3"/>
      <charset val="128"/>
      <scheme val="minor"/>
    </font>
    <font>
      <sz val="11"/>
      <color theme="0"/>
      <name val="游ゴシック"/>
      <family val="2"/>
      <charset val="128"/>
      <scheme val="minor"/>
    </font>
    <font>
      <sz val="11"/>
      <color theme="0"/>
      <name val="游ゴシック"/>
      <family val="3"/>
      <charset val="128"/>
      <scheme val="minor"/>
    </font>
    <font>
      <sz val="8"/>
      <color theme="1"/>
      <name val="游ゴシック"/>
      <family val="3"/>
      <charset val="128"/>
      <scheme val="minor"/>
    </font>
  </fonts>
  <fills count="5">
    <fill>
      <patternFill patternType="none"/>
    </fill>
    <fill>
      <patternFill patternType="gray125"/>
    </fill>
    <fill>
      <patternFill patternType="solid">
        <fgColor rgb="FFD8D8D8"/>
        <bgColor rgb="FFD8D8D8"/>
      </patternFill>
    </fill>
    <fill>
      <patternFill patternType="solid">
        <fgColor theme="0" tint="-0.14999847407452621"/>
        <bgColor indexed="64"/>
      </patternFill>
    </fill>
    <fill>
      <patternFill patternType="solid">
        <fgColor theme="4"/>
        <bgColor indexed="64"/>
      </patternFill>
    </fill>
  </fills>
  <borders count="32">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indexed="64"/>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2">
    <xf numFmtId="0" fontId="0" fillId="0" borderId="0">
      <alignment vertical="center"/>
    </xf>
    <xf numFmtId="0" fontId="1" fillId="0" borderId="0"/>
  </cellStyleXfs>
  <cellXfs count="64">
    <xf numFmtId="0" fontId="0" fillId="0" borderId="0" xfId="0">
      <alignment vertical="center"/>
    </xf>
    <xf numFmtId="0" fontId="3" fillId="0" borderId="1" xfId="1" applyFont="1" applyBorder="1" applyAlignment="1" applyProtection="1">
      <alignment horizontal="center" vertical="center"/>
      <protection locked="0"/>
    </xf>
    <xf numFmtId="0" fontId="3" fillId="0" borderId="18" xfId="1" applyFont="1" applyBorder="1" applyAlignment="1" applyProtection="1">
      <alignment horizontal="center" vertical="center"/>
      <protection locked="0"/>
    </xf>
    <xf numFmtId="0" fontId="3" fillId="0" borderId="19" xfId="1" applyFont="1" applyBorder="1" applyAlignment="1" applyProtection="1">
      <alignment horizontal="center" vertical="center"/>
      <protection locked="0"/>
    </xf>
    <xf numFmtId="14" fontId="7" fillId="0" borderId="20" xfId="1" applyNumberFormat="1" applyFont="1" applyBorder="1" applyAlignment="1" applyProtection="1">
      <alignment horizontal="center" vertical="center"/>
      <protection locked="0"/>
    </xf>
    <xf numFmtId="0" fontId="3" fillId="0" borderId="21" xfId="1" applyFont="1" applyBorder="1" applyAlignment="1" applyProtection="1">
      <alignment horizontal="center" vertical="center"/>
      <protection locked="0"/>
    </xf>
    <xf numFmtId="14" fontId="7" fillId="0" borderId="22" xfId="1" applyNumberFormat="1" applyFont="1" applyBorder="1" applyAlignment="1" applyProtection="1">
      <alignment horizontal="center" vertical="center"/>
      <protection locked="0"/>
    </xf>
    <xf numFmtId="0" fontId="9" fillId="4" borderId="0" xfId="0" applyFont="1" applyFill="1" applyAlignment="1">
      <alignment horizontal="center" vertical="center"/>
    </xf>
    <xf numFmtId="0" fontId="10" fillId="4" borderId="0" xfId="0" applyFont="1" applyFill="1" applyAlignment="1">
      <alignment horizontal="center" vertical="center"/>
    </xf>
    <xf numFmtId="0" fontId="5" fillId="0" borderId="24" xfId="0" applyFont="1" applyBorder="1" applyAlignment="1">
      <alignment horizontal="left" vertical="center"/>
    </xf>
    <xf numFmtId="0" fontId="5" fillId="0" borderId="25" xfId="0" applyFont="1" applyBorder="1" applyAlignment="1">
      <alignment horizontal="left" vertical="center"/>
    </xf>
    <xf numFmtId="0" fontId="0" fillId="0" borderId="26" xfId="0" applyBorder="1">
      <alignment vertical="center"/>
    </xf>
    <xf numFmtId="14" fontId="0" fillId="0" borderId="27" xfId="0" applyNumberFormat="1" applyBorder="1">
      <alignment vertical="center"/>
    </xf>
    <xf numFmtId="0" fontId="0" fillId="0" borderId="28" xfId="0" applyBorder="1">
      <alignment vertical="center"/>
    </xf>
    <xf numFmtId="0" fontId="0" fillId="0" borderId="23" xfId="0" applyBorder="1">
      <alignment vertical="center"/>
    </xf>
    <xf numFmtId="14" fontId="0" fillId="0" borderId="2" xfId="0" applyNumberFormat="1" applyBorder="1">
      <alignment vertical="center"/>
    </xf>
    <xf numFmtId="0" fontId="0" fillId="0" borderId="2" xfId="0" applyBorder="1">
      <alignment vertical="center"/>
    </xf>
    <xf numFmtId="0" fontId="0" fillId="0" borderId="27" xfId="0" applyBorder="1">
      <alignment vertical="center"/>
    </xf>
    <xf numFmtId="0" fontId="3" fillId="0" borderId="29" xfId="1" applyFont="1" applyBorder="1" applyAlignment="1" applyProtection="1">
      <alignment horizontal="center" vertical="center"/>
      <protection locked="0"/>
    </xf>
    <xf numFmtId="0" fontId="3" fillId="0" borderId="30" xfId="1" applyFont="1" applyBorder="1" applyAlignment="1" applyProtection="1">
      <alignment horizontal="center" vertical="center"/>
      <protection locked="0"/>
    </xf>
    <xf numFmtId="14" fontId="7" fillId="0" borderId="31" xfId="1" applyNumberFormat="1" applyFont="1" applyBorder="1" applyAlignment="1" applyProtection="1">
      <alignment horizontal="center" vertical="center"/>
      <protection locked="0"/>
    </xf>
    <xf numFmtId="0" fontId="3" fillId="0" borderId="0" xfId="1" applyFont="1" applyAlignment="1" applyProtection="1">
      <alignment vertical="center"/>
    </xf>
    <xf numFmtId="0" fontId="11" fillId="0" borderId="0" xfId="1" applyFont="1" applyAlignment="1" applyProtection="1">
      <alignment horizontal="right"/>
    </xf>
    <xf numFmtId="0" fontId="3" fillId="0" borderId="0" xfId="0" applyFont="1" applyProtection="1">
      <alignment vertical="center"/>
    </xf>
    <xf numFmtId="0" fontId="4" fillId="0" borderId="0" xfId="1" applyFont="1" applyAlignment="1" applyProtection="1">
      <alignment horizontal="center" vertical="center"/>
    </xf>
    <xf numFmtId="0" fontId="5" fillId="0" borderId="0" xfId="1" applyFont="1" applyAlignment="1" applyProtection="1">
      <alignment vertical="center"/>
    </xf>
    <xf numFmtId="0" fontId="5" fillId="0" borderId="0" xfId="1" applyFont="1" applyAlignment="1" applyProtection="1">
      <alignment horizontal="center" vertical="center"/>
    </xf>
    <xf numFmtId="0" fontId="3" fillId="0" borderId="0" xfId="1" applyFont="1" applyAlignment="1" applyProtection="1">
      <alignment horizontal="center" vertical="center"/>
    </xf>
    <xf numFmtId="0" fontId="4" fillId="0" borderId="0" xfId="1" applyFont="1" applyAlignment="1" applyProtection="1">
      <alignment vertical="center"/>
    </xf>
    <xf numFmtId="0" fontId="3" fillId="0" borderId="3" xfId="1" applyFont="1" applyBorder="1" applyAlignment="1" applyProtection="1">
      <alignment vertical="center"/>
    </xf>
    <xf numFmtId="0" fontId="4" fillId="0" borderId="3" xfId="1" applyFont="1" applyBorder="1" applyAlignment="1" applyProtection="1">
      <alignment horizontal="center" vertical="center"/>
    </xf>
    <xf numFmtId="0" fontId="4" fillId="0" borderId="3" xfId="1" applyFont="1" applyBorder="1" applyAlignment="1" applyProtection="1">
      <alignment vertical="center"/>
    </xf>
    <xf numFmtId="14" fontId="3" fillId="0" borderId="0" xfId="1" applyNumberFormat="1" applyFont="1" applyAlignment="1" applyProtection="1">
      <alignment vertical="center"/>
    </xf>
    <xf numFmtId="0" fontId="4" fillId="2" borderId="1" xfId="1" applyFont="1" applyFill="1" applyBorder="1" applyAlignment="1" applyProtection="1">
      <alignment horizontal="center" vertical="center"/>
    </xf>
    <xf numFmtId="0" fontId="6" fillId="3" borderId="2" xfId="1" applyFont="1" applyFill="1" applyBorder="1" applyAlignment="1" applyProtection="1">
      <alignment horizontal="center" vertical="center"/>
    </xf>
    <xf numFmtId="0" fontId="6" fillId="2" borderId="1" xfId="1" applyFont="1" applyFill="1" applyBorder="1" applyAlignment="1" applyProtection="1">
      <alignment horizontal="center" vertical="center"/>
    </xf>
    <xf numFmtId="0" fontId="6" fillId="2" borderId="7" xfId="1" applyFont="1" applyFill="1" applyBorder="1" applyAlignment="1" applyProtection="1">
      <alignment horizontal="center" vertical="center"/>
    </xf>
    <xf numFmtId="14" fontId="6" fillId="2" borderId="14" xfId="1" applyNumberFormat="1" applyFont="1" applyFill="1" applyBorder="1" applyAlignment="1" applyProtection="1">
      <alignment horizontal="center" vertical="center"/>
    </xf>
    <xf numFmtId="14" fontId="6" fillId="2" borderId="1" xfId="1" applyNumberFormat="1" applyFont="1" applyFill="1" applyBorder="1" applyAlignment="1" applyProtection="1">
      <alignment horizontal="center" vertical="center"/>
    </xf>
    <xf numFmtId="0" fontId="6" fillId="2" borderId="9" xfId="1" applyFont="1" applyFill="1" applyBorder="1" applyAlignment="1" applyProtection="1">
      <alignment horizontal="center" vertical="center"/>
    </xf>
    <xf numFmtId="14" fontId="6" fillId="3" borderId="2" xfId="1" applyNumberFormat="1" applyFont="1" applyFill="1" applyBorder="1" applyAlignment="1" applyProtection="1">
      <alignment horizontal="center" vertical="center"/>
    </xf>
    <xf numFmtId="14" fontId="6" fillId="2" borderId="2" xfId="1" applyNumberFormat="1" applyFont="1" applyFill="1" applyBorder="1" applyAlignment="1" applyProtection="1">
      <alignment horizontal="center" vertical="center"/>
    </xf>
    <xf numFmtId="0" fontId="3" fillId="2" borderId="9" xfId="1" applyFont="1" applyFill="1" applyBorder="1" applyAlignment="1" applyProtection="1">
      <alignment horizontal="center" vertical="center"/>
    </xf>
    <xf numFmtId="0" fontId="3" fillId="0" borderId="2" xfId="1" applyFont="1" applyBorder="1" applyAlignment="1" applyProtection="1">
      <alignment horizontal="center" vertical="center"/>
    </xf>
    <xf numFmtId="0" fontId="3" fillId="0" borderId="2" xfId="0" applyFont="1" applyBorder="1" applyAlignment="1" applyProtection="1">
      <alignment horizontal="center" vertical="center"/>
    </xf>
    <xf numFmtId="14" fontId="3" fillId="0" borderId="2" xfId="1" applyNumberFormat="1" applyFont="1" applyBorder="1" applyAlignment="1" applyProtection="1">
      <alignment horizontal="center" vertical="center"/>
    </xf>
    <xf numFmtId="0" fontId="6" fillId="3" borderId="11" xfId="1" applyFont="1" applyFill="1" applyBorder="1" applyAlignment="1" applyProtection="1">
      <alignment horizontal="center" vertical="center"/>
    </xf>
    <xf numFmtId="0" fontId="6" fillId="3" borderId="12" xfId="1" applyFont="1" applyFill="1" applyBorder="1" applyAlignment="1" applyProtection="1">
      <alignment horizontal="center" vertical="center"/>
    </xf>
    <xf numFmtId="0" fontId="6" fillId="3" borderId="2" xfId="0" applyFont="1" applyFill="1" applyBorder="1" applyAlignment="1" applyProtection="1">
      <alignment horizontal="center" vertical="center"/>
    </xf>
    <xf numFmtId="0" fontId="4" fillId="2" borderId="7" xfId="1" applyFont="1" applyFill="1" applyBorder="1" applyAlignment="1" applyProtection="1">
      <alignment horizontal="center" vertical="center"/>
    </xf>
    <xf numFmtId="0" fontId="4" fillId="2" borderId="8" xfId="1" applyFont="1" applyFill="1" applyBorder="1" applyAlignment="1" applyProtection="1">
      <alignment horizontal="center" vertical="center"/>
    </xf>
    <xf numFmtId="0" fontId="4" fillId="2" borderId="9" xfId="1" applyFont="1" applyFill="1" applyBorder="1" applyAlignment="1" applyProtection="1">
      <alignment horizontal="center" vertical="center"/>
    </xf>
    <xf numFmtId="0" fontId="4" fillId="2" borderId="10" xfId="1" applyFont="1" applyFill="1" applyBorder="1" applyAlignment="1" applyProtection="1">
      <alignment horizontal="center" vertical="center"/>
    </xf>
    <xf numFmtId="0" fontId="4" fillId="2" borderId="14" xfId="1" applyFont="1" applyFill="1" applyBorder="1" applyAlignment="1" applyProtection="1">
      <alignment horizontal="center" vertical="center"/>
    </xf>
    <xf numFmtId="0" fontId="4" fillId="2" borderId="15" xfId="1" applyFont="1" applyFill="1" applyBorder="1" applyAlignment="1" applyProtection="1">
      <alignment horizontal="center" vertical="center"/>
    </xf>
    <xf numFmtId="0" fontId="4" fillId="2" borderId="2" xfId="1" applyFont="1" applyFill="1" applyBorder="1" applyAlignment="1" applyProtection="1">
      <alignment horizontal="center" vertical="center" wrapText="1"/>
    </xf>
    <xf numFmtId="0" fontId="4" fillId="2" borderId="13" xfId="1" applyFont="1" applyFill="1" applyBorder="1" applyAlignment="1" applyProtection="1">
      <alignment horizontal="center" vertical="center" wrapText="1"/>
    </xf>
    <xf numFmtId="0" fontId="4" fillId="2" borderId="2" xfId="1" applyFont="1" applyFill="1" applyBorder="1" applyAlignment="1" applyProtection="1">
      <alignment horizontal="center" vertical="center"/>
    </xf>
    <xf numFmtId="0" fontId="4" fillId="2" borderId="4" xfId="1" applyFont="1" applyFill="1" applyBorder="1" applyAlignment="1" applyProtection="1">
      <alignment horizontal="center" vertical="center"/>
    </xf>
    <xf numFmtId="0" fontId="4" fillId="2" borderId="5" xfId="1" applyFont="1" applyFill="1" applyBorder="1" applyAlignment="1" applyProtection="1">
      <alignment horizontal="center" vertical="center"/>
    </xf>
    <xf numFmtId="0" fontId="4" fillId="2" borderId="6" xfId="1" applyFont="1" applyFill="1" applyBorder="1" applyAlignment="1" applyProtection="1">
      <alignment horizontal="center" vertical="center"/>
    </xf>
    <xf numFmtId="14" fontId="5" fillId="0" borderId="16" xfId="1" applyNumberFormat="1" applyFont="1" applyBorder="1" applyAlignment="1" applyProtection="1">
      <alignment horizontal="center" vertical="center"/>
      <protection locked="0"/>
    </xf>
    <xf numFmtId="0" fontId="5" fillId="0" borderId="17" xfId="1" applyFont="1" applyBorder="1" applyAlignment="1" applyProtection="1">
      <alignment horizontal="center" vertical="center"/>
      <protection locked="0"/>
    </xf>
    <xf numFmtId="176" fontId="4" fillId="2" borderId="2" xfId="1" applyNumberFormat="1" applyFont="1" applyFill="1" applyBorder="1" applyAlignment="1" applyProtection="1">
      <alignment horizontal="center" vertical="center"/>
    </xf>
  </cellXfs>
  <cellStyles count="2">
    <cellStyle name="標準" xfId="0" builtinId="0"/>
    <cellStyle name="標準 2 2" xfId="1" xr:uid="{00000000-0005-0000-0000-000001000000}"/>
  </cellStyles>
  <dxfs count="11">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rgb="FFFF5050"/>
        </patternFill>
      </fill>
    </dxf>
    <dxf>
      <fill>
        <patternFill>
          <bgColor rgb="FFFF5050"/>
        </patternFill>
      </fill>
    </dxf>
    <dxf>
      <fill>
        <patternFill>
          <bgColor rgb="FFFF5050"/>
        </patternFill>
      </fill>
    </dxf>
    <dxf>
      <fill>
        <patternFill>
          <bgColor theme="7" tint="0.79998168889431442"/>
        </patternFill>
      </fill>
    </dxf>
    <dxf>
      <fill>
        <patternFill>
          <bgColor theme="7" tint="0.79998168889431442"/>
        </patternFill>
      </fill>
    </dxf>
    <dxf>
      <font>
        <b/>
        <i val="0"/>
        <color rgb="FFFF0000"/>
      </font>
      <fill>
        <patternFill>
          <bgColor rgb="FFFFFF00"/>
        </patternFill>
      </fill>
    </dxf>
    <dxf>
      <font>
        <b/>
        <i val="0"/>
        <color rgb="FFFF0000"/>
      </font>
      <fill>
        <patternFill>
          <bgColor rgb="FFFFFF00"/>
        </patternFill>
      </fill>
    </dxf>
  </dxfs>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164706</xdr:colOff>
      <xdr:row>2</xdr:row>
      <xdr:rowOff>47922</xdr:rowOff>
    </xdr:from>
    <xdr:to>
      <xdr:col>7</xdr:col>
      <xdr:colOff>8358431</xdr:colOff>
      <xdr:row>8</xdr:row>
      <xdr:rowOff>127907</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6326020" y="298293"/>
          <a:ext cx="8193725" cy="1974100"/>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＜前提条件＞</a:t>
          </a:r>
        </a:p>
        <a:p>
          <a:pPr algn="l"/>
          <a:r>
            <a:rPr kumimoji="1" lang="ja-JP" altLang="en-US" sz="1100" b="1">
              <a:solidFill>
                <a:sysClr val="windowText" lastClr="000000"/>
              </a:solidFill>
            </a:rPr>
            <a:t>・従業員の人数を集計し、補助上限額の確認を行います。</a:t>
          </a:r>
          <a:endParaRPr kumimoji="1" lang="en-US" altLang="ja-JP" sz="1100" b="1">
            <a:solidFill>
              <a:sysClr val="windowText" lastClr="000000"/>
            </a:solidFill>
          </a:endParaRPr>
        </a:p>
        <a:p>
          <a:pPr algn="l"/>
          <a:r>
            <a:rPr kumimoji="1" lang="ja-JP" altLang="en-US" sz="1100" b="1">
              <a:solidFill>
                <a:srgbClr val="FF0000"/>
              </a:solidFill>
            </a:rPr>
            <a:t>　★下記、添付書類の従業員の人数と応募申請情報に入力した従業員数が異なることで</a:t>
          </a:r>
          <a:endParaRPr kumimoji="1" lang="en-US" altLang="ja-JP" sz="1100" b="1">
            <a:solidFill>
              <a:srgbClr val="FF0000"/>
            </a:solidFill>
          </a:endParaRPr>
        </a:p>
        <a:p>
          <a:pPr algn="l"/>
          <a:r>
            <a:rPr kumimoji="1" lang="ja-JP" altLang="en-US" sz="1100" b="1">
              <a:solidFill>
                <a:srgbClr val="FF0000"/>
              </a:solidFill>
            </a:rPr>
            <a:t>　補助上限額が変わる場合は、</a:t>
          </a:r>
          <a:r>
            <a:rPr kumimoji="1" lang="en-US" altLang="ja-JP" sz="1100" b="1">
              <a:solidFill>
                <a:srgbClr val="FF0000"/>
              </a:solidFill>
            </a:rPr>
            <a:t>【</a:t>
          </a:r>
          <a:r>
            <a:rPr kumimoji="1" lang="ja-JP" altLang="en-US" sz="1100" b="1">
              <a:solidFill>
                <a:srgbClr val="FF0000"/>
              </a:solidFill>
            </a:rPr>
            <a:t>指定様式</a:t>
          </a:r>
          <a:r>
            <a:rPr kumimoji="1" lang="en-US" altLang="ja-JP" sz="1100" b="1">
              <a:solidFill>
                <a:srgbClr val="FF0000"/>
              </a:solidFill>
            </a:rPr>
            <a:t>】</a:t>
          </a:r>
          <a:r>
            <a:rPr kumimoji="1" lang="ja-JP" altLang="en-US" sz="1100" b="1">
              <a:solidFill>
                <a:srgbClr val="FF0000"/>
              </a:solidFill>
            </a:rPr>
            <a:t>労働者名簿の提出をお願いいたします。</a:t>
          </a:r>
          <a:endParaRPr kumimoji="1" lang="en-US" altLang="ja-JP" sz="1100" b="1">
            <a:solidFill>
              <a:srgbClr val="FF0000"/>
            </a:solidFill>
          </a:endParaRPr>
        </a:p>
        <a:p>
          <a:pPr algn="l"/>
          <a:r>
            <a:rPr kumimoji="1" lang="ja-JP" altLang="en-US" sz="1100" b="1">
              <a:solidFill>
                <a:srgbClr val="FF0000"/>
              </a:solidFill>
            </a:rPr>
            <a:t>　補助上限額が変わらない範囲で人数が相違している場合はこちらのファイルの提出は不要です。</a:t>
          </a:r>
          <a:endParaRPr kumimoji="1" lang="en-US" altLang="ja-JP" sz="1100" b="1">
            <a:solidFill>
              <a:srgbClr val="FF0000"/>
            </a:solidFill>
          </a:endParaRPr>
        </a:p>
        <a:p>
          <a:pPr algn="l"/>
          <a:endParaRPr kumimoji="1" lang="en-US" altLang="ja-JP" sz="1100" b="1">
            <a:solidFill>
              <a:sysClr val="windowText" lastClr="000000"/>
            </a:solidFill>
          </a:endParaRPr>
        </a:p>
        <a:p>
          <a:r>
            <a:rPr kumimoji="1" lang="en-US" altLang="ja-JP" sz="1100" b="1">
              <a:solidFill>
                <a:sysClr val="windowText" lastClr="000000"/>
              </a:solidFill>
            </a:rPr>
            <a:t>【</a:t>
          </a:r>
          <a:r>
            <a:rPr kumimoji="1" lang="ja-JP" altLang="en-US" sz="1100" b="1">
              <a:solidFill>
                <a:sysClr val="windowText" lastClr="000000"/>
              </a:solidFill>
            </a:rPr>
            <a:t>法人の場合</a:t>
          </a:r>
          <a:r>
            <a:rPr kumimoji="1" lang="en-US" altLang="ja-JP" sz="1100" b="1">
              <a:solidFill>
                <a:sysClr val="windowText" lastClr="000000"/>
              </a:solidFill>
            </a:rPr>
            <a:t>】</a:t>
          </a:r>
          <a:r>
            <a:rPr kumimoji="1" lang="ja-JP" altLang="en-US" sz="1100" b="1">
              <a:solidFill>
                <a:sysClr val="windowText" lastClr="000000"/>
              </a:solidFill>
            </a:rPr>
            <a:t>　　　法人事業概況説明書　　　　　　　　</a:t>
          </a:r>
          <a:r>
            <a:rPr kumimoji="1" lang="en-US" altLang="ja-JP" sz="1100" b="1">
              <a:solidFill>
                <a:sysClr val="windowText" lastClr="000000"/>
              </a:solidFill>
              <a:effectLst/>
              <a:latin typeface="+mn-lt"/>
              <a:ea typeface="+mn-ea"/>
              <a:cs typeface="+mn-cs"/>
            </a:rPr>
            <a:t>【</a:t>
          </a:r>
          <a:r>
            <a:rPr kumimoji="1" lang="ja-JP" altLang="ja-JP" sz="1100" b="1">
              <a:solidFill>
                <a:sysClr val="windowText" lastClr="000000"/>
              </a:solidFill>
              <a:effectLst/>
              <a:latin typeface="+mn-lt"/>
              <a:ea typeface="+mn-ea"/>
              <a:cs typeface="+mn-cs"/>
            </a:rPr>
            <a:t>個人事業主の場合</a:t>
          </a:r>
          <a:r>
            <a:rPr kumimoji="1" lang="en-US" altLang="ja-JP" sz="1100" b="1">
              <a:solidFill>
                <a:sysClr val="windowText" lastClr="000000"/>
              </a:solidFill>
              <a:effectLst/>
              <a:latin typeface="+mn-lt"/>
              <a:ea typeface="+mn-ea"/>
              <a:cs typeface="+mn-cs"/>
            </a:rPr>
            <a:t>】</a:t>
          </a:r>
          <a:r>
            <a:rPr kumimoji="1" lang="ja-JP" altLang="ja-JP" sz="1100" b="1">
              <a:solidFill>
                <a:sysClr val="windowText" lastClr="000000"/>
              </a:solidFill>
              <a:effectLst/>
              <a:latin typeface="+mn-lt"/>
              <a:ea typeface="+mn-ea"/>
              <a:cs typeface="+mn-cs"/>
            </a:rPr>
            <a:t>所得税青色申告決算書</a:t>
          </a:r>
          <a:endParaRPr lang="ja-JP" altLang="ja-JP">
            <a:solidFill>
              <a:sysClr val="windowText" lastClr="000000"/>
            </a:solidFill>
            <a:effectLst/>
          </a:endParaRPr>
        </a:p>
        <a:p>
          <a:r>
            <a:rPr kumimoji="1" lang="ja-JP" altLang="ja-JP" sz="1100" b="1">
              <a:solidFill>
                <a:sysClr val="windowText" lastClr="000000"/>
              </a:solidFill>
              <a:effectLst/>
              <a:latin typeface="+mn-lt"/>
              <a:ea typeface="+mn-ea"/>
              <a:cs typeface="+mn-cs"/>
            </a:rPr>
            <a:t>　　　　　　　　　　</a:t>
          </a:r>
          <a:r>
            <a:rPr kumimoji="1" lang="ja-JP" altLang="en-US" sz="1100" b="1">
              <a:solidFill>
                <a:sysClr val="windowText" lastClr="000000"/>
              </a:solidFill>
              <a:effectLst/>
              <a:latin typeface="+mn-lt"/>
              <a:ea typeface="+mn-ea"/>
              <a:cs typeface="+mn-cs"/>
            </a:rPr>
            <a:t>　　　　　　　　　　　　　　　　　　　　　　　　　　　</a:t>
          </a:r>
          <a:r>
            <a:rPr kumimoji="1" lang="ja-JP" altLang="ja-JP" sz="1100" b="1">
              <a:solidFill>
                <a:sysClr val="windowText" lastClr="000000"/>
              </a:solidFill>
              <a:effectLst/>
              <a:latin typeface="+mn-lt"/>
              <a:ea typeface="+mn-ea"/>
              <a:cs typeface="+mn-cs"/>
            </a:rPr>
            <a:t>所得税白色申告収支内訳書</a:t>
          </a:r>
          <a:endParaRPr kumimoji="1" lang="ja-JP" altLang="en-US" sz="1100" b="1">
            <a:solidFill>
              <a:sysClr val="windowText" lastClr="000000"/>
            </a:solidFill>
          </a:endParaRPr>
        </a:p>
        <a:p>
          <a:pPr algn="l"/>
          <a:br>
            <a:rPr kumimoji="1" lang="en-US" altLang="ja-JP" sz="1100">
              <a:solidFill>
                <a:sysClr val="windowText" lastClr="000000"/>
              </a:solidFill>
            </a:rPr>
          </a:br>
          <a:r>
            <a:rPr kumimoji="1" lang="ja-JP" altLang="en-US" sz="1100">
              <a:solidFill>
                <a:sysClr val="windowText" lastClr="000000"/>
              </a:solidFill>
            </a:rPr>
            <a:t>　　　　　　　　</a:t>
          </a:r>
        </a:p>
      </xdr:txBody>
    </xdr:sp>
    <xdr:clientData/>
  </xdr:twoCellAnchor>
  <xdr:twoCellAnchor>
    <xdr:from>
      <xdr:col>7</xdr:col>
      <xdr:colOff>134933</xdr:colOff>
      <xdr:row>9</xdr:row>
      <xdr:rowOff>51368</xdr:rowOff>
    </xdr:from>
    <xdr:to>
      <xdr:col>7</xdr:col>
      <xdr:colOff>8382000</xdr:colOff>
      <xdr:row>44</xdr:row>
      <xdr:rowOff>8678</xdr:rowOff>
    </xdr:to>
    <xdr:sp macro="" textlink="">
      <xdr:nvSpPr>
        <xdr:cNvPr id="7" name="正方形/長方形 6">
          <a:extLst>
            <a:ext uri="{FF2B5EF4-FFF2-40B4-BE49-F238E27FC236}">
              <a16:creationId xmlns:a16="http://schemas.microsoft.com/office/drawing/2014/main" id="{85E03A78-4ADB-4ACC-A08F-3D47D6DFD094}"/>
            </a:ext>
          </a:extLst>
        </xdr:cNvPr>
        <xdr:cNvSpPr/>
      </xdr:nvSpPr>
      <xdr:spPr>
        <a:xfrm>
          <a:off x="6326183" y="2485535"/>
          <a:ext cx="8247067" cy="8476893"/>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＜記載方法＞</a:t>
          </a:r>
        </a:p>
        <a:p>
          <a:pPr algn="l"/>
          <a:r>
            <a:rPr kumimoji="1" lang="ja-JP" altLang="en-US" sz="1100" b="1">
              <a:solidFill>
                <a:sysClr val="windowText" lastClr="000000"/>
              </a:solidFill>
            </a:rPr>
            <a:t>下記、①～③に従って必要事項を記載いただき、提出を行ってください。</a:t>
          </a:r>
        </a:p>
        <a:p>
          <a:pPr algn="l"/>
          <a:r>
            <a:rPr kumimoji="1" lang="ja-JP" altLang="en-US" sz="1100" b="1">
              <a:solidFill>
                <a:sysClr val="windowText" lastClr="000000"/>
              </a:solidFill>
            </a:rPr>
            <a:t>①申請する中小企業等の法人名または屋号（屋号が存在しない場合、 申請する個人事業主名）を記載してください。</a:t>
          </a:r>
        </a:p>
        <a:p>
          <a:pPr algn="l"/>
          <a:endParaRPr kumimoji="1" lang="en-US" altLang="ja-JP" sz="1100" b="1">
            <a:solidFill>
              <a:sysClr val="windowText" lastClr="000000"/>
            </a:solidFill>
          </a:endParaRPr>
        </a:p>
        <a:p>
          <a:pPr algn="l"/>
          <a:r>
            <a:rPr kumimoji="1" lang="ja-JP" altLang="en-US" sz="1100" b="1">
              <a:solidFill>
                <a:sysClr val="windowText" lastClr="000000"/>
              </a:solidFill>
            </a:rPr>
            <a:t>②応募申請時点で所属している全従業員数によって記載方法が異なります。</a:t>
          </a:r>
          <a:endParaRPr kumimoji="1" lang="en-US" altLang="ja-JP" sz="1100" b="1">
            <a:solidFill>
              <a:sysClr val="windowText" lastClr="000000"/>
            </a:solidFill>
          </a:endParaRPr>
        </a:p>
        <a:p>
          <a:pPr algn="l"/>
          <a:r>
            <a:rPr kumimoji="1" lang="ja-JP" altLang="en-US" sz="1100" b="1">
              <a:solidFill>
                <a:sysClr val="windowText" lastClr="000000"/>
              </a:solidFill>
            </a:rPr>
            <a:t>　（１）従業員数が１～</a:t>
          </a:r>
          <a:r>
            <a:rPr kumimoji="1" lang="en-US" altLang="ja-JP" sz="1100" b="1">
              <a:solidFill>
                <a:sysClr val="windowText" lastClr="000000"/>
              </a:solidFill>
              <a:latin typeface="+mn-ea"/>
              <a:ea typeface="+mn-ea"/>
            </a:rPr>
            <a:t>101</a:t>
          </a:r>
          <a:r>
            <a:rPr kumimoji="1" lang="ja-JP" altLang="en-US" sz="1100" b="1">
              <a:solidFill>
                <a:sysClr val="windowText" lastClr="000000"/>
              </a:solidFill>
            </a:rPr>
            <a:t>人の場合　所属している全従業員の氏名、生年月日記載をしてください。</a:t>
          </a:r>
          <a:endParaRPr kumimoji="1" lang="en-US" altLang="ja-JP" sz="1100" b="1">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rgbClr val="FF0000"/>
              </a:solidFill>
            </a:rPr>
            <a:t>　　</a:t>
          </a:r>
          <a:r>
            <a:rPr kumimoji="1" lang="ja-JP" altLang="ja-JP" sz="1100" b="1">
              <a:solidFill>
                <a:srgbClr val="FF0000"/>
              </a:solidFill>
              <a:effectLst/>
              <a:latin typeface="+mn-lt"/>
              <a:ea typeface="+mn-ea"/>
              <a:cs typeface="+mn-cs"/>
            </a:rPr>
            <a:t>★従業員数は</a:t>
          </a:r>
          <a:r>
            <a:rPr kumimoji="1" lang="ja-JP" altLang="en-US" sz="1100" b="1">
              <a:solidFill>
                <a:srgbClr val="FF0000"/>
              </a:solidFill>
              <a:effectLst/>
              <a:latin typeface="+mn-lt"/>
              <a:ea typeface="+mn-ea"/>
              <a:cs typeface="+mn-cs"/>
            </a:rPr>
            <a:t>応募</a:t>
          </a:r>
          <a:r>
            <a:rPr kumimoji="1" lang="ja-JP" altLang="ja-JP" sz="1100" b="1">
              <a:solidFill>
                <a:srgbClr val="FF0000"/>
              </a:solidFill>
              <a:effectLst/>
              <a:latin typeface="+mn-lt"/>
              <a:ea typeface="+mn-ea"/>
              <a:cs typeface="+mn-cs"/>
            </a:rPr>
            <a:t>申請情報</a:t>
          </a:r>
          <a:r>
            <a:rPr kumimoji="1" lang="ja-JP" altLang="ja-JP" sz="1100" b="1" baseline="0">
              <a:solidFill>
                <a:srgbClr val="FF0000"/>
              </a:solidFill>
              <a:effectLst/>
              <a:latin typeface="+mn-lt"/>
              <a:ea typeface="+mn-ea"/>
              <a:cs typeface="+mn-cs"/>
            </a:rPr>
            <a:t> の事業者情報「従業員数」と合致</a:t>
          </a:r>
          <a:r>
            <a:rPr kumimoji="1" lang="ja-JP" altLang="en-US" sz="1100" b="1" baseline="0">
              <a:solidFill>
                <a:srgbClr val="FF0000"/>
              </a:solidFill>
              <a:effectLst/>
              <a:latin typeface="+mn-lt"/>
              <a:ea typeface="+mn-ea"/>
              <a:cs typeface="+mn-cs"/>
            </a:rPr>
            <a:t>してない場合不採択として扱う可能性があります。</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ysClr val="windowText" lastClr="000000"/>
              </a:solidFill>
              <a:effectLst/>
              <a:latin typeface="+mn-lt"/>
              <a:ea typeface="+mn-ea"/>
              <a:cs typeface="+mn-cs"/>
            </a:rPr>
            <a:t>　</a:t>
          </a:r>
          <a:r>
            <a:rPr kumimoji="1" lang="ja-JP" altLang="ja-JP" sz="1100" b="1">
              <a:solidFill>
                <a:sysClr val="windowText" lastClr="000000"/>
              </a:solidFill>
              <a:effectLst/>
              <a:latin typeface="+mn-lt"/>
              <a:ea typeface="+mn-ea"/>
              <a:cs typeface="+mn-cs"/>
            </a:rPr>
            <a:t>（</a:t>
          </a:r>
          <a:r>
            <a:rPr kumimoji="1" lang="ja-JP" altLang="en-US" sz="1100" b="1">
              <a:solidFill>
                <a:sysClr val="windowText" lastClr="000000"/>
              </a:solidFill>
              <a:effectLst/>
              <a:latin typeface="+mn-lt"/>
              <a:ea typeface="+mn-ea"/>
              <a:cs typeface="+mn-cs"/>
            </a:rPr>
            <a:t>２</a:t>
          </a:r>
          <a:r>
            <a:rPr kumimoji="1" lang="ja-JP" altLang="ja-JP" sz="1100" b="1">
              <a:solidFill>
                <a:sysClr val="windowText" lastClr="000000"/>
              </a:solidFill>
              <a:effectLst/>
              <a:latin typeface="+mn-lt"/>
              <a:ea typeface="+mn-ea"/>
              <a:cs typeface="+mn-cs"/>
            </a:rPr>
            <a:t>）従業員数が</a:t>
          </a:r>
          <a:r>
            <a:rPr kumimoji="1" lang="en-US" altLang="ja-JP" sz="1100" b="1">
              <a:solidFill>
                <a:sysClr val="windowText" lastClr="000000"/>
              </a:solidFill>
              <a:effectLst/>
              <a:latin typeface="+mn-ea"/>
              <a:ea typeface="+mn-ea"/>
              <a:cs typeface="+mn-cs"/>
            </a:rPr>
            <a:t>102</a:t>
          </a:r>
          <a:r>
            <a:rPr kumimoji="1" lang="ja-JP" altLang="ja-JP" sz="1100" b="1">
              <a:solidFill>
                <a:sysClr val="windowText" lastClr="000000"/>
              </a:solidFill>
              <a:effectLst/>
              <a:latin typeface="+mn-ea"/>
              <a:ea typeface="+mn-ea"/>
              <a:cs typeface="+mn-cs"/>
            </a:rPr>
            <a:t>人</a:t>
          </a:r>
          <a:r>
            <a:rPr kumimoji="1" lang="ja-JP" altLang="en-US" sz="1100" b="1">
              <a:solidFill>
                <a:sysClr val="windowText" lastClr="000000"/>
              </a:solidFill>
              <a:effectLst/>
              <a:latin typeface="+mn-lt"/>
              <a:ea typeface="+mn-ea"/>
              <a:cs typeface="+mn-cs"/>
            </a:rPr>
            <a:t>以上</a:t>
          </a:r>
          <a:r>
            <a:rPr kumimoji="1" lang="ja-JP" altLang="ja-JP" sz="1100" b="1">
              <a:solidFill>
                <a:sysClr val="windowText" lastClr="000000"/>
              </a:solidFill>
              <a:effectLst/>
              <a:latin typeface="+mn-lt"/>
              <a:ea typeface="+mn-ea"/>
              <a:cs typeface="+mn-cs"/>
            </a:rPr>
            <a:t>の</a:t>
          </a:r>
          <a:r>
            <a:rPr kumimoji="1" lang="ja-JP" altLang="en-US" sz="1100" b="1">
              <a:solidFill>
                <a:sysClr val="windowText" lastClr="000000"/>
              </a:solidFill>
              <a:effectLst/>
              <a:latin typeface="+mn-lt"/>
              <a:ea typeface="+mn-ea"/>
              <a:cs typeface="+mn-cs"/>
            </a:rPr>
            <a:t>場合</a:t>
          </a:r>
          <a:r>
            <a:rPr kumimoji="0" lang="ja-JP" altLang="en-US" sz="1100" b="1">
              <a:solidFill>
                <a:sysClr val="windowText" lastClr="000000"/>
              </a:solidFill>
              <a:effectLst/>
              <a:latin typeface="+mn-lt"/>
              <a:ea typeface="+mn-ea"/>
              <a:cs typeface="+mn-cs"/>
            </a:rPr>
            <a:t>　</a:t>
          </a:r>
          <a:r>
            <a:rPr kumimoji="1" lang="ja-JP" altLang="en-US" sz="1100" b="1">
              <a:solidFill>
                <a:sysClr val="windowText" lastClr="000000"/>
              </a:solidFill>
              <a:latin typeface="+mn-ea"/>
              <a:ea typeface="+mn-ea"/>
            </a:rPr>
            <a:t>全従業員のうち、任意の</a:t>
          </a:r>
          <a:r>
            <a:rPr kumimoji="1" lang="en-US" altLang="ja-JP" sz="1100" b="1">
              <a:solidFill>
                <a:sysClr val="windowText" lastClr="000000"/>
              </a:solidFill>
              <a:latin typeface="+mn-ea"/>
              <a:ea typeface="+mn-ea"/>
            </a:rPr>
            <a:t>101</a:t>
          </a:r>
          <a:r>
            <a:rPr kumimoji="1" lang="ja-JP" altLang="en-US" sz="1100" b="1">
              <a:solidFill>
                <a:sysClr val="windowText" lastClr="000000"/>
              </a:solidFill>
              <a:latin typeface="+mn-ea"/>
              <a:ea typeface="+mn-ea"/>
            </a:rPr>
            <a:t>名の</a:t>
          </a:r>
          <a:r>
            <a:rPr kumimoji="1" lang="ja-JP" altLang="ja-JP" sz="1100" b="1">
              <a:solidFill>
                <a:sysClr val="windowText" lastClr="000000"/>
              </a:solidFill>
              <a:effectLst/>
              <a:latin typeface="+mn-ea"/>
              <a:ea typeface="+mn-ea"/>
              <a:cs typeface="+mn-cs"/>
            </a:rPr>
            <a:t>氏名、生年月日の記載をしてください。</a:t>
          </a:r>
          <a:endParaRPr kumimoji="1" lang="en-US" altLang="ja-JP" sz="1100" b="1">
            <a:solidFill>
              <a:sysClr val="windowText" lastClr="000000"/>
            </a:solidFill>
            <a:effectLst/>
            <a:latin typeface="+mn-ea"/>
            <a:ea typeface="+mn-ea"/>
            <a:cs typeface="+mn-cs"/>
          </a:endParaRPr>
        </a:p>
        <a:p>
          <a:r>
            <a:rPr kumimoji="1" lang="ja-JP" altLang="en-US" sz="1100" b="1">
              <a:solidFill>
                <a:sysClr val="windowText" lastClr="000000"/>
              </a:solidFill>
              <a:effectLst/>
              <a:latin typeface="+mn-lt"/>
              <a:ea typeface="+mn-ea"/>
              <a:cs typeface="+mn-cs"/>
            </a:rPr>
            <a:t>　　</a:t>
          </a:r>
          <a:r>
            <a:rPr kumimoji="1" lang="ja-JP" altLang="en-US" sz="1100" b="1">
              <a:solidFill>
                <a:srgbClr val="FF0000"/>
              </a:solidFill>
              <a:effectLst/>
              <a:latin typeface="+mn-lt"/>
              <a:ea typeface="+mn-ea"/>
              <a:cs typeface="+mn-cs"/>
            </a:rPr>
            <a:t>★</a:t>
          </a:r>
          <a:r>
            <a:rPr lang="ja-JP" altLang="en-US" sz="1100" b="1" i="0">
              <a:solidFill>
                <a:srgbClr val="FF0000"/>
              </a:solidFill>
              <a:effectLst/>
              <a:latin typeface="+mn-lt"/>
              <a:ea typeface="+mn-ea"/>
              <a:cs typeface="+mn-cs"/>
            </a:rPr>
            <a:t>応募申請情報の「従業員数」は全従業員数を記載する必要がありますが、</a:t>
          </a:r>
          <a:endParaRPr lang="en-US" altLang="ja-JP" sz="1100" b="1" i="0">
            <a:solidFill>
              <a:srgbClr val="FF0000"/>
            </a:solidFill>
            <a:effectLst/>
            <a:latin typeface="+mn-lt"/>
            <a:ea typeface="+mn-ea"/>
            <a:cs typeface="+mn-cs"/>
          </a:endParaRPr>
        </a:p>
        <a:p>
          <a:r>
            <a:rPr lang="ja-JP" altLang="en-US" sz="1100" b="1" i="0">
              <a:solidFill>
                <a:srgbClr val="FF0000"/>
              </a:solidFill>
              <a:effectLst/>
              <a:latin typeface="+mn-lt"/>
              <a:ea typeface="+mn-ea"/>
              <a:cs typeface="+mn-cs"/>
            </a:rPr>
            <a:t>　　　労働者名簿の「従業員数」と合致させる必要はありません。</a:t>
          </a:r>
          <a:endParaRPr kumimoji="1" lang="en-US" altLang="ja-JP" sz="1100" b="1">
            <a:solidFill>
              <a:srgbClr val="FF0000"/>
            </a:solidFill>
            <a:effectLst/>
            <a:latin typeface="+mn-lt"/>
            <a:ea typeface="+mn-ea"/>
            <a:cs typeface="+mn-cs"/>
          </a:endParaRPr>
        </a:p>
        <a:p>
          <a:endParaRPr kumimoji="1" lang="en-US" altLang="ja-JP" sz="1100" b="1">
            <a:solidFill>
              <a:srgbClr val="FF0000"/>
            </a:solidFill>
            <a:effectLst/>
            <a:latin typeface="+mn-lt"/>
            <a:ea typeface="+mn-ea"/>
            <a:cs typeface="+mn-cs"/>
          </a:endParaRPr>
        </a:p>
        <a:p>
          <a:r>
            <a:rPr kumimoji="1" lang="ja-JP" altLang="en-US" sz="1100" b="1">
              <a:solidFill>
                <a:sysClr val="windowText" lastClr="000000"/>
              </a:solidFill>
            </a:rPr>
            <a:t>　◇従業員：常時使用する従業員であり「予め解雇の予告を必要とする者」です。</a:t>
          </a:r>
        </a:p>
        <a:p>
          <a:pPr algn="l"/>
          <a:r>
            <a:rPr kumimoji="1" lang="ja-JP" altLang="en-US" sz="1100" b="1">
              <a:solidFill>
                <a:sysClr val="windowText" lastClr="000000"/>
              </a:solidFill>
            </a:rPr>
            <a:t>　　　　　これには、日々雇い入れられる者、２か月以内の期間を定めて使用される者、</a:t>
          </a:r>
        </a:p>
        <a:p>
          <a:pPr algn="l"/>
          <a:r>
            <a:rPr kumimoji="1" lang="ja-JP" altLang="en-US" sz="1100" b="1">
              <a:solidFill>
                <a:sysClr val="windowText" lastClr="000000"/>
              </a:solidFill>
            </a:rPr>
            <a:t>　　　　　季節的業務に４か月以内の期間を定めて使用される者、試みの使用期間中の者は含みません。</a:t>
          </a:r>
        </a:p>
        <a:p>
          <a:pPr algn="l"/>
          <a:r>
            <a:rPr kumimoji="1" lang="ja-JP" altLang="en-US" sz="1100" b="1">
              <a:solidFill>
                <a:sysClr val="windowText" lastClr="000000"/>
              </a:solidFill>
            </a:rPr>
            <a:t>　　</a:t>
          </a:r>
          <a:r>
            <a:rPr kumimoji="1" lang="ja-JP" altLang="en-US" sz="1100" b="1">
              <a:solidFill>
                <a:srgbClr val="FF0000"/>
              </a:solidFill>
            </a:rPr>
            <a:t>★詳細は「公募</a:t>
          </a:r>
          <a:r>
            <a:rPr kumimoji="1" lang="ja-JP" altLang="en-US" sz="1100" b="1">
              <a:solidFill>
                <a:srgbClr val="FF0000"/>
              </a:solidFill>
              <a:latin typeface="+mn-ea"/>
              <a:ea typeface="+mn-ea"/>
            </a:rPr>
            <a:t>要領</a:t>
          </a:r>
          <a:r>
            <a:rPr kumimoji="1" lang="en-US" altLang="ja-JP" sz="1100" b="1">
              <a:solidFill>
                <a:srgbClr val="FF0000"/>
              </a:solidFill>
              <a:latin typeface="+mn-ea"/>
              <a:ea typeface="+mn-ea"/>
            </a:rPr>
            <a:t>1-3-1</a:t>
          </a:r>
          <a:r>
            <a:rPr kumimoji="1" lang="ja-JP" altLang="en-US" sz="1100" b="1">
              <a:solidFill>
                <a:srgbClr val="FF0000"/>
              </a:solidFill>
              <a:latin typeface="+mn-ea"/>
              <a:ea typeface="+mn-ea"/>
            </a:rPr>
            <a:t>　</a:t>
          </a:r>
          <a:r>
            <a:rPr kumimoji="1" lang="ja-JP" altLang="en-US" sz="1100" b="1">
              <a:solidFill>
                <a:srgbClr val="FF0000"/>
              </a:solidFill>
            </a:rPr>
            <a:t>補助対象事業者」をご確認ください。</a:t>
          </a:r>
        </a:p>
        <a:p>
          <a:pPr algn="l"/>
          <a:endParaRPr kumimoji="1" lang="en-US" altLang="ja-JP" sz="1100" b="1">
            <a:solidFill>
              <a:sysClr val="windowText" lastClr="000000"/>
            </a:solidFill>
          </a:endParaRPr>
        </a:p>
        <a:p>
          <a:pPr algn="l"/>
          <a:r>
            <a:rPr kumimoji="1" lang="ja-JP" altLang="en-US" sz="1100" b="1">
              <a:solidFill>
                <a:sysClr val="windowText" lastClr="000000"/>
              </a:solidFill>
            </a:rPr>
            <a:t>③太線黒枠内の入力項目において記載漏れがないことを確認し、応募申請情報に添付して提出してください。</a:t>
          </a:r>
          <a:endParaRPr kumimoji="1" lang="en-US" altLang="ja-JP" sz="1100" b="1">
            <a:solidFill>
              <a:sysClr val="windowText" lastClr="000000"/>
            </a:solidFill>
          </a:endParaRPr>
        </a:p>
        <a:p>
          <a:pPr algn="l"/>
          <a:endParaRPr kumimoji="1" lang="en-US" altLang="ja-JP" sz="1100" b="1">
            <a:solidFill>
              <a:sysClr val="windowText" lastClr="000000"/>
            </a:solidFill>
          </a:endParaRPr>
        </a:p>
        <a:p>
          <a:pPr algn="l"/>
          <a:r>
            <a:rPr kumimoji="1" lang="ja-JP" altLang="en-US" sz="1100" b="1">
              <a:solidFill>
                <a:sysClr val="windowText" lastClr="000000"/>
              </a:solidFill>
            </a:rPr>
            <a:t>　＜</a:t>
          </a:r>
          <a:r>
            <a:rPr kumimoji="1" lang="ja-JP" altLang="ja-JP" sz="1100" b="1">
              <a:solidFill>
                <a:sysClr val="windowText" lastClr="000000"/>
              </a:solidFill>
              <a:effectLst/>
              <a:latin typeface="+mn-lt"/>
              <a:ea typeface="+mn-ea"/>
              <a:cs typeface="+mn-cs"/>
            </a:rPr>
            <a:t>エラー例</a:t>
          </a:r>
          <a:r>
            <a:rPr kumimoji="1" lang="ja-JP" altLang="en-US" sz="1100" b="1">
              <a:solidFill>
                <a:sysClr val="windowText" lastClr="000000"/>
              </a:solidFill>
            </a:rPr>
            <a:t>＞　</a:t>
          </a:r>
        </a:p>
        <a:p>
          <a:pPr algn="l"/>
          <a:r>
            <a:rPr kumimoji="1" lang="ja-JP" altLang="en-US" sz="1100" b="1">
              <a:solidFill>
                <a:sysClr val="windowText" lastClr="000000"/>
              </a:solidFill>
            </a:rPr>
            <a:t>　・年月日の記載が「</a:t>
          </a:r>
          <a:r>
            <a:rPr kumimoji="1" lang="en-US" altLang="ja-JP" sz="1100" b="1">
              <a:solidFill>
                <a:sysClr val="windowText" lastClr="000000"/>
              </a:solidFill>
            </a:rPr>
            <a:t>yyyy/mm/dd</a:t>
          </a:r>
          <a:r>
            <a:rPr kumimoji="1" lang="ja-JP" altLang="en-US" sz="1100" b="1">
              <a:solidFill>
                <a:sysClr val="windowText" lastClr="000000"/>
              </a:solidFill>
            </a:rPr>
            <a:t>」の形式でない場合</a:t>
          </a:r>
          <a:endParaRPr kumimoji="1" lang="en-US" altLang="ja-JP" sz="1100" b="1">
            <a:solidFill>
              <a:sysClr val="windowText" lastClr="000000"/>
            </a:solidFill>
          </a:endParaRPr>
        </a:p>
        <a:p>
          <a:pPr algn="l"/>
          <a:endParaRPr kumimoji="1" lang="en-US" altLang="ja-JP" sz="1100" b="1">
            <a:solidFill>
              <a:sysClr val="windowText" lastClr="000000"/>
            </a:solidFill>
          </a:endParaRPr>
        </a:p>
        <a:p>
          <a:pPr algn="l"/>
          <a:endParaRPr kumimoji="1" lang="en-US" altLang="ja-JP" sz="1100" b="1">
            <a:solidFill>
              <a:sysClr val="windowText" lastClr="000000"/>
            </a:solidFill>
          </a:endParaRPr>
        </a:p>
        <a:p>
          <a:pPr algn="l"/>
          <a:endParaRPr kumimoji="1" lang="en-US" altLang="ja-JP" sz="1100" b="1">
            <a:solidFill>
              <a:sysClr val="windowText" lastClr="000000"/>
            </a:solidFill>
          </a:endParaRPr>
        </a:p>
        <a:p>
          <a:pPr algn="l"/>
          <a:endParaRPr kumimoji="1" lang="en-US" altLang="ja-JP" sz="1100" b="1">
            <a:solidFill>
              <a:sysClr val="windowText" lastClr="000000"/>
            </a:solidFill>
          </a:endParaRPr>
        </a:p>
        <a:p>
          <a:pPr algn="l"/>
          <a:endParaRPr kumimoji="1" lang="en-US" altLang="ja-JP" sz="1100" b="1">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ysClr val="windowText" lastClr="000000"/>
              </a:solidFill>
              <a:effectLst/>
              <a:latin typeface="+mn-lt"/>
              <a:ea typeface="+mn-ea"/>
              <a:cs typeface="+mn-cs"/>
            </a:rPr>
            <a:t>　・記載</a:t>
          </a:r>
          <a:r>
            <a:rPr kumimoji="1" lang="ja-JP" altLang="en-US" sz="1100" b="1">
              <a:solidFill>
                <a:sysClr val="windowText" lastClr="000000"/>
              </a:solidFill>
              <a:effectLst/>
              <a:latin typeface="+mn-lt"/>
              <a:ea typeface="+mn-ea"/>
              <a:cs typeface="+mn-cs"/>
            </a:rPr>
            <a:t>箇所に空白</a:t>
          </a:r>
          <a:r>
            <a:rPr kumimoji="1" lang="ja-JP" altLang="ja-JP" sz="1100" b="1">
              <a:solidFill>
                <a:sysClr val="windowText" lastClr="000000"/>
              </a:solidFill>
              <a:effectLst/>
              <a:latin typeface="+mn-lt"/>
              <a:ea typeface="+mn-ea"/>
              <a:cs typeface="+mn-cs"/>
            </a:rPr>
            <a:t>が</a:t>
          </a:r>
          <a:r>
            <a:rPr kumimoji="1" lang="ja-JP" altLang="en-US" sz="1100" b="1">
              <a:solidFill>
                <a:sysClr val="windowText" lastClr="000000"/>
              </a:solidFill>
              <a:effectLst/>
              <a:latin typeface="+mn-lt"/>
              <a:ea typeface="+mn-ea"/>
              <a:cs typeface="+mn-cs"/>
            </a:rPr>
            <a:t>ある</a:t>
          </a:r>
          <a:r>
            <a:rPr kumimoji="1" lang="ja-JP" altLang="ja-JP" sz="1100" b="1">
              <a:solidFill>
                <a:sysClr val="windowText" lastClr="000000"/>
              </a:solidFill>
              <a:effectLst/>
              <a:latin typeface="+mn-lt"/>
              <a:ea typeface="+mn-ea"/>
              <a:cs typeface="+mn-cs"/>
            </a:rPr>
            <a:t>場合</a:t>
          </a:r>
          <a:endParaRPr kumimoji="1" lang="en-US" altLang="ja-JP" sz="1100" b="1">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ysClr val="windowText" lastClr="000000"/>
              </a:solidFill>
              <a:effectLst/>
              <a:latin typeface="+mn-lt"/>
              <a:ea typeface="+mn-ea"/>
              <a:cs typeface="+mn-cs"/>
            </a:rPr>
            <a:t>　・　黄色で表示された場合は、内容を確認して頂き修正をお願いします。</a:t>
          </a:r>
          <a:endParaRPr lang="ja-JP" altLang="ja-JP">
            <a:solidFill>
              <a:sysClr val="windowText" lastClr="000000"/>
            </a:solidFill>
            <a:effectLst/>
          </a:endParaRPr>
        </a:p>
        <a:p>
          <a:pPr algn="l"/>
          <a:endParaRPr kumimoji="1" lang="en-US" altLang="ja-JP" sz="1100" b="1">
            <a:solidFill>
              <a:sysClr val="windowText" lastClr="000000"/>
            </a:solidFill>
          </a:endParaRPr>
        </a:p>
        <a:p>
          <a:pPr algn="l"/>
          <a:endParaRPr kumimoji="1" lang="en-US" altLang="ja-JP" sz="1100" b="1">
            <a:solidFill>
              <a:sysClr val="windowText" lastClr="000000"/>
            </a:solidFill>
          </a:endParaRPr>
        </a:p>
        <a:p>
          <a:pPr algn="l"/>
          <a:endParaRPr kumimoji="1" lang="en-US" altLang="ja-JP" sz="1100" b="1">
            <a:solidFill>
              <a:sysClr val="windowText" lastClr="000000"/>
            </a:solidFill>
          </a:endParaRPr>
        </a:p>
        <a:p>
          <a:pPr algn="l"/>
          <a:endParaRPr kumimoji="1" lang="en-US" altLang="ja-JP" sz="1100" b="1">
            <a:solidFill>
              <a:sysClr val="windowText" lastClr="000000"/>
            </a:solidFill>
          </a:endParaRPr>
        </a:p>
        <a:p>
          <a:pPr algn="l"/>
          <a:endParaRPr kumimoji="1" lang="en-US" altLang="ja-JP" sz="1100" b="1">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ysClr val="windowText" lastClr="000000"/>
              </a:solidFill>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ysClr val="windowText" lastClr="000000"/>
              </a:solidFill>
              <a:effectLst/>
              <a:latin typeface="+mn-lt"/>
              <a:ea typeface="+mn-ea"/>
              <a:cs typeface="+mn-cs"/>
            </a:rPr>
            <a:t>　</a:t>
          </a:r>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申請内容に虚偽や実態との乖離が判明した場合には採択または交付決定を取り消す場合があります。</a:t>
          </a:r>
          <a:endParaRPr lang="ja-JP" altLang="ja-JP">
            <a:solidFill>
              <a:srgbClr val="FF0000"/>
            </a:solidFill>
            <a:effectLst/>
          </a:endParaRPr>
        </a:p>
        <a:p>
          <a:pPr algn="l"/>
          <a:endParaRPr kumimoji="1" lang="en-US" altLang="ja-JP" sz="1100" b="1">
            <a:solidFill>
              <a:sysClr val="windowText" lastClr="000000"/>
            </a:solidFill>
          </a:endParaRPr>
        </a:p>
        <a:p>
          <a:pPr algn="l"/>
          <a:endParaRPr kumimoji="1" lang="en-US" altLang="ja-JP" sz="1100" b="1">
            <a:solidFill>
              <a:sysClr val="windowText" lastClr="000000"/>
            </a:solidFill>
          </a:endParaRPr>
        </a:p>
      </xdr:txBody>
    </xdr:sp>
    <xdr:clientData/>
  </xdr:twoCellAnchor>
  <xdr:twoCellAnchor editAs="oneCell">
    <xdr:from>
      <xdr:col>7</xdr:col>
      <xdr:colOff>685271</xdr:colOff>
      <xdr:row>29</xdr:row>
      <xdr:rowOff>9263</xdr:rowOff>
    </xdr:from>
    <xdr:to>
      <xdr:col>7</xdr:col>
      <xdr:colOff>6705567</xdr:colOff>
      <xdr:row>30</xdr:row>
      <xdr:rowOff>203516</xdr:rowOff>
    </xdr:to>
    <xdr:pic>
      <xdr:nvPicPr>
        <xdr:cNvPr id="9" name="図 8">
          <a:extLst>
            <a:ext uri="{FF2B5EF4-FFF2-40B4-BE49-F238E27FC236}">
              <a16:creationId xmlns:a16="http://schemas.microsoft.com/office/drawing/2014/main" id="{CB55A83B-482A-4970-9925-63AF4278BBC6}"/>
            </a:ext>
          </a:extLst>
        </xdr:cNvPr>
        <xdr:cNvPicPr>
          <a:picLocks noChangeAspect="1"/>
        </xdr:cNvPicPr>
      </xdr:nvPicPr>
      <xdr:blipFill rotWithShape="1">
        <a:blip xmlns:r="http://schemas.openxmlformats.org/officeDocument/2006/relationships" r:embed="rId1"/>
        <a:srcRect r="634" b="3507"/>
        <a:stretch/>
      </xdr:blipFill>
      <xdr:spPr>
        <a:xfrm>
          <a:off x="6846585" y="7182949"/>
          <a:ext cx="6020296" cy="433738"/>
        </a:xfrm>
        <a:prstGeom prst="rect">
          <a:avLst/>
        </a:prstGeom>
        <a:ln w="19050" cap="sq">
          <a:solidFill>
            <a:srgbClr val="000000"/>
          </a:solidFill>
          <a:miter lim="800000"/>
        </a:ln>
        <a:effectLst>
          <a:outerShdw blurRad="57150" dist="50800" dir="2700000" algn="tl" rotWithShape="0">
            <a:srgbClr val="000000">
              <a:alpha val="40000"/>
            </a:srgbClr>
          </a:outerShdw>
        </a:effectLst>
      </xdr:spPr>
    </xdr:pic>
    <xdr:clientData/>
  </xdr:twoCellAnchor>
  <xdr:twoCellAnchor editAs="oneCell">
    <xdr:from>
      <xdr:col>7</xdr:col>
      <xdr:colOff>685901</xdr:colOff>
      <xdr:row>33</xdr:row>
      <xdr:rowOff>49220</xdr:rowOff>
    </xdr:from>
    <xdr:to>
      <xdr:col>7</xdr:col>
      <xdr:colOff>6679863</xdr:colOff>
      <xdr:row>35</xdr:row>
      <xdr:rowOff>65393</xdr:rowOff>
    </xdr:to>
    <xdr:pic>
      <xdr:nvPicPr>
        <xdr:cNvPr id="10" name="図 9">
          <a:extLst>
            <a:ext uri="{FF2B5EF4-FFF2-40B4-BE49-F238E27FC236}">
              <a16:creationId xmlns:a16="http://schemas.microsoft.com/office/drawing/2014/main" id="{3394E9CF-1C87-4B5E-8E73-C0E42A529387}"/>
            </a:ext>
          </a:extLst>
        </xdr:cNvPr>
        <xdr:cNvPicPr>
          <a:picLocks noChangeAspect="1"/>
        </xdr:cNvPicPr>
      </xdr:nvPicPr>
      <xdr:blipFill rotWithShape="1">
        <a:blip xmlns:r="http://schemas.openxmlformats.org/officeDocument/2006/relationships" r:embed="rId2"/>
        <a:srcRect l="363" r="1"/>
        <a:stretch/>
      </xdr:blipFill>
      <xdr:spPr>
        <a:xfrm>
          <a:off x="6847215" y="8180849"/>
          <a:ext cx="5993962" cy="495144"/>
        </a:xfrm>
        <a:prstGeom prst="rect">
          <a:avLst/>
        </a:prstGeom>
        <a:ln w="22225" cap="sq">
          <a:solidFill>
            <a:srgbClr val="000000"/>
          </a:solidFill>
          <a:miter lim="800000"/>
        </a:ln>
        <a:effectLst>
          <a:outerShdw blurRad="57150" dist="50800" dir="2700000" algn="tl" rotWithShape="0">
            <a:srgbClr val="000000">
              <a:alpha val="40000"/>
            </a:srgbClr>
          </a:outerShdw>
        </a:effectLst>
      </xdr:spPr>
    </xdr:pic>
    <xdr:clientData/>
  </xdr:twoCellAnchor>
  <xdr:twoCellAnchor editAs="oneCell">
    <xdr:from>
      <xdr:col>7</xdr:col>
      <xdr:colOff>689822</xdr:colOff>
      <xdr:row>37</xdr:row>
      <xdr:rowOff>177093</xdr:rowOff>
    </xdr:from>
    <xdr:to>
      <xdr:col>7</xdr:col>
      <xdr:colOff>6669181</xdr:colOff>
      <xdr:row>40</xdr:row>
      <xdr:rowOff>184153</xdr:rowOff>
    </xdr:to>
    <xdr:pic>
      <xdr:nvPicPr>
        <xdr:cNvPr id="14" name="図 13">
          <a:extLst>
            <a:ext uri="{FF2B5EF4-FFF2-40B4-BE49-F238E27FC236}">
              <a16:creationId xmlns:a16="http://schemas.microsoft.com/office/drawing/2014/main" id="{A21FF47D-2ED1-41D3-833A-FEBBF2096D23}"/>
            </a:ext>
          </a:extLst>
        </xdr:cNvPr>
        <xdr:cNvPicPr>
          <a:picLocks noChangeAspect="1"/>
        </xdr:cNvPicPr>
      </xdr:nvPicPr>
      <xdr:blipFill rotWithShape="1">
        <a:blip xmlns:r="http://schemas.openxmlformats.org/officeDocument/2006/relationships" r:embed="rId3"/>
        <a:srcRect l="887" t="4620" b="6655"/>
        <a:stretch/>
      </xdr:blipFill>
      <xdr:spPr>
        <a:xfrm>
          <a:off x="6881072" y="9426926"/>
          <a:ext cx="5979359" cy="737310"/>
        </a:xfrm>
        <a:prstGeom prst="rect">
          <a:avLst/>
        </a:prstGeom>
        <a:ln w="15875" cap="sq">
          <a:solidFill>
            <a:srgbClr val="000000"/>
          </a:solidFill>
          <a:miter lim="800000"/>
        </a:ln>
        <a:effectLst>
          <a:outerShdw blurRad="57150" dist="50800" dir="2700000" algn="tl" rotWithShape="0">
            <a:srgbClr val="000000">
              <a:alpha val="40000"/>
            </a:srgbClr>
          </a:outerShdw>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1945076/Downloads/&#12304;&#30003;&#35531;&#27096;&#24335;&#12305;&#35069;&#21697;&#23529;&#26619;&#30003;&#35531;&#26360;&#65288;CT0005_&#37197;&#33203;&#12525;&#12508;&#12483;&#12488;&#65289;_Ver1.3-5&#973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①製品審査申請書（工業会用）"/>
      <sheetName val="②製品審査申請書（事務局用）"/>
      <sheetName val="③納品実績報告書"/>
      <sheetName val="④省力化製品製造事業者登録申請書"/>
      <sheetName val="⑤カタログ掲載情報"/>
      <sheetName val="⑥提出書類一覧"/>
      <sheetName val="変更履歴"/>
      <sheetName val="審査結果サマリ"/>
      <sheetName val="凡例"/>
      <sheetName val="審査結果（飲食業ー小規模）"/>
      <sheetName val="審査結果（飲食業ー中規模）"/>
      <sheetName val="審査結果（飲食業ー大規模）"/>
      <sheetName val="利用が想定される中小企業(飲食業)"/>
      <sheetName val="審査結果（宿泊業ー小規模）"/>
      <sheetName val="審査結果（宿泊業ー中規模）"/>
      <sheetName val="審査結果（宿泊業ー大規模）"/>
      <sheetName val="利用が想定される中小企業(宿泊業)"/>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B42EF-6FE5-44B2-828A-3C17DE9CCC52}">
  <dimension ref="B2:D6"/>
  <sheetViews>
    <sheetView showGridLines="0" workbookViewId="0">
      <selection activeCell="C14" sqref="C14"/>
    </sheetView>
  </sheetViews>
  <sheetFormatPr defaultRowHeight="18.75" x14ac:dyDescent="0.4"/>
  <cols>
    <col min="1" max="1" width="7.125" customWidth="1"/>
    <col min="3" max="3" width="11.375" bestFit="1" customWidth="1"/>
    <col min="4" max="4" width="34.25" bestFit="1" customWidth="1"/>
  </cols>
  <sheetData>
    <row r="2" spans="2:4" x14ac:dyDescent="0.4">
      <c r="B2" s="7" t="s">
        <v>0</v>
      </c>
      <c r="C2" s="7" t="s">
        <v>1</v>
      </c>
      <c r="D2" s="8" t="s">
        <v>2</v>
      </c>
    </row>
    <row r="3" spans="2:4" x14ac:dyDescent="0.4">
      <c r="B3" s="17">
        <v>1.1000000000000001</v>
      </c>
      <c r="C3" s="12">
        <v>45575</v>
      </c>
      <c r="D3" s="9" t="s">
        <v>3</v>
      </c>
    </row>
    <row r="4" spans="2:4" x14ac:dyDescent="0.4">
      <c r="B4" s="13"/>
      <c r="C4" s="13"/>
      <c r="D4" s="10" t="s">
        <v>4</v>
      </c>
    </row>
    <row r="5" spans="2:4" x14ac:dyDescent="0.4">
      <c r="B5" s="14"/>
      <c r="C5" s="14"/>
      <c r="D5" s="11" t="s">
        <v>5</v>
      </c>
    </row>
    <row r="6" spans="2:4" x14ac:dyDescent="0.4">
      <c r="B6" s="16">
        <v>1.2</v>
      </c>
      <c r="C6" s="15">
        <v>46154</v>
      </c>
      <c r="D6" s="16" t="s">
        <v>26</v>
      </c>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S113"/>
  <sheetViews>
    <sheetView showGridLines="0" tabSelected="1" view="pageBreakPreview" zoomScale="90" zoomScaleNormal="90" zoomScaleSheetLayoutView="90" workbookViewId="0">
      <selection activeCell="D5" sqref="D5:E5"/>
    </sheetView>
  </sheetViews>
  <sheetFormatPr defaultColWidth="12.625" defaultRowHeight="15" customHeight="1" x14ac:dyDescent="0.4"/>
  <cols>
    <col min="1" max="1" width="1.375" style="21" customWidth="1"/>
    <col min="2" max="2" width="9" style="21" customWidth="1"/>
    <col min="3" max="5" width="21.875" style="21" customWidth="1"/>
    <col min="6" max="6" width="1.25" style="21" customWidth="1"/>
    <col min="7" max="7" width="3.75" style="21" customWidth="1"/>
    <col min="8" max="8" width="122.125" style="21" customWidth="1"/>
    <col min="9" max="9" width="11.375" style="21" hidden="1" customWidth="1"/>
    <col min="10" max="10" width="5.375" style="21" hidden="1" customWidth="1"/>
    <col min="11" max="11" width="17.375" style="23" hidden="1" customWidth="1"/>
    <col min="12" max="12" width="3" style="23" hidden="1" customWidth="1"/>
    <col min="13" max="15" width="13.375" style="21" hidden="1" customWidth="1"/>
    <col min="16" max="16" width="19.625" style="21" hidden="1" customWidth="1"/>
    <col min="17" max="17" width="13.375" style="21" hidden="1" customWidth="1"/>
    <col min="18" max="16384" width="12.625" style="21"/>
  </cols>
  <sheetData>
    <row r="1" spans="2:19" ht="13.5" customHeight="1" x14ac:dyDescent="0.25">
      <c r="E1" s="22" t="s">
        <v>25</v>
      </c>
    </row>
    <row r="2" spans="2:19" ht="7.5" customHeight="1" thickBot="1" x14ac:dyDescent="0.45"/>
    <row r="3" spans="2:19" ht="18.75" customHeight="1" thickBot="1" x14ac:dyDescent="0.45">
      <c r="B3" s="58" t="s">
        <v>24</v>
      </c>
      <c r="C3" s="59"/>
      <c r="D3" s="59"/>
      <c r="E3" s="60"/>
    </row>
    <row r="4" spans="2:19" ht="18.75" customHeight="1" thickBot="1" x14ac:dyDescent="0.45">
      <c r="B4" s="24"/>
      <c r="C4" s="25"/>
      <c r="D4" s="25"/>
      <c r="E4" s="25"/>
    </row>
    <row r="5" spans="2:19" ht="55.5" customHeight="1" thickTop="1" thickBot="1" x14ac:dyDescent="0.45">
      <c r="B5" s="55" t="s">
        <v>6</v>
      </c>
      <c r="C5" s="56"/>
      <c r="D5" s="61"/>
      <c r="E5" s="62"/>
    </row>
    <row r="6" spans="2:19" ht="18.75" customHeight="1" thickTop="1" x14ac:dyDescent="0.4">
      <c r="B6" s="24"/>
      <c r="C6" s="26"/>
      <c r="D6" s="26"/>
      <c r="E6" s="27"/>
    </row>
    <row r="7" spans="2:19" ht="18.75" customHeight="1" x14ac:dyDescent="0.4">
      <c r="B7" s="57" t="s">
        <v>7</v>
      </c>
      <c r="C7" s="57"/>
      <c r="D7" s="63">
        <f ca="1">Q9</f>
        <v>0</v>
      </c>
      <c r="E7" s="63"/>
      <c r="F7" s="28"/>
      <c r="G7" s="28"/>
      <c r="H7" s="28"/>
      <c r="I7" s="28"/>
    </row>
    <row r="8" spans="2:19" ht="18.75" customHeight="1" x14ac:dyDescent="0.4">
      <c r="B8" s="29"/>
      <c r="C8" s="30"/>
      <c r="D8" s="30"/>
      <c r="E8" s="31"/>
      <c r="F8" s="28"/>
      <c r="G8" s="28"/>
      <c r="H8" s="28"/>
      <c r="I8" s="28"/>
      <c r="K8" s="21"/>
      <c r="L8" s="21"/>
    </row>
    <row r="9" spans="2:19" ht="18.75" customHeight="1" x14ac:dyDescent="0.4">
      <c r="B9" s="49" t="s">
        <v>8</v>
      </c>
      <c r="C9" s="51" t="s">
        <v>9</v>
      </c>
      <c r="D9" s="52"/>
      <c r="E9" s="53" t="s">
        <v>10</v>
      </c>
      <c r="P9" s="32"/>
      <c r="Q9" s="21">
        <f ca="1">COUNTIF(Q12:Q112,"OK")</f>
        <v>0</v>
      </c>
    </row>
    <row r="10" spans="2:19" ht="18.75" customHeight="1" x14ac:dyDescent="0.4">
      <c r="B10" s="50"/>
      <c r="C10" s="33" t="s">
        <v>11</v>
      </c>
      <c r="D10" s="33" t="s">
        <v>12</v>
      </c>
      <c r="E10" s="54"/>
      <c r="I10" s="46" t="s">
        <v>13</v>
      </c>
      <c r="J10" s="47"/>
      <c r="K10" s="48" t="s">
        <v>14</v>
      </c>
      <c r="L10" s="48"/>
      <c r="M10" s="34" t="s">
        <v>15</v>
      </c>
      <c r="N10" s="34" t="s">
        <v>16</v>
      </c>
      <c r="O10" s="34" t="s">
        <v>17</v>
      </c>
      <c r="P10" s="34" t="s">
        <v>18</v>
      </c>
      <c r="Q10" s="34" t="s">
        <v>19</v>
      </c>
    </row>
    <row r="11" spans="2:19" ht="18.75" customHeight="1" thickBot="1" x14ac:dyDescent="0.45">
      <c r="B11" s="35" t="s">
        <v>20</v>
      </c>
      <c r="C11" s="36" t="s">
        <v>21</v>
      </c>
      <c r="D11" s="36" t="s">
        <v>22</v>
      </c>
      <c r="E11" s="37">
        <v>32964</v>
      </c>
      <c r="I11" s="38" t="s">
        <v>23</v>
      </c>
      <c r="J11" s="38" t="str">
        <f t="shared" ref="J11:J32" si="0">IF(C11="","NG",IF(D11="","NG",IF(E11="","NG","OK")))</f>
        <v>OK</v>
      </c>
      <c r="K11" s="38" t="str">
        <f t="shared" ref="K11:K32" si="1">TRIM(SUBSTITUTE(C11&amp;D11&amp;E11,"　",""))</f>
        <v>事務局太郎32964</v>
      </c>
      <c r="L11" s="39">
        <f>IF(K11="",0,COUNTIF($K$11:$K$32,K11))</f>
        <v>1</v>
      </c>
      <c r="M11" s="34" t="str">
        <f ca="1">IFERROR(IF(DATEDIF(E11,TODAY(),"Y")&gt;15,"OK","NG"),"")</f>
        <v>OK</v>
      </c>
      <c r="N11" s="40">
        <f>DATE(YEAR(E11)+15,MONTH(E11),DAY(E11))</f>
        <v>38443</v>
      </c>
      <c r="O11" s="40">
        <f>DATE(YEAR(N11)+1,MONTH(1)+3,DAY(1))</f>
        <v>38808</v>
      </c>
      <c r="P11" s="34" t="str" cm="1">
        <f t="array" aca="1" ref="P11" ca="1">_xlfn.IFS(M11="","NG",M11&gt;16,"OK",TODAY()&gt;O11,"OK",M11&lt;16,"NG")</f>
        <v>OK</v>
      </c>
      <c r="Q11" s="41" t="str">
        <f t="shared" ref="Q11" ca="1" si="2">IF(J11&lt;&gt;M11,"NG",IF(L11&gt;1,"NG",IF($J11="NG","NG","OK")))</f>
        <v>OK</v>
      </c>
    </row>
    <row r="12" spans="2:19" ht="18.75" customHeight="1" x14ac:dyDescent="0.4">
      <c r="B12" s="42">
        <v>1</v>
      </c>
      <c r="C12" s="2"/>
      <c r="D12" s="3"/>
      <c r="E12" s="4"/>
      <c r="I12" s="43">
        <f t="shared" ref="I12:I32" si="3">COUNTBLANK(C12:E12)</f>
        <v>3</v>
      </c>
      <c r="J12" s="43" t="str">
        <f t="shared" si="0"/>
        <v>NG</v>
      </c>
      <c r="K12" s="44" t="str">
        <f t="shared" si="1"/>
        <v/>
      </c>
      <c r="L12" s="44">
        <f t="shared" ref="L12:L32" si="4">IF(K12="",0,COUNTIF($K$12:$K$32,K12))</f>
        <v>0</v>
      </c>
      <c r="M12" s="43">
        <f ca="1">IFERROR(DATEDIF(E12,TODAY(),"Y"),"")</f>
        <v>126</v>
      </c>
      <c r="N12" s="45">
        <f>DATE(YEAR(E12)+15,MONTH(E12),DAY(E12))</f>
        <v>5479</v>
      </c>
      <c r="O12" s="45">
        <f>IF(OR(MONTH(E12)=1,MONTH(E12)=2,MONTH(E12)=3),DATE(YEAR(N12),MONTH(1)+3,DAY(1)),DATE(YEAR(N12)+1,MONTH(1)+3,DAY(1)))</f>
        <v>5205</v>
      </c>
      <c r="P12" s="43" t="str" cm="1">
        <f t="array" aca="1" ref="P12" ca="1">_xlfn.IFS(M12="","NG",M12&gt;16,"OK",TODAY()&gt;O12,"OK",M12&lt;16,"NG")</f>
        <v>OK</v>
      </c>
      <c r="Q12" s="43" t="str">
        <f ca="1">IF(J12&lt;&gt;P12,"NG",IF(L12&gt;1,"NG",IF($J12="NG","NG","OK")))</f>
        <v>NG</v>
      </c>
    </row>
    <row r="13" spans="2:19" ht="18.75" customHeight="1" x14ac:dyDescent="0.4">
      <c r="B13" s="42">
        <v>2</v>
      </c>
      <c r="C13" s="5"/>
      <c r="D13" s="1"/>
      <c r="E13" s="6"/>
      <c r="I13" s="43">
        <f t="shared" si="3"/>
        <v>3</v>
      </c>
      <c r="J13" s="43" t="str">
        <f t="shared" si="0"/>
        <v>NG</v>
      </c>
      <c r="K13" s="44" t="str">
        <f t="shared" si="1"/>
        <v/>
      </c>
      <c r="L13" s="44">
        <f t="shared" si="4"/>
        <v>0</v>
      </c>
      <c r="M13" s="43">
        <f t="shared" ref="M13:M22" ca="1" si="5">IFERROR(DATEDIF(E13,TODAY(),"Y"),"")</f>
        <v>126</v>
      </c>
      <c r="N13" s="45">
        <f t="shared" ref="N13:N22" si="6">DATE(YEAR(E13)+15,MONTH(E13),DAY(E13))</f>
        <v>5479</v>
      </c>
      <c r="O13" s="45">
        <f t="shared" ref="O13:O32" si="7">IF(OR(MONTH(E13)=1,MONTH(E13)=2,MONTH(E13)=3),DATE(YEAR(N13),MONTH(1)+3,DAY(1)),DATE(YEAR(N13)+1,MONTH(1)+3,DAY(1)))</f>
        <v>5205</v>
      </c>
      <c r="P13" s="43" t="str" cm="1">
        <f t="array" aca="1" ref="P13" ca="1">_xlfn.IFS(M13="","NG",M13&gt;16,"OK",TODAY()&gt;O13,"OK",M13&lt;16,"NG")</f>
        <v>OK</v>
      </c>
      <c r="Q13" s="43" t="str">
        <f t="shared" ref="Q13:Q22" ca="1" si="8">IF(J13&lt;&gt;P13,"NG",IF(L13&gt;1,"NG",IF($J13="NG","NG","OK")))</f>
        <v>NG</v>
      </c>
      <c r="S13" s="32"/>
    </row>
    <row r="14" spans="2:19" ht="18.75" customHeight="1" x14ac:dyDescent="0.4">
      <c r="B14" s="42">
        <v>3</v>
      </c>
      <c r="C14" s="5"/>
      <c r="D14" s="1"/>
      <c r="E14" s="6"/>
      <c r="I14" s="43">
        <f t="shared" si="3"/>
        <v>3</v>
      </c>
      <c r="J14" s="43" t="str">
        <f t="shared" si="0"/>
        <v>NG</v>
      </c>
      <c r="K14" s="44" t="str">
        <f t="shared" si="1"/>
        <v/>
      </c>
      <c r="L14" s="44">
        <f t="shared" si="4"/>
        <v>0</v>
      </c>
      <c r="M14" s="43">
        <f t="shared" ca="1" si="5"/>
        <v>126</v>
      </c>
      <c r="N14" s="45">
        <f t="shared" si="6"/>
        <v>5479</v>
      </c>
      <c r="O14" s="45">
        <f t="shared" si="7"/>
        <v>5205</v>
      </c>
      <c r="P14" s="43" t="str" cm="1">
        <f t="array" aca="1" ref="P14" ca="1">_xlfn.IFS(M14="","NG",M14&gt;16,"OK",TODAY()&gt;O14,"OK",M14&lt;16,"NG")</f>
        <v>OK</v>
      </c>
      <c r="Q14" s="43" t="str">
        <f t="shared" ca="1" si="8"/>
        <v>NG</v>
      </c>
    </row>
    <row r="15" spans="2:19" ht="18.75" customHeight="1" x14ac:dyDescent="0.4">
      <c r="B15" s="42">
        <v>4</v>
      </c>
      <c r="C15" s="5"/>
      <c r="D15" s="1"/>
      <c r="E15" s="6"/>
      <c r="I15" s="43">
        <f t="shared" si="3"/>
        <v>3</v>
      </c>
      <c r="J15" s="43" t="str">
        <f t="shared" si="0"/>
        <v>NG</v>
      </c>
      <c r="K15" s="44" t="str">
        <f t="shared" si="1"/>
        <v/>
      </c>
      <c r="L15" s="44">
        <f t="shared" si="4"/>
        <v>0</v>
      </c>
      <c r="M15" s="43">
        <f t="shared" ca="1" si="5"/>
        <v>126</v>
      </c>
      <c r="N15" s="45">
        <f t="shared" si="6"/>
        <v>5479</v>
      </c>
      <c r="O15" s="45">
        <f t="shared" si="7"/>
        <v>5205</v>
      </c>
      <c r="P15" s="43" t="str" cm="1">
        <f t="array" aca="1" ref="P15" ca="1">_xlfn.IFS(M15="","NG",M15&gt;16,"OK",TODAY()&gt;O15,"OK",M15&lt;16,"NG")</f>
        <v>OK</v>
      </c>
      <c r="Q15" s="43" t="str">
        <f t="shared" ca="1" si="8"/>
        <v>NG</v>
      </c>
    </row>
    <row r="16" spans="2:19" ht="18.75" customHeight="1" x14ac:dyDescent="0.4">
      <c r="B16" s="42">
        <v>5</v>
      </c>
      <c r="C16" s="5"/>
      <c r="D16" s="1"/>
      <c r="E16" s="6"/>
      <c r="I16" s="43">
        <f t="shared" si="3"/>
        <v>3</v>
      </c>
      <c r="J16" s="43" t="str">
        <f t="shared" si="0"/>
        <v>NG</v>
      </c>
      <c r="K16" s="44" t="str">
        <f t="shared" si="1"/>
        <v/>
      </c>
      <c r="L16" s="44">
        <f t="shared" si="4"/>
        <v>0</v>
      </c>
      <c r="M16" s="43">
        <f t="shared" ca="1" si="5"/>
        <v>126</v>
      </c>
      <c r="N16" s="45">
        <f t="shared" si="6"/>
        <v>5479</v>
      </c>
      <c r="O16" s="45">
        <f t="shared" si="7"/>
        <v>5205</v>
      </c>
      <c r="P16" s="43" t="str" cm="1">
        <f t="array" aca="1" ref="P16" ca="1">_xlfn.IFS(M16="","NG",M16&gt;16,"OK",TODAY()&gt;O16,"OK",M16&lt;16,"NG")</f>
        <v>OK</v>
      </c>
      <c r="Q16" s="43" t="str">
        <f t="shared" ca="1" si="8"/>
        <v>NG</v>
      </c>
    </row>
    <row r="17" spans="2:17" ht="18.75" customHeight="1" x14ac:dyDescent="0.4">
      <c r="B17" s="42">
        <v>6</v>
      </c>
      <c r="C17" s="5"/>
      <c r="D17" s="1"/>
      <c r="E17" s="6"/>
      <c r="I17" s="43">
        <f t="shared" si="3"/>
        <v>3</v>
      </c>
      <c r="J17" s="43" t="str">
        <f t="shared" si="0"/>
        <v>NG</v>
      </c>
      <c r="K17" s="44" t="str">
        <f t="shared" si="1"/>
        <v/>
      </c>
      <c r="L17" s="44">
        <f t="shared" si="4"/>
        <v>0</v>
      </c>
      <c r="M17" s="43">
        <f t="shared" ca="1" si="5"/>
        <v>126</v>
      </c>
      <c r="N17" s="45">
        <f t="shared" si="6"/>
        <v>5479</v>
      </c>
      <c r="O17" s="45">
        <f t="shared" si="7"/>
        <v>5205</v>
      </c>
      <c r="P17" s="43" t="str" cm="1">
        <f t="array" aca="1" ref="P17" ca="1">_xlfn.IFS(M17="","NG",M17&gt;16,"OK",TODAY()&gt;O17,"OK",M17&lt;16,"NG")</f>
        <v>OK</v>
      </c>
      <c r="Q17" s="43" t="str">
        <f t="shared" ca="1" si="8"/>
        <v>NG</v>
      </c>
    </row>
    <row r="18" spans="2:17" ht="18.75" customHeight="1" x14ac:dyDescent="0.4">
      <c r="B18" s="42">
        <v>7</v>
      </c>
      <c r="C18" s="5"/>
      <c r="D18" s="1"/>
      <c r="E18" s="6"/>
      <c r="I18" s="43">
        <f t="shared" si="3"/>
        <v>3</v>
      </c>
      <c r="J18" s="43" t="str">
        <f t="shared" si="0"/>
        <v>NG</v>
      </c>
      <c r="K18" s="44" t="str">
        <f t="shared" si="1"/>
        <v/>
      </c>
      <c r="L18" s="44">
        <f t="shared" si="4"/>
        <v>0</v>
      </c>
      <c r="M18" s="43">
        <f t="shared" ca="1" si="5"/>
        <v>126</v>
      </c>
      <c r="N18" s="45">
        <f t="shared" si="6"/>
        <v>5479</v>
      </c>
      <c r="O18" s="45">
        <f t="shared" si="7"/>
        <v>5205</v>
      </c>
      <c r="P18" s="43" t="str" cm="1">
        <f t="array" aca="1" ref="P18" ca="1">_xlfn.IFS(M18="","NG",M18&gt;16,"OK",TODAY()&gt;O18,"OK",M18&lt;16,"NG")</f>
        <v>OK</v>
      </c>
      <c r="Q18" s="43" t="str">
        <f t="shared" ca="1" si="8"/>
        <v>NG</v>
      </c>
    </row>
    <row r="19" spans="2:17" ht="18.75" customHeight="1" x14ac:dyDescent="0.4">
      <c r="B19" s="42">
        <v>8</v>
      </c>
      <c r="C19" s="5"/>
      <c r="D19" s="1"/>
      <c r="E19" s="6"/>
      <c r="I19" s="43">
        <f t="shared" si="3"/>
        <v>3</v>
      </c>
      <c r="J19" s="43" t="str">
        <f t="shared" si="0"/>
        <v>NG</v>
      </c>
      <c r="K19" s="44" t="str">
        <f t="shared" si="1"/>
        <v/>
      </c>
      <c r="L19" s="44">
        <f t="shared" si="4"/>
        <v>0</v>
      </c>
      <c r="M19" s="43">
        <f t="shared" ca="1" si="5"/>
        <v>126</v>
      </c>
      <c r="N19" s="45">
        <f t="shared" si="6"/>
        <v>5479</v>
      </c>
      <c r="O19" s="45">
        <f t="shared" si="7"/>
        <v>5205</v>
      </c>
      <c r="P19" s="43" t="str" cm="1">
        <f t="array" aca="1" ref="P19" ca="1">_xlfn.IFS(M19="","NG",M19&gt;16,"OK",TODAY()&gt;O19,"OK",M19&lt;16,"NG")</f>
        <v>OK</v>
      </c>
      <c r="Q19" s="43" t="str">
        <f t="shared" ca="1" si="8"/>
        <v>NG</v>
      </c>
    </row>
    <row r="20" spans="2:17" ht="18.75" customHeight="1" x14ac:dyDescent="0.4">
      <c r="B20" s="42">
        <v>9</v>
      </c>
      <c r="C20" s="5"/>
      <c r="D20" s="1"/>
      <c r="E20" s="6"/>
      <c r="I20" s="43">
        <f t="shared" si="3"/>
        <v>3</v>
      </c>
      <c r="J20" s="43" t="str">
        <f t="shared" si="0"/>
        <v>NG</v>
      </c>
      <c r="K20" s="44" t="str">
        <f t="shared" si="1"/>
        <v/>
      </c>
      <c r="L20" s="44">
        <f t="shared" si="4"/>
        <v>0</v>
      </c>
      <c r="M20" s="43">
        <f t="shared" ca="1" si="5"/>
        <v>126</v>
      </c>
      <c r="N20" s="45">
        <f t="shared" si="6"/>
        <v>5479</v>
      </c>
      <c r="O20" s="45">
        <f t="shared" si="7"/>
        <v>5205</v>
      </c>
      <c r="P20" s="43" t="str" cm="1">
        <f t="array" aca="1" ref="P20" ca="1">_xlfn.IFS(M20="","NG",M20&gt;16,"OK",TODAY()&gt;O20,"OK",M20&lt;16,"NG")</f>
        <v>OK</v>
      </c>
      <c r="Q20" s="43" t="str">
        <f t="shared" ca="1" si="8"/>
        <v>NG</v>
      </c>
    </row>
    <row r="21" spans="2:17" ht="18.75" customHeight="1" x14ac:dyDescent="0.4">
      <c r="B21" s="42">
        <v>10</v>
      </c>
      <c r="C21" s="5"/>
      <c r="D21" s="1"/>
      <c r="E21" s="6"/>
      <c r="I21" s="43">
        <f t="shared" si="3"/>
        <v>3</v>
      </c>
      <c r="J21" s="43" t="str">
        <f t="shared" si="0"/>
        <v>NG</v>
      </c>
      <c r="K21" s="44" t="str">
        <f t="shared" si="1"/>
        <v/>
      </c>
      <c r="L21" s="44">
        <f t="shared" si="4"/>
        <v>0</v>
      </c>
      <c r="M21" s="43">
        <f t="shared" ca="1" si="5"/>
        <v>126</v>
      </c>
      <c r="N21" s="45">
        <f t="shared" si="6"/>
        <v>5479</v>
      </c>
      <c r="O21" s="45">
        <f t="shared" si="7"/>
        <v>5205</v>
      </c>
      <c r="P21" s="43" t="str" cm="1">
        <f t="array" aca="1" ref="P21" ca="1">_xlfn.IFS(M21="","NG",M21&gt;16,"OK",TODAY()&gt;O21,"OK",M21&lt;16,"NG")</f>
        <v>OK</v>
      </c>
      <c r="Q21" s="43" t="str">
        <f t="shared" ca="1" si="8"/>
        <v>NG</v>
      </c>
    </row>
    <row r="22" spans="2:17" ht="18.75" customHeight="1" x14ac:dyDescent="0.4">
      <c r="B22" s="42">
        <v>11</v>
      </c>
      <c r="C22" s="5"/>
      <c r="D22" s="1"/>
      <c r="E22" s="6"/>
      <c r="I22" s="43">
        <f t="shared" si="3"/>
        <v>3</v>
      </c>
      <c r="J22" s="43" t="str">
        <f t="shared" si="0"/>
        <v>NG</v>
      </c>
      <c r="K22" s="44" t="str">
        <f t="shared" si="1"/>
        <v/>
      </c>
      <c r="L22" s="44">
        <f t="shared" si="4"/>
        <v>0</v>
      </c>
      <c r="M22" s="43">
        <f t="shared" ca="1" si="5"/>
        <v>126</v>
      </c>
      <c r="N22" s="45">
        <f t="shared" si="6"/>
        <v>5479</v>
      </c>
      <c r="O22" s="45">
        <f t="shared" si="7"/>
        <v>5205</v>
      </c>
      <c r="P22" s="43" t="str" cm="1">
        <f t="array" aca="1" ref="P22" ca="1">_xlfn.IFS(M22="","NG",M22&gt;16,"OK",TODAY()&gt;O22,"OK",M22&lt;16,"NG")</f>
        <v>OK</v>
      </c>
      <c r="Q22" s="43" t="str">
        <f t="shared" ca="1" si="8"/>
        <v>NG</v>
      </c>
    </row>
    <row r="23" spans="2:17" ht="18.75" customHeight="1" x14ac:dyDescent="0.4">
      <c r="B23" s="42">
        <v>12</v>
      </c>
      <c r="C23" s="5"/>
      <c r="D23" s="1"/>
      <c r="E23" s="6"/>
      <c r="I23" s="43">
        <f t="shared" si="3"/>
        <v>3</v>
      </c>
      <c r="J23" s="43" t="str">
        <f t="shared" si="0"/>
        <v>NG</v>
      </c>
      <c r="K23" s="44" t="str">
        <f t="shared" si="1"/>
        <v/>
      </c>
      <c r="L23" s="44">
        <f t="shared" si="4"/>
        <v>0</v>
      </c>
      <c r="M23" s="43">
        <f t="shared" ref="M23:M32" ca="1" si="9">IFERROR(DATEDIF(E23,TODAY(),"Y"),"")</f>
        <v>126</v>
      </c>
      <c r="N23" s="45">
        <f t="shared" ref="N23:N32" si="10">DATE(YEAR(E23)+15,MONTH(E23),DAY(E23))</f>
        <v>5479</v>
      </c>
      <c r="O23" s="45">
        <f t="shared" si="7"/>
        <v>5205</v>
      </c>
      <c r="P23" s="43" t="str" cm="1">
        <f t="array" aca="1" ref="P23" ca="1">_xlfn.IFS(M23="","NG",M23&gt;16,"OK",TODAY()&gt;O23,"OK",M23&lt;16,"NG")</f>
        <v>OK</v>
      </c>
      <c r="Q23" s="43" t="str">
        <f t="shared" ref="Q23:Q32" ca="1" si="11">IF(J23&lt;&gt;P23,"NG",IF(L23&gt;1,"NG",IF($J23="NG","NG","OK")))</f>
        <v>NG</v>
      </c>
    </row>
    <row r="24" spans="2:17" ht="18.75" customHeight="1" x14ac:dyDescent="0.4">
      <c r="B24" s="42">
        <v>13</v>
      </c>
      <c r="C24" s="5"/>
      <c r="D24" s="1"/>
      <c r="E24" s="6"/>
      <c r="I24" s="43">
        <f t="shared" si="3"/>
        <v>3</v>
      </c>
      <c r="J24" s="43" t="str">
        <f t="shared" si="0"/>
        <v>NG</v>
      </c>
      <c r="K24" s="44" t="str">
        <f t="shared" si="1"/>
        <v/>
      </c>
      <c r="L24" s="44">
        <f t="shared" si="4"/>
        <v>0</v>
      </c>
      <c r="M24" s="43">
        <f t="shared" ca="1" si="9"/>
        <v>126</v>
      </c>
      <c r="N24" s="45">
        <f t="shared" si="10"/>
        <v>5479</v>
      </c>
      <c r="O24" s="45">
        <f t="shared" si="7"/>
        <v>5205</v>
      </c>
      <c r="P24" s="43" t="str" cm="1">
        <f t="array" aca="1" ref="P24" ca="1">_xlfn.IFS(M24="","NG",M24&gt;16,"OK",TODAY()&gt;O24,"OK",M24&lt;16,"NG")</f>
        <v>OK</v>
      </c>
      <c r="Q24" s="43" t="str">
        <f t="shared" ca="1" si="11"/>
        <v>NG</v>
      </c>
    </row>
    <row r="25" spans="2:17" ht="18.75" customHeight="1" x14ac:dyDescent="0.4">
      <c r="B25" s="42">
        <v>14</v>
      </c>
      <c r="C25" s="5"/>
      <c r="D25" s="1"/>
      <c r="E25" s="6"/>
      <c r="I25" s="43">
        <f t="shared" si="3"/>
        <v>3</v>
      </c>
      <c r="J25" s="43" t="str">
        <f t="shared" si="0"/>
        <v>NG</v>
      </c>
      <c r="K25" s="44" t="str">
        <f t="shared" si="1"/>
        <v/>
      </c>
      <c r="L25" s="44">
        <f t="shared" si="4"/>
        <v>0</v>
      </c>
      <c r="M25" s="43">
        <f t="shared" ca="1" si="9"/>
        <v>126</v>
      </c>
      <c r="N25" s="45">
        <f t="shared" si="10"/>
        <v>5479</v>
      </c>
      <c r="O25" s="45">
        <f t="shared" si="7"/>
        <v>5205</v>
      </c>
      <c r="P25" s="43" t="str" cm="1">
        <f t="array" aca="1" ref="P25" ca="1">_xlfn.IFS(M25="","NG",M25&gt;16,"OK",TODAY()&gt;O25,"OK",M25&lt;16,"NG")</f>
        <v>OK</v>
      </c>
      <c r="Q25" s="43" t="str">
        <f t="shared" ca="1" si="11"/>
        <v>NG</v>
      </c>
    </row>
    <row r="26" spans="2:17" ht="18.75" customHeight="1" x14ac:dyDescent="0.4">
      <c r="B26" s="42">
        <v>15</v>
      </c>
      <c r="C26" s="5"/>
      <c r="D26" s="1"/>
      <c r="E26" s="6"/>
      <c r="I26" s="43">
        <f t="shared" si="3"/>
        <v>3</v>
      </c>
      <c r="J26" s="43" t="str">
        <f t="shared" si="0"/>
        <v>NG</v>
      </c>
      <c r="K26" s="44" t="str">
        <f t="shared" si="1"/>
        <v/>
      </c>
      <c r="L26" s="44">
        <f t="shared" si="4"/>
        <v>0</v>
      </c>
      <c r="M26" s="43">
        <f t="shared" ca="1" si="9"/>
        <v>126</v>
      </c>
      <c r="N26" s="45">
        <f t="shared" si="10"/>
        <v>5479</v>
      </c>
      <c r="O26" s="45">
        <f t="shared" si="7"/>
        <v>5205</v>
      </c>
      <c r="P26" s="43" t="str" cm="1">
        <f t="array" aca="1" ref="P26" ca="1">_xlfn.IFS(M26="","NG",M26&gt;16,"OK",TODAY()&gt;O26,"OK",M26&lt;16,"NG")</f>
        <v>OK</v>
      </c>
      <c r="Q26" s="43" t="str">
        <f t="shared" ca="1" si="11"/>
        <v>NG</v>
      </c>
    </row>
    <row r="27" spans="2:17" ht="18.75" customHeight="1" x14ac:dyDescent="0.4">
      <c r="B27" s="42">
        <v>16</v>
      </c>
      <c r="C27" s="5"/>
      <c r="D27" s="1"/>
      <c r="E27" s="6"/>
      <c r="I27" s="43">
        <f t="shared" si="3"/>
        <v>3</v>
      </c>
      <c r="J27" s="43" t="str">
        <f t="shared" si="0"/>
        <v>NG</v>
      </c>
      <c r="K27" s="44" t="str">
        <f t="shared" si="1"/>
        <v/>
      </c>
      <c r="L27" s="44">
        <f t="shared" si="4"/>
        <v>0</v>
      </c>
      <c r="M27" s="43">
        <f t="shared" ca="1" si="9"/>
        <v>126</v>
      </c>
      <c r="N27" s="45">
        <f t="shared" si="10"/>
        <v>5479</v>
      </c>
      <c r="O27" s="45">
        <f t="shared" si="7"/>
        <v>5205</v>
      </c>
      <c r="P27" s="43" t="str" cm="1">
        <f t="array" aca="1" ref="P27" ca="1">_xlfn.IFS(M27="","NG",M27&gt;16,"OK",TODAY()&gt;O27,"OK",M27&lt;16,"NG")</f>
        <v>OK</v>
      </c>
      <c r="Q27" s="43" t="str">
        <f t="shared" ca="1" si="11"/>
        <v>NG</v>
      </c>
    </row>
    <row r="28" spans="2:17" ht="18.75" customHeight="1" x14ac:dyDescent="0.4">
      <c r="B28" s="42">
        <v>17</v>
      </c>
      <c r="C28" s="5"/>
      <c r="D28" s="1"/>
      <c r="E28" s="6"/>
      <c r="I28" s="43">
        <f t="shared" si="3"/>
        <v>3</v>
      </c>
      <c r="J28" s="43" t="str">
        <f t="shared" si="0"/>
        <v>NG</v>
      </c>
      <c r="K28" s="44" t="str">
        <f t="shared" si="1"/>
        <v/>
      </c>
      <c r="L28" s="44">
        <f t="shared" si="4"/>
        <v>0</v>
      </c>
      <c r="M28" s="43">
        <f t="shared" ca="1" si="9"/>
        <v>126</v>
      </c>
      <c r="N28" s="45">
        <f t="shared" si="10"/>
        <v>5479</v>
      </c>
      <c r="O28" s="45">
        <f t="shared" si="7"/>
        <v>5205</v>
      </c>
      <c r="P28" s="43" t="str" cm="1">
        <f t="array" aca="1" ref="P28" ca="1">_xlfn.IFS(M28="","NG",M28&gt;16,"OK",TODAY()&gt;O28,"OK",M28&lt;16,"NG")</f>
        <v>OK</v>
      </c>
      <c r="Q28" s="43" t="str">
        <f t="shared" ca="1" si="11"/>
        <v>NG</v>
      </c>
    </row>
    <row r="29" spans="2:17" ht="18.75" customHeight="1" x14ac:dyDescent="0.4">
      <c r="B29" s="42">
        <v>18</v>
      </c>
      <c r="C29" s="5"/>
      <c r="D29" s="1"/>
      <c r="E29" s="6"/>
      <c r="I29" s="43">
        <f t="shared" si="3"/>
        <v>3</v>
      </c>
      <c r="J29" s="43" t="str">
        <f t="shared" si="0"/>
        <v>NG</v>
      </c>
      <c r="K29" s="44" t="str">
        <f t="shared" si="1"/>
        <v/>
      </c>
      <c r="L29" s="44">
        <f t="shared" si="4"/>
        <v>0</v>
      </c>
      <c r="M29" s="43">
        <f t="shared" ca="1" si="9"/>
        <v>126</v>
      </c>
      <c r="N29" s="45">
        <f t="shared" si="10"/>
        <v>5479</v>
      </c>
      <c r="O29" s="45">
        <f t="shared" si="7"/>
        <v>5205</v>
      </c>
      <c r="P29" s="43" t="str" cm="1">
        <f t="array" aca="1" ref="P29" ca="1">_xlfn.IFS(M29="","NG",M29&gt;16,"OK",TODAY()&gt;O29,"OK",M29&lt;16,"NG")</f>
        <v>OK</v>
      </c>
      <c r="Q29" s="43" t="str">
        <f t="shared" ca="1" si="11"/>
        <v>NG</v>
      </c>
    </row>
    <row r="30" spans="2:17" ht="18.75" customHeight="1" x14ac:dyDescent="0.4">
      <c r="B30" s="42">
        <v>19</v>
      </c>
      <c r="C30" s="5"/>
      <c r="D30" s="1"/>
      <c r="E30" s="6"/>
      <c r="I30" s="43">
        <f t="shared" si="3"/>
        <v>3</v>
      </c>
      <c r="J30" s="43" t="str">
        <f t="shared" si="0"/>
        <v>NG</v>
      </c>
      <c r="K30" s="44" t="str">
        <f t="shared" si="1"/>
        <v/>
      </c>
      <c r="L30" s="44">
        <f t="shared" si="4"/>
        <v>0</v>
      </c>
      <c r="M30" s="43">
        <f t="shared" ca="1" si="9"/>
        <v>126</v>
      </c>
      <c r="N30" s="45">
        <f t="shared" si="10"/>
        <v>5479</v>
      </c>
      <c r="O30" s="45">
        <f t="shared" si="7"/>
        <v>5205</v>
      </c>
      <c r="P30" s="43" t="str" cm="1">
        <f t="array" aca="1" ref="P30" ca="1">_xlfn.IFS(M30="","NG",M30&gt;16,"OK",TODAY()&gt;O30,"OK",M30&lt;16,"NG")</f>
        <v>OK</v>
      </c>
      <c r="Q30" s="43" t="str">
        <f t="shared" ca="1" si="11"/>
        <v>NG</v>
      </c>
    </row>
    <row r="31" spans="2:17" ht="18.75" customHeight="1" x14ac:dyDescent="0.4">
      <c r="B31" s="42">
        <v>20</v>
      </c>
      <c r="C31" s="5"/>
      <c r="D31" s="1"/>
      <c r="E31" s="6"/>
      <c r="I31" s="43">
        <f t="shared" si="3"/>
        <v>3</v>
      </c>
      <c r="J31" s="43" t="str">
        <f t="shared" si="0"/>
        <v>NG</v>
      </c>
      <c r="K31" s="44" t="str">
        <f t="shared" si="1"/>
        <v/>
      </c>
      <c r="L31" s="44">
        <f t="shared" si="4"/>
        <v>0</v>
      </c>
      <c r="M31" s="43">
        <f t="shared" ca="1" si="9"/>
        <v>126</v>
      </c>
      <c r="N31" s="45">
        <f t="shared" si="10"/>
        <v>5479</v>
      </c>
      <c r="O31" s="45">
        <f t="shared" si="7"/>
        <v>5205</v>
      </c>
      <c r="P31" s="43" t="str" cm="1">
        <f t="array" aca="1" ref="P31" ca="1">_xlfn.IFS(M31="","NG",M31&gt;16,"OK",TODAY()&gt;O31,"OK",M31&lt;16,"NG")</f>
        <v>OK</v>
      </c>
      <c r="Q31" s="43" t="str">
        <f t="shared" ca="1" si="11"/>
        <v>NG</v>
      </c>
    </row>
    <row r="32" spans="2:17" ht="18.75" customHeight="1" x14ac:dyDescent="0.4">
      <c r="B32" s="42">
        <v>21</v>
      </c>
      <c r="C32" s="5"/>
      <c r="D32" s="1"/>
      <c r="E32" s="6"/>
      <c r="I32" s="43">
        <f t="shared" si="3"/>
        <v>3</v>
      </c>
      <c r="J32" s="43" t="str">
        <f t="shared" si="0"/>
        <v>NG</v>
      </c>
      <c r="K32" s="44" t="str">
        <f t="shared" si="1"/>
        <v/>
      </c>
      <c r="L32" s="44">
        <f t="shared" si="4"/>
        <v>0</v>
      </c>
      <c r="M32" s="43">
        <f t="shared" ca="1" si="9"/>
        <v>126</v>
      </c>
      <c r="N32" s="45">
        <f t="shared" si="10"/>
        <v>5479</v>
      </c>
      <c r="O32" s="45">
        <f t="shared" si="7"/>
        <v>5205</v>
      </c>
      <c r="P32" s="43" t="str" cm="1">
        <f t="array" aca="1" ref="P32" ca="1">_xlfn.IFS(M32="","NG",M32&gt;16,"OK",TODAY()&gt;O32,"OK",M32&lt;16,"NG")</f>
        <v>OK</v>
      </c>
      <c r="Q32" s="43" t="str">
        <f t="shared" ca="1" si="11"/>
        <v>NG</v>
      </c>
    </row>
    <row r="33" spans="2:17" ht="18.75" customHeight="1" x14ac:dyDescent="0.4">
      <c r="B33" s="42">
        <v>22</v>
      </c>
      <c r="C33" s="5"/>
      <c r="D33" s="1"/>
      <c r="E33" s="6"/>
      <c r="I33" s="43">
        <f t="shared" ref="I33:I83" si="12">COUNTBLANK(C33:E33)</f>
        <v>3</v>
      </c>
      <c r="J33" s="43" t="str">
        <f t="shared" ref="J33:J83" si="13">IF(C33="","NG",IF(D33="","NG",IF(E33="","NG","OK")))</f>
        <v>NG</v>
      </c>
      <c r="K33" s="44" t="str">
        <f t="shared" ref="K33:K83" si="14">TRIM(SUBSTITUTE(C33&amp;D33&amp;E33,"　",""))</f>
        <v/>
      </c>
      <c r="L33" s="44">
        <f t="shared" ref="L33:L83" si="15">IF(K33="",0,COUNTIF($K$12:$K$32,K33))</f>
        <v>0</v>
      </c>
      <c r="M33" s="43">
        <f t="shared" ref="M33:M83" ca="1" si="16">IFERROR(DATEDIF(E33,TODAY(),"Y"),"")</f>
        <v>126</v>
      </c>
      <c r="N33" s="45">
        <f t="shared" ref="N33:N83" si="17">DATE(YEAR(E33)+15,MONTH(E33),DAY(E33))</f>
        <v>5479</v>
      </c>
      <c r="O33" s="45">
        <f t="shared" ref="O33:O83" si="18">IF(OR(MONTH(E33)=1,MONTH(E33)=2,MONTH(E33)=3),DATE(YEAR(N33),MONTH(1)+3,DAY(1)),DATE(YEAR(N33)+1,MONTH(1)+3,DAY(1)))</f>
        <v>5205</v>
      </c>
      <c r="P33" s="43" t="str" cm="1">
        <f t="array" aca="1" ref="P33" ca="1">_xlfn.IFS(M33="","NG",M33&gt;16,"OK",TODAY()&gt;O33,"OK",M33&lt;16,"NG")</f>
        <v>OK</v>
      </c>
      <c r="Q33" s="43" t="str">
        <f t="shared" ref="Q33:Q83" ca="1" si="19">IF(J33&lt;&gt;P33,"NG",IF(L33&gt;1,"NG",IF($J33="NG","NG","OK")))</f>
        <v>NG</v>
      </c>
    </row>
    <row r="34" spans="2:17" ht="18.75" customHeight="1" x14ac:dyDescent="0.4">
      <c r="B34" s="42">
        <v>23</v>
      </c>
      <c r="C34" s="5"/>
      <c r="D34" s="1"/>
      <c r="E34" s="6"/>
      <c r="I34" s="43">
        <f t="shared" si="12"/>
        <v>3</v>
      </c>
      <c r="J34" s="43" t="str">
        <f t="shared" si="13"/>
        <v>NG</v>
      </c>
      <c r="K34" s="44" t="str">
        <f t="shared" si="14"/>
        <v/>
      </c>
      <c r="L34" s="44">
        <f t="shared" si="15"/>
        <v>0</v>
      </c>
      <c r="M34" s="43">
        <f t="shared" ca="1" si="16"/>
        <v>126</v>
      </c>
      <c r="N34" s="45">
        <f t="shared" si="17"/>
        <v>5479</v>
      </c>
      <c r="O34" s="45">
        <f t="shared" si="18"/>
        <v>5205</v>
      </c>
      <c r="P34" s="43" t="str" cm="1">
        <f t="array" aca="1" ref="P34" ca="1">_xlfn.IFS(M34="","NG",M34&gt;16,"OK",TODAY()&gt;O34,"OK",M34&lt;16,"NG")</f>
        <v>OK</v>
      </c>
      <c r="Q34" s="43" t="str">
        <f t="shared" ca="1" si="19"/>
        <v>NG</v>
      </c>
    </row>
    <row r="35" spans="2:17" ht="18.75" customHeight="1" x14ac:dyDescent="0.4">
      <c r="B35" s="42">
        <v>24</v>
      </c>
      <c r="C35" s="5"/>
      <c r="D35" s="1"/>
      <c r="E35" s="6"/>
      <c r="I35" s="43">
        <f t="shared" si="12"/>
        <v>3</v>
      </c>
      <c r="J35" s="43" t="str">
        <f t="shared" si="13"/>
        <v>NG</v>
      </c>
      <c r="K35" s="44" t="str">
        <f t="shared" si="14"/>
        <v/>
      </c>
      <c r="L35" s="44">
        <f t="shared" si="15"/>
        <v>0</v>
      </c>
      <c r="M35" s="43">
        <f t="shared" ca="1" si="16"/>
        <v>126</v>
      </c>
      <c r="N35" s="45">
        <f t="shared" si="17"/>
        <v>5479</v>
      </c>
      <c r="O35" s="45">
        <f t="shared" si="18"/>
        <v>5205</v>
      </c>
      <c r="P35" s="43" t="str" cm="1">
        <f t="array" aca="1" ref="P35" ca="1">_xlfn.IFS(M35="","NG",M35&gt;16,"OK",TODAY()&gt;O35,"OK",M35&lt;16,"NG")</f>
        <v>OK</v>
      </c>
      <c r="Q35" s="43" t="str">
        <f t="shared" ca="1" si="19"/>
        <v>NG</v>
      </c>
    </row>
    <row r="36" spans="2:17" ht="18.75" customHeight="1" x14ac:dyDescent="0.4">
      <c r="B36" s="42">
        <v>25</v>
      </c>
      <c r="C36" s="5"/>
      <c r="D36" s="1"/>
      <c r="E36" s="6"/>
      <c r="I36" s="43">
        <f t="shared" si="12"/>
        <v>3</v>
      </c>
      <c r="J36" s="43" t="str">
        <f t="shared" si="13"/>
        <v>NG</v>
      </c>
      <c r="K36" s="44" t="str">
        <f t="shared" si="14"/>
        <v/>
      </c>
      <c r="L36" s="44">
        <f t="shared" si="15"/>
        <v>0</v>
      </c>
      <c r="M36" s="43">
        <f t="shared" ca="1" si="16"/>
        <v>126</v>
      </c>
      <c r="N36" s="45">
        <f t="shared" si="17"/>
        <v>5479</v>
      </c>
      <c r="O36" s="45">
        <f t="shared" si="18"/>
        <v>5205</v>
      </c>
      <c r="P36" s="43" t="str" cm="1">
        <f t="array" aca="1" ref="P36" ca="1">_xlfn.IFS(M36="","NG",M36&gt;16,"OK",TODAY()&gt;O36,"OK",M36&lt;16,"NG")</f>
        <v>OK</v>
      </c>
      <c r="Q36" s="43" t="str">
        <f t="shared" ca="1" si="19"/>
        <v>NG</v>
      </c>
    </row>
    <row r="37" spans="2:17" ht="18.75" customHeight="1" x14ac:dyDescent="0.4">
      <c r="B37" s="42">
        <v>26</v>
      </c>
      <c r="C37" s="5"/>
      <c r="D37" s="1"/>
      <c r="E37" s="6"/>
      <c r="I37" s="43">
        <f t="shared" si="12"/>
        <v>3</v>
      </c>
      <c r="J37" s="43" t="str">
        <f t="shared" si="13"/>
        <v>NG</v>
      </c>
      <c r="K37" s="44" t="str">
        <f t="shared" si="14"/>
        <v/>
      </c>
      <c r="L37" s="44">
        <f t="shared" si="15"/>
        <v>0</v>
      </c>
      <c r="M37" s="43">
        <f t="shared" ca="1" si="16"/>
        <v>126</v>
      </c>
      <c r="N37" s="45">
        <f t="shared" si="17"/>
        <v>5479</v>
      </c>
      <c r="O37" s="45">
        <f t="shared" si="18"/>
        <v>5205</v>
      </c>
      <c r="P37" s="43" t="str" cm="1">
        <f t="array" aca="1" ref="P37" ca="1">_xlfn.IFS(M37="","NG",M37&gt;16,"OK",TODAY()&gt;O37,"OK",M37&lt;16,"NG")</f>
        <v>OK</v>
      </c>
      <c r="Q37" s="43" t="str">
        <f t="shared" ca="1" si="19"/>
        <v>NG</v>
      </c>
    </row>
    <row r="38" spans="2:17" ht="18.75" customHeight="1" x14ac:dyDescent="0.4">
      <c r="B38" s="42">
        <v>27</v>
      </c>
      <c r="C38" s="5"/>
      <c r="D38" s="1"/>
      <c r="E38" s="6"/>
      <c r="I38" s="43">
        <f t="shared" si="12"/>
        <v>3</v>
      </c>
      <c r="J38" s="43" t="str">
        <f t="shared" si="13"/>
        <v>NG</v>
      </c>
      <c r="K38" s="44" t="str">
        <f t="shared" si="14"/>
        <v/>
      </c>
      <c r="L38" s="44">
        <f t="shared" si="15"/>
        <v>0</v>
      </c>
      <c r="M38" s="43">
        <f t="shared" ca="1" si="16"/>
        <v>126</v>
      </c>
      <c r="N38" s="45">
        <f t="shared" si="17"/>
        <v>5479</v>
      </c>
      <c r="O38" s="45">
        <f t="shared" si="18"/>
        <v>5205</v>
      </c>
      <c r="P38" s="43" t="str" cm="1">
        <f t="array" aca="1" ref="P38" ca="1">_xlfn.IFS(M38="","NG",M38&gt;16,"OK",TODAY()&gt;O38,"OK",M38&lt;16,"NG")</f>
        <v>OK</v>
      </c>
      <c r="Q38" s="43" t="str">
        <f t="shared" ca="1" si="19"/>
        <v>NG</v>
      </c>
    </row>
    <row r="39" spans="2:17" ht="18.75" customHeight="1" x14ac:dyDescent="0.4">
      <c r="B39" s="42">
        <v>28</v>
      </c>
      <c r="C39" s="5"/>
      <c r="D39" s="1"/>
      <c r="E39" s="6"/>
      <c r="I39" s="43">
        <f t="shared" si="12"/>
        <v>3</v>
      </c>
      <c r="J39" s="43" t="str">
        <f t="shared" si="13"/>
        <v>NG</v>
      </c>
      <c r="K39" s="44" t="str">
        <f t="shared" si="14"/>
        <v/>
      </c>
      <c r="L39" s="44">
        <f t="shared" si="15"/>
        <v>0</v>
      </c>
      <c r="M39" s="43">
        <f t="shared" ca="1" si="16"/>
        <v>126</v>
      </c>
      <c r="N39" s="45">
        <f t="shared" si="17"/>
        <v>5479</v>
      </c>
      <c r="O39" s="45">
        <f t="shared" si="18"/>
        <v>5205</v>
      </c>
      <c r="P39" s="43" t="str" cm="1">
        <f t="array" aca="1" ref="P39" ca="1">_xlfn.IFS(M39="","NG",M39&gt;16,"OK",TODAY()&gt;O39,"OK",M39&lt;16,"NG")</f>
        <v>OK</v>
      </c>
      <c r="Q39" s="43" t="str">
        <f t="shared" ca="1" si="19"/>
        <v>NG</v>
      </c>
    </row>
    <row r="40" spans="2:17" ht="18.75" customHeight="1" x14ac:dyDescent="0.4">
      <c r="B40" s="42">
        <v>29</v>
      </c>
      <c r="C40" s="5"/>
      <c r="D40" s="1"/>
      <c r="E40" s="6"/>
      <c r="I40" s="43">
        <f t="shared" si="12"/>
        <v>3</v>
      </c>
      <c r="J40" s="43" t="str">
        <f t="shared" si="13"/>
        <v>NG</v>
      </c>
      <c r="K40" s="44" t="str">
        <f t="shared" si="14"/>
        <v/>
      </c>
      <c r="L40" s="44">
        <f t="shared" si="15"/>
        <v>0</v>
      </c>
      <c r="M40" s="43">
        <f t="shared" ca="1" si="16"/>
        <v>126</v>
      </c>
      <c r="N40" s="45">
        <f t="shared" si="17"/>
        <v>5479</v>
      </c>
      <c r="O40" s="45">
        <f t="shared" si="18"/>
        <v>5205</v>
      </c>
      <c r="P40" s="43" t="str" cm="1">
        <f t="array" aca="1" ref="P40" ca="1">_xlfn.IFS(M40="","NG",M40&gt;16,"OK",TODAY()&gt;O40,"OK",M40&lt;16,"NG")</f>
        <v>OK</v>
      </c>
      <c r="Q40" s="43" t="str">
        <f t="shared" ca="1" si="19"/>
        <v>NG</v>
      </c>
    </row>
    <row r="41" spans="2:17" ht="18.75" customHeight="1" x14ac:dyDescent="0.4">
      <c r="B41" s="42">
        <v>30</v>
      </c>
      <c r="C41" s="5"/>
      <c r="D41" s="1"/>
      <c r="E41" s="6"/>
      <c r="I41" s="43">
        <f t="shared" si="12"/>
        <v>3</v>
      </c>
      <c r="J41" s="43" t="str">
        <f t="shared" si="13"/>
        <v>NG</v>
      </c>
      <c r="K41" s="44" t="str">
        <f t="shared" si="14"/>
        <v/>
      </c>
      <c r="L41" s="44">
        <f t="shared" si="15"/>
        <v>0</v>
      </c>
      <c r="M41" s="43">
        <f t="shared" ca="1" si="16"/>
        <v>126</v>
      </c>
      <c r="N41" s="45">
        <f t="shared" si="17"/>
        <v>5479</v>
      </c>
      <c r="O41" s="45">
        <f t="shared" si="18"/>
        <v>5205</v>
      </c>
      <c r="P41" s="43" t="str" cm="1">
        <f t="array" aca="1" ref="P41" ca="1">_xlfn.IFS(M41="","NG",M41&gt;16,"OK",TODAY()&gt;O41,"OK",M41&lt;16,"NG")</f>
        <v>OK</v>
      </c>
      <c r="Q41" s="43" t="str">
        <f t="shared" ca="1" si="19"/>
        <v>NG</v>
      </c>
    </row>
    <row r="42" spans="2:17" ht="18.75" customHeight="1" x14ac:dyDescent="0.4">
      <c r="B42" s="42">
        <v>31</v>
      </c>
      <c r="C42" s="5"/>
      <c r="D42" s="1"/>
      <c r="E42" s="6"/>
      <c r="I42" s="43">
        <f t="shared" si="12"/>
        <v>3</v>
      </c>
      <c r="J42" s="43" t="str">
        <f t="shared" si="13"/>
        <v>NG</v>
      </c>
      <c r="K42" s="44" t="str">
        <f t="shared" si="14"/>
        <v/>
      </c>
      <c r="L42" s="44">
        <f t="shared" si="15"/>
        <v>0</v>
      </c>
      <c r="M42" s="43">
        <f t="shared" ca="1" si="16"/>
        <v>126</v>
      </c>
      <c r="N42" s="45">
        <f t="shared" si="17"/>
        <v>5479</v>
      </c>
      <c r="O42" s="45">
        <f t="shared" si="18"/>
        <v>5205</v>
      </c>
      <c r="P42" s="43" t="str" cm="1">
        <f t="array" aca="1" ref="P42" ca="1">_xlfn.IFS(M42="","NG",M42&gt;16,"OK",TODAY()&gt;O42,"OK",M42&lt;16,"NG")</f>
        <v>OK</v>
      </c>
      <c r="Q42" s="43" t="str">
        <f t="shared" ca="1" si="19"/>
        <v>NG</v>
      </c>
    </row>
    <row r="43" spans="2:17" ht="18.75" customHeight="1" x14ac:dyDescent="0.4">
      <c r="B43" s="42">
        <v>32</v>
      </c>
      <c r="C43" s="5"/>
      <c r="D43" s="1"/>
      <c r="E43" s="6"/>
      <c r="I43" s="43">
        <f t="shared" si="12"/>
        <v>3</v>
      </c>
      <c r="J43" s="43" t="str">
        <f t="shared" si="13"/>
        <v>NG</v>
      </c>
      <c r="K43" s="44" t="str">
        <f t="shared" si="14"/>
        <v/>
      </c>
      <c r="L43" s="44">
        <f t="shared" si="15"/>
        <v>0</v>
      </c>
      <c r="M43" s="43">
        <f t="shared" ca="1" si="16"/>
        <v>126</v>
      </c>
      <c r="N43" s="45">
        <f t="shared" si="17"/>
        <v>5479</v>
      </c>
      <c r="O43" s="45">
        <f t="shared" si="18"/>
        <v>5205</v>
      </c>
      <c r="P43" s="43" t="str" cm="1">
        <f t="array" aca="1" ref="P43" ca="1">_xlfn.IFS(M43="","NG",M43&gt;16,"OK",TODAY()&gt;O43,"OK",M43&lt;16,"NG")</f>
        <v>OK</v>
      </c>
      <c r="Q43" s="43" t="str">
        <f t="shared" ca="1" si="19"/>
        <v>NG</v>
      </c>
    </row>
    <row r="44" spans="2:17" ht="18.75" customHeight="1" x14ac:dyDescent="0.4">
      <c r="B44" s="42">
        <v>33</v>
      </c>
      <c r="C44" s="5"/>
      <c r="D44" s="1"/>
      <c r="E44" s="6"/>
      <c r="I44" s="43">
        <f t="shared" si="12"/>
        <v>3</v>
      </c>
      <c r="J44" s="43" t="str">
        <f t="shared" si="13"/>
        <v>NG</v>
      </c>
      <c r="K44" s="44" t="str">
        <f t="shared" si="14"/>
        <v/>
      </c>
      <c r="L44" s="44">
        <f t="shared" si="15"/>
        <v>0</v>
      </c>
      <c r="M44" s="43">
        <f t="shared" ca="1" si="16"/>
        <v>126</v>
      </c>
      <c r="N44" s="45">
        <f t="shared" si="17"/>
        <v>5479</v>
      </c>
      <c r="O44" s="45">
        <f t="shared" si="18"/>
        <v>5205</v>
      </c>
      <c r="P44" s="43" t="str" cm="1">
        <f t="array" aca="1" ref="P44" ca="1">_xlfn.IFS(M44="","NG",M44&gt;16,"OK",TODAY()&gt;O44,"OK",M44&lt;16,"NG")</f>
        <v>OK</v>
      </c>
      <c r="Q44" s="43" t="str">
        <f t="shared" ca="1" si="19"/>
        <v>NG</v>
      </c>
    </row>
    <row r="45" spans="2:17" ht="18.75" customHeight="1" x14ac:dyDescent="0.4">
      <c r="B45" s="42">
        <v>34</v>
      </c>
      <c r="C45" s="5"/>
      <c r="D45" s="1"/>
      <c r="E45" s="6"/>
      <c r="I45" s="43">
        <f t="shared" si="12"/>
        <v>3</v>
      </c>
      <c r="J45" s="43" t="str">
        <f t="shared" si="13"/>
        <v>NG</v>
      </c>
      <c r="K45" s="44" t="str">
        <f t="shared" si="14"/>
        <v/>
      </c>
      <c r="L45" s="44">
        <f t="shared" si="15"/>
        <v>0</v>
      </c>
      <c r="M45" s="43">
        <f t="shared" ca="1" si="16"/>
        <v>126</v>
      </c>
      <c r="N45" s="45">
        <f t="shared" si="17"/>
        <v>5479</v>
      </c>
      <c r="O45" s="45">
        <f t="shared" si="18"/>
        <v>5205</v>
      </c>
      <c r="P45" s="43" t="str" cm="1">
        <f t="array" aca="1" ref="P45" ca="1">_xlfn.IFS(M45="","NG",M45&gt;16,"OK",TODAY()&gt;O45,"OK",M45&lt;16,"NG")</f>
        <v>OK</v>
      </c>
      <c r="Q45" s="43" t="str">
        <f t="shared" ca="1" si="19"/>
        <v>NG</v>
      </c>
    </row>
    <row r="46" spans="2:17" ht="18.75" customHeight="1" x14ac:dyDescent="0.4">
      <c r="B46" s="42">
        <v>35</v>
      </c>
      <c r="C46" s="5"/>
      <c r="D46" s="1"/>
      <c r="E46" s="6"/>
      <c r="I46" s="43">
        <f t="shared" si="12"/>
        <v>3</v>
      </c>
      <c r="J46" s="43" t="str">
        <f t="shared" si="13"/>
        <v>NG</v>
      </c>
      <c r="K46" s="44" t="str">
        <f t="shared" si="14"/>
        <v/>
      </c>
      <c r="L46" s="44">
        <f t="shared" si="15"/>
        <v>0</v>
      </c>
      <c r="M46" s="43">
        <f t="shared" ca="1" si="16"/>
        <v>126</v>
      </c>
      <c r="N46" s="45">
        <f t="shared" si="17"/>
        <v>5479</v>
      </c>
      <c r="O46" s="45">
        <f t="shared" si="18"/>
        <v>5205</v>
      </c>
      <c r="P46" s="43" t="str" cm="1">
        <f t="array" aca="1" ref="P46" ca="1">_xlfn.IFS(M46="","NG",M46&gt;16,"OK",TODAY()&gt;O46,"OK",M46&lt;16,"NG")</f>
        <v>OK</v>
      </c>
      <c r="Q46" s="43" t="str">
        <f t="shared" ca="1" si="19"/>
        <v>NG</v>
      </c>
    </row>
    <row r="47" spans="2:17" ht="18.75" customHeight="1" x14ac:dyDescent="0.4">
      <c r="B47" s="42">
        <v>36</v>
      </c>
      <c r="C47" s="5"/>
      <c r="D47" s="1"/>
      <c r="E47" s="6"/>
      <c r="I47" s="43">
        <f t="shared" si="12"/>
        <v>3</v>
      </c>
      <c r="J47" s="43" t="str">
        <f t="shared" si="13"/>
        <v>NG</v>
      </c>
      <c r="K47" s="44" t="str">
        <f t="shared" si="14"/>
        <v/>
      </c>
      <c r="L47" s="44">
        <f t="shared" si="15"/>
        <v>0</v>
      </c>
      <c r="M47" s="43">
        <f t="shared" ca="1" si="16"/>
        <v>126</v>
      </c>
      <c r="N47" s="45">
        <f t="shared" si="17"/>
        <v>5479</v>
      </c>
      <c r="O47" s="45">
        <f t="shared" si="18"/>
        <v>5205</v>
      </c>
      <c r="P47" s="43" t="str" cm="1">
        <f t="array" aca="1" ref="P47" ca="1">_xlfn.IFS(M47="","NG",M47&gt;16,"OK",TODAY()&gt;O47,"OK",M47&lt;16,"NG")</f>
        <v>OK</v>
      </c>
      <c r="Q47" s="43" t="str">
        <f t="shared" ca="1" si="19"/>
        <v>NG</v>
      </c>
    </row>
    <row r="48" spans="2:17" ht="18.75" customHeight="1" x14ac:dyDescent="0.4">
      <c r="B48" s="42">
        <v>37</v>
      </c>
      <c r="C48" s="5"/>
      <c r="D48" s="1"/>
      <c r="E48" s="6"/>
      <c r="I48" s="43">
        <f t="shared" si="12"/>
        <v>3</v>
      </c>
      <c r="J48" s="43" t="str">
        <f t="shared" si="13"/>
        <v>NG</v>
      </c>
      <c r="K48" s="44" t="str">
        <f t="shared" si="14"/>
        <v/>
      </c>
      <c r="L48" s="44">
        <f t="shared" si="15"/>
        <v>0</v>
      </c>
      <c r="M48" s="43">
        <f t="shared" ca="1" si="16"/>
        <v>126</v>
      </c>
      <c r="N48" s="45">
        <f t="shared" si="17"/>
        <v>5479</v>
      </c>
      <c r="O48" s="45">
        <f t="shared" si="18"/>
        <v>5205</v>
      </c>
      <c r="P48" s="43" t="str" cm="1">
        <f t="array" aca="1" ref="P48" ca="1">_xlfn.IFS(M48="","NG",M48&gt;16,"OK",TODAY()&gt;O48,"OK",M48&lt;16,"NG")</f>
        <v>OK</v>
      </c>
      <c r="Q48" s="43" t="str">
        <f t="shared" ca="1" si="19"/>
        <v>NG</v>
      </c>
    </row>
    <row r="49" spans="2:17" ht="18.75" customHeight="1" x14ac:dyDescent="0.4">
      <c r="B49" s="42">
        <v>38</v>
      </c>
      <c r="C49" s="5"/>
      <c r="D49" s="1"/>
      <c r="E49" s="6"/>
      <c r="I49" s="43">
        <f t="shared" si="12"/>
        <v>3</v>
      </c>
      <c r="J49" s="43" t="str">
        <f t="shared" si="13"/>
        <v>NG</v>
      </c>
      <c r="K49" s="44" t="str">
        <f t="shared" si="14"/>
        <v/>
      </c>
      <c r="L49" s="44">
        <f t="shared" si="15"/>
        <v>0</v>
      </c>
      <c r="M49" s="43">
        <f t="shared" ca="1" si="16"/>
        <v>126</v>
      </c>
      <c r="N49" s="45">
        <f t="shared" si="17"/>
        <v>5479</v>
      </c>
      <c r="O49" s="45">
        <f t="shared" si="18"/>
        <v>5205</v>
      </c>
      <c r="P49" s="43" t="str" cm="1">
        <f t="array" aca="1" ref="P49" ca="1">_xlfn.IFS(M49="","NG",M49&gt;16,"OK",TODAY()&gt;O49,"OK",M49&lt;16,"NG")</f>
        <v>OK</v>
      </c>
      <c r="Q49" s="43" t="str">
        <f t="shared" ca="1" si="19"/>
        <v>NG</v>
      </c>
    </row>
    <row r="50" spans="2:17" ht="18.75" customHeight="1" x14ac:dyDescent="0.4">
      <c r="B50" s="42">
        <v>39</v>
      </c>
      <c r="C50" s="5"/>
      <c r="D50" s="1"/>
      <c r="E50" s="6"/>
      <c r="I50" s="43">
        <f t="shared" si="12"/>
        <v>3</v>
      </c>
      <c r="J50" s="43" t="str">
        <f t="shared" si="13"/>
        <v>NG</v>
      </c>
      <c r="K50" s="44" t="str">
        <f t="shared" si="14"/>
        <v/>
      </c>
      <c r="L50" s="44">
        <f t="shared" si="15"/>
        <v>0</v>
      </c>
      <c r="M50" s="43">
        <f t="shared" ca="1" si="16"/>
        <v>126</v>
      </c>
      <c r="N50" s="45">
        <f t="shared" si="17"/>
        <v>5479</v>
      </c>
      <c r="O50" s="45">
        <f t="shared" si="18"/>
        <v>5205</v>
      </c>
      <c r="P50" s="43" t="str" cm="1">
        <f t="array" aca="1" ref="P50" ca="1">_xlfn.IFS(M50="","NG",M50&gt;16,"OK",TODAY()&gt;O50,"OK",M50&lt;16,"NG")</f>
        <v>OK</v>
      </c>
      <c r="Q50" s="43" t="str">
        <f t="shared" ca="1" si="19"/>
        <v>NG</v>
      </c>
    </row>
    <row r="51" spans="2:17" ht="18.75" customHeight="1" x14ac:dyDescent="0.4">
      <c r="B51" s="42">
        <v>40</v>
      </c>
      <c r="C51" s="5"/>
      <c r="D51" s="1"/>
      <c r="E51" s="6"/>
      <c r="I51" s="43">
        <f t="shared" si="12"/>
        <v>3</v>
      </c>
      <c r="J51" s="43" t="str">
        <f t="shared" si="13"/>
        <v>NG</v>
      </c>
      <c r="K51" s="44" t="str">
        <f t="shared" si="14"/>
        <v/>
      </c>
      <c r="L51" s="44">
        <f t="shared" si="15"/>
        <v>0</v>
      </c>
      <c r="M51" s="43">
        <f t="shared" ca="1" si="16"/>
        <v>126</v>
      </c>
      <c r="N51" s="45">
        <f t="shared" si="17"/>
        <v>5479</v>
      </c>
      <c r="O51" s="45">
        <f t="shared" si="18"/>
        <v>5205</v>
      </c>
      <c r="P51" s="43" t="str" cm="1">
        <f t="array" aca="1" ref="P51" ca="1">_xlfn.IFS(M51="","NG",M51&gt;16,"OK",TODAY()&gt;O51,"OK",M51&lt;16,"NG")</f>
        <v>OK</v>
      </c>
      <c r="Q51" s="43" t="str">
        <f t="shared" ca="1" si="19"/>
        <v>NG</v>
      </c>
    </row>
    <row r="52" spans="2:17" ht="18.75" customHeight="1" x14ac:dyDescent="0.4">
      <c r="B52" s="42">
        <v>41</v>
      </c>
      <c r="C52" s="5"/>
      <c r="D52" s="1"/>
      <c r="E52" s="6"/>
      <c r="I52" s="43">
        <f t="shared" si="12"/>
        <v>3</v>
      </c>
      <c r="J52" s="43" t="str">
        <f t="shared" si="13"/>
        <v>NG</v>
      </c>
      <c r="K52" s="44" t="str">
        <f t="shared" si="14"/>
        <v/>
      </c>
      <c r="L52" s="44">
        <f t="shared" si="15"/>
        <v>0</v>
      </c>
      <c r="M52" s="43">
        <f t="shared" ca="1" si="16"/>
        <v>126</v>
      </c>
      <c r="N52" s="45">
        <f t="shared" si="17"/>
        <v>5479</v>
      </c>
      <c r="O52" s="45">
        <f t="shared" si="18"/>
        <v>5205</v>
      </c>
      <c r="P52" s="43" t="str" cm="1">
        <f t="array" aca="1" ref="P52" ca="1">_xlfn.IFS(M52="","NG",M52&gt;16,"OK",TODAY()&gt;O52,"OK",M52&lt;16,"NG")</f>
        <v>OK</v>
      </c>
      <c r="Q52" s="43" t="str">
        <f t="shared" ca="1" si="19"/>
        <v>NG</v>
      </c>
    </row>
    <row r="53" spans="2:17" ht="18.75" customHeight="1" x14ac:dyDescent="0.4">
      <c r="B53" s="42">
        <v>42</v>
      </c>
      <c r="C53" s="5"/>
      <c r="D53" s="1"/>
      <c r="E53" s="6"/>
      <c r="I53" s="43">
        <f t="shared" si="12"/>
        <v>3</v>
      </c>
      <c r="J53" s="43" t="str">
        <f t="shared" si="13"/>
        <v>NG</v>
      </c>
      <c r="K53" s="44" t="str">
        <f t="shared" si="14"/>
        <v/>
      </c>
      <c r="L53" s="44">
        <f t="shared" si="15"/>
        <v>0</v>
      </c>
      <c r="M53" s="43">
        <f t="shared" ca="1" si="16"/>
        <v>126</v>
      </c>
      <c r="N53" s="45">
        <f t="shared" si="17"/>
        <v>5479</v>
      </c>
      <c r="O53" s="45">
        <f t="shared" si="18"/>
        <v>5205</v>
      </c>
      <c r="P53" s="43" t="str" cm="1">
        <f t="array" aca="1" ref="P53" ca="1">_xlfn.IFS(M53="","NG",M53&gt;16,"OK",TODAY()&gt;O53,"OK",M53&lt;16,"NG")</f>
        <v>OK</v>
      </c>
      <c r="Q53" s="43" t="str">
        <f t="shared" ca="1" si="19"/>
        <v>NG</v>
      </c>
    </row>
    <row r="54" spans="2:17" ht="18.75" customHeight="1" x14ac:dyDescent="0.4">
      <c r="B54" s="42">
        <v>43</v>
      </c>
      <c r="C54" s="5"/>
      <c r="D54" s="1"/>
      <c r="E54" s="6"/>
      <c r="I54" s="43">
        <f t="shared" si="12"/>
        <v>3</v>
      </c>
      <c r="J54" s="43" t="str">
        <f t="shared" si="13"/>
        <v>NG</v>
      </c>
      <c r="K54" s="44" t="str">
        <f t="shared" si="14"/>
        <v/>
      </c>
      <c r="L54" s="44">
        <f t="shared" si="15"/>
        <v>0</v>
      </c>
      <c r="M54" s="43">
        <f t="shared" ca="1" si="16"/>
        <v>126</v>
      </c>
      <c r="N54" s="45">
        <f t="shared" si="17"/>
        <v>5479</v>
      </c>
      <c r="O54" s="45">
        <f t="shared" si="18"/>
        <v>5205</v>
      </c>
      <c r="P54" s="43" t="str" cm="1">
        <f t="array" aca="1" ref="P54" ca="1">_xlfn.IFS(M54="","NG",M54&gt;16,"OK",TODAY()&gt;O54,"OK",M54&lt;16,"NG")</f>
        <v>OK</v>
      </c>
      <c r="Q54" s="43" t="str">
        <f t="shared" ca="1" si="19"/>
        <v>NG</v>
      </c>
    </row>
    <row r="55" spans="2:17" ht="18.75" customHeight="1" x14ac:dyDescent="0.4">
      <c r="B55" s="42">
        <v>44</v>
      </c>
      <c r="C55" s="5"/>
      <c r="D55" s="1"/>
      <c r="E55" s="6"/>
      <c r="I55" s="43">
        <f t="shared" si="12"/>
        <v>3</v>
      </c>
      <c r="J55" s="43" t="str">
        <f t="shared" si="13"/>
        <v>NG</v>
      </c>
      <c r="K55" s="44" t="str">
        <f t="shared" si="14"/>
        <v/>
      </c>
      <c r="L55" s="44">
        <f t="shared" si="15"/>
        <v>0</v>
      </c>
      <c r="M55" s="43">
        <f t="shared" ca="1" si="16"/>
        <v>126</v>
      </c>
      <c r="N55" s="45">
        <f t="shared" si="17"/>
        <v>5479</v>
      </c>
      <c r="O55" s="45">
        <f t="shared" si="18"/>
        <v>5205</v>
      </c>
      <c r="P55" s="43" t="str" cm="1">
        <f t="array" aca="1" ref="P55" ca="1">_xlfn.IFS(M55="","NG",M55&gt;16,"OK",TODAY()&gt;O55,"OK",M55&lt;16,"NG")</f>
        <v>OK</v>
      </c>
      <c r="Q55" s="43" t="str">
        <f t="shared" ca="1" si="19"/>
        <v>NG</v>
      </c>
    </row>
    <row r="56" spans="2:17" ht="18.75" customHeight="1" x14ac:dyDescent="0.4">
      <c r="B56" s="42">
        <v>45</v>
      </c>
      <c r="C56" s="5"/>
      <c r="D56" s="1"/>
      <c r="E56" s="6"/>
      <c r="I56" s="43">
        <f t="shared" si="12"/>
        <v>3</v>
      </c>
      <c r="J56" s="43" t="str">
        <f t="shared" si="13"/>
        <v>NG</v>
      </c>
      <c r="K56" s="44" t="str">
        <f t="shared" si="14"/>
        <v/>
      </c>
      <c r="L56" s="44">
        <f t="shared" si="15"/>
        <v>0</v>
      </c>
      <c r="M56" s="43">
        <f t="shared" ca="1" si="16"/>
        <v>126</v>
      </c>
      <c r="N56" s="45">
        <f t="shared" si="17"/>
        <v>5479</v>
      </c>
      <c r="O56" s="45">
        <f t="shared" si="18"/>
        <v>5205</v>
      </c>
      <c r="P56" s="43" t="str" cm="1">
        <f t="array" aca="1" ref="P56" ca="1">_xlfn.IFS(M56="","NG",M56&gt;16,"OK",TODAY()&gt;O56,"OK",M56&lt;16,"NG")</f>
        <v>OK</v>
      </c>
      <c r="Q56" s="43" t="str">
        <f t="shared" ca="1" si="19"/>
        <v>NG</v>
      </c>
    </row>
    <row r="57" spans="2:17" ht="18.75" customHeight="1" x14ac:dyDescent="0.4">
      <c r="B57" s="42">
        <v>46</v>
      </c>
      <c r="C57" s="5"/>
      <c r="D57" s="1"/>
      <c r="E57" s="6"/>
      <c r="I57" s="43">
        <f t="shared" si="12"/>
        <v>3</v>
      </c>
      <c r="J57" s="43" t="str">
        <f t="shared" si="13"/>
        <v>NG</v>
      </c>
      <c r="K57" s="44" t="str">
        <f t="shared" si="14"/>
        <v/>
      </c>
      <c r="L57" s="44">
        <f t="shared" si="15"/>
        <v>0</v>
      </c>
      <c r="M57" s="43">
        <f t="shared" ca="1" si="16"/>
        <v>126</v>
      </c>
      <c r="N57" s="45">
        <f t="shared" si="17"/>
        <v>5479</v>
      </c>
      <c r="O57" s="45">
        <f t="shared" si="18"/>
        <v>5205</v>
      </c>
      <c r="P57" s="43" t="str" cm="1">
        <f t="array" aca="1" ref="P57" ca="1">_xlfn.IFS(M57="","NG",M57&gt;16,"OK",TODAY()&gt;O57,"OK",M57&lt;16,"NG")</f>
        <v>OK</v>
      </c>
      <c r="Q57" s="43" t="str">
        <f t="shared" ca="1" si="19"/>
        <v>NG</v>
      </c>
    </row>
    <row r="58" spans="2:17" ht="18.75" customHeight="1" x14ac:dyDescent="0.4">
      <c r="B58" s="42">
        <v>47</v>
      </c>
      <c r="C58" s="5"/>
      <c r="D58" s="1"/>
      <c r="E58" s="6"/>
      <c r="I58" s="43">
        <f t="shared" si="12"/>
        <v>3</v>
      </c>
      <c r="J58" s="43" t="str">
        <f t="shared" si="13"/>
        <v>NG</v>
      </c>
      <c r="K58" s="44" t="str">
        <f t="shared" si="14"/>
        <v/>
      </c>
      <c r="L58" s="44">
        <f t="shared" si="15"/>
        <v>0</v>
      </c>
      <c r="M58" s="43">
        <f t="shared" ca="1" si="16"/>
        <v>126</v>
      </c>
      <c r="N58" s="45">
        <f t="shared" si="17"/>
        <v>5479</v>
      </c>
      <c r="O58" s="45">
        <f t="shared" si="18"/>
        <v>5205</v>
      </c>
      <c r="P58" s="43" t="str" cm="1">
        <f t="array" aca="1" ref="P58" ca="1">_xlfn.IFS(M58="","NG",M58&gt;16,"OK",TODAY()&gt;O58,"OK",M58&lt;16,"NG")</f>
        <v>OK</v>
      </c>
      <c r="Q58" s="43" t="str">
        <f t="shared" ca="1" si="19"/>
        <v>NG</v>
      </c>
    </row>
    <row r="59" spans="2:17" ht="18.75" customHeight="1" x14ac:dyDescent="0.4">
      <c r="B59" s="42">
        <v>48</v>
      </c>
      <c r="C59" s="5"/>
      <c r="D59" s="1"/>
      <c r="E59" s="6"/>
      <c r="I59" s="43">
        <f t="shared" si="12"/>
        <v>3</v>
      </c>
      <c r="J59" s="43" t="str">
        <f t="shared" si="13"/>
        <v>NG</v>
      </c>
      <c r="K59" s="44" t="str">
        <f t="shared" si="14"/>
        <v/>
      </c>
      <c r="L59" s="44">
        <f t="shared" si="15"/>
        <v>0</v>
      </c>
      <c r="M59" s="43">
        <f t="shared" ca="1" si="16"/>
        <v>126</v>
      </c>
      <c r="N59" s="45">
        <f t="shared" si="17"/>
        <v>5479</v>
      </c>
      <c r="O59" s="45">
        <f t="shared" si="18"/>
        <v>5205</v>
      </c>
      <c r="P59" s="43" t="str" cm="1">
        <f t="array" aca="1" ref="P59" ca="1">_xlfn.IFS(M59="","NG",M59&gt;16,"OK",TODAY()&gt;O59,"OK",M59&lt;16,"NG")</f>
        <v>OK</v>
      </c>
      <c r="Q59" s="43" t="str">
        <f t="shared" ca="1" si="19"/>
        <v>NG</v>
      </c>
    </row>
    <row r="60" spans="2:17" ht="18.75" customHeight="1" x14ac:dyDescent="0.4">
      <c r="B60" s="42">
        <v>49</v>
      </c>
      <c r="C60" s="5"/>
      <c r="D60" s="1"/>
      <c r="E60" s="6"/>
      <c r="I60" s="43">
        <f t="shared" si="12"/>
        <v>3</v>
      </c>
      <c r="J60" s="43" t="str">
        <f t="shared" si="13"/>
        <v>NG</v>
      </c>
      <c r="K60" s="44" t="str">
        <f t="shared" si="14"/>
        <v/>
      </c>
      <c r="L60" s="44">
        <f t="shared" si="15"/>
        <v>0</v>
      </c>
      <c r="M60" s="43">
        <f t="shared" ca="1" si="16"/>
        <v>126</v>
      </c>
      <c r="N60" s="45">
        <f t="shared" si="17"/>
        <v>5479</v>
      </c>
      <c r="O60" s="45">
        <f t="shared" si="18"/>
        <v>5205</v>
      </c>
      <c r="P60" s="43" t="str" cm="1">
        <f t="array" aca="1" ref="P60" ca="1">_xlfn.IFS(M60="","NG",M60&gt;16,"OK",TODAY()&gt;O60,"OK",M60&lt;16,"NG")</f>
        <v>OK</v>
      </c>
      <c r="Q60" s="43" t="str">
        <f t="shared" ca="1" si="19"/>
        <v>NG</v>
      </c>
    </row>
    <row r="61" spans="2:17" ht="18.75" customHeight="1" x14ac:dyDescent="0.4">
      <c r="B61" s="42">
        <v>50</v>
      </c>
      <c r="C61" s="5"/>
      <c r="D61" s="1"/>
      <c r="E61" s="6"/>
      <c r="I61" s="43">
        <f t="shared" si="12"/>
        <v>3</v>
      </c>
      <c r="J61" s="43" t="str">
        <f t="shared" si="13"/>
        <v>NG</v>
      </c>
      <c r="K61" s="44" t="str">
        <f t="shared" si="14"/>
        <v/>
      </c>
      <c r="L61" s="44">
        <f t="shared" si="15"/>
        <v>0</v>
      </c>
      <c r="M61" s="43">
        <f t="shared" ca="1" si="16"/>
        <v>126</v>
      </c>
      <c r="N61" s="45">
        <f t="shared" si="17"/>
        <v>5479</v>
      </c>
      <c r="O61" s="45">
        <f t="shared" si="18"/>
        <v>5205</v>
      </c>
      <c r="P61" s="43" t="str" cm="1">
        <f t="array" aca="1" ref="P61" ca="1">_xlfn.IFS(M61="","NG",M61&gt;16,"OK",TODAY()&gt;O61,"OK",M61&lt;16,"NG")</f>
        <v>OK</v>
      </c>
      <c r="Q61" s="43" t="str">
        <f t="shared" ca="1" si="19"/>
        <v>NG</v>
      </c>
    </row>
    <row r="62" spans="2:17" ht="18.75" customHeight="1" x14ac:dyDescent="0.4">
      <c r="B62" s="42">
        <v>51</v>
      </c>
      <c r="C62" s="5"/>
      <c r="D62" s="1"/>
      <c r="E62" s="6"/>
      <c r="I62" s="43">
        <f t="shared" si="12"/>
        <v>3</v>
      </c>
      <c r="J62" s="43" t="str">
        <f t="shared" si="13"/>
        <v>NG</v>
      </c>
      <c r="K62" s="44" t="str">
        <f t="shared" si="14"/>
        <v/>
      </c>
      <c r="L62" s="44">
        <f t="shared" si="15"/>
        <v>0</v>
      </c>
      <c r="M62" s="43">
        <f t="shared" ca="1" si="16"/>
        <v>126</v>
      </c>
      <c r="N62" s="45">
        <f t="shared" si="17"/>
        <v>5479</v>
      </c>
      <c r="O62" s="45">
        <f t="shared" si="18"/>
        <v>5205</v>
      </c>
      <c r="P62" s="43" t="str" cm="1">
        <f t="array" aca="1" ref="P62" ca="1">_xlfn.IFS(M62="","NG",M62&gt;16,"OK",TODAY()&gt;O62,"OK",M62&lt;16,"NG")</f>
        <v>OK</v>
      </c>
      <c r="Q62" s="43" t="str">
        <f t="shared" ca="1" si="19"/>
        <v>NG</v>
      </c>
    </row>
    <row r="63" spans="2:17" ht="18.75" customHeight="1" x14ac:dyDescent="0.4">
      <c r="B63" s="42">
        <v>52</v>
      </c>
      <c r="C63" s="5"/>
      <c r="D63" s="1"/>
      <c r="E63" s="6"/>
      <c r="I63" s="43">
        <f t="shared" si="12"/>
        <v>3</v>
      </c>
      <c r="J63" s="43" t="str">
        <f t="shared" si="13"/>
        <v>NG</v>
      </c>
      <c r="K63" s="44" t="str">
        <f t="shared" si="14"/>
        <v/>
      </c>
      <c r="L63" s="44">
        <f t="shared" si="15"/>
        <v>0</v>
      </c>
      <c r="M63" s="43">
        <f t="shared" ca="1" si="16"/>
        <v>126</v>
      </c>
      <c r="N63" s="45">
        <f t="shared" si="17"/>
        <v>5479</v>
      </c>
      <c r="O63" s="45">
        <f t="shared" si="18"/>
        <v>5205</v>
      </c>
      <c r="P63" s="43" t="str" cm="1">
        <f t="array" aca="1" ref="P63" ca="1">_xlfn.IFS(M63="","NG",M63&gt;16,"OK",TODAY()&gt;O63,"OK",M63&lt;16,"NG")</f>
        <v>OK</v>
      </c>
      <c r="Q63" s="43" t="str">
        <f t="shared" ca="1" si="19"/>
        <v>NG</v>
      </c>
    </row>
    <row r="64" spans="2:17" ht="18.75" customHeight="1" x14ac:dyDescent="0.4">
      <c r="B64" s="42">
        <v>53</v>
      </c>
      <c r="C64" s="5"/>
      <c r="D64" s="1"/>
      <c r="E64" s="6"/>
      <c r="I64" s="43">
        <f t="shared" si="12"/>
        <v>3</v>
      </c>
      <c r="J64" s="43" t="str">
        <f t="shared" si="13"/>
        <v>NG</v>
      </c>
      <c r="K64" s="44" t="str">
        <f t="shared" si="14"/>
        <v/>
      </c>
      <c r="L64" s="44">
        <f t="shared" si="15"/>
        <v>0</v>
      </c>
      <c r="M64" s="43">
        <f t="shared" ca="1" si="16"/>
        <v>126</v>
      </c>
      <c r="N64" s="45">
        <f t="shared" si="17"/>
        <v>5479</v>
      </c>
      <c r="O64" s="45">
        <f t="shared" si="18"/>
        <v>5205</v>
      </c>
      <c r="P64" s="43" t="str" cm="1">
        <f t="array" aca="1" ref="P64" ca="1">_xlfn.IFS(M64="","NG",M64&gt;16,"OK",TODAY()&gt;O64,"OK",M64&lt;16,"NG")</f>
        <v>OK</v>
      </c>
      <c r="Q64" s="43" t="str">
        <f t="shared" ca="1" si="19"/>
        <v>NG</v>
      </c>
    </row>
    <row r="65" spans="2:17" ht="18.75" customHeight="1" x14ac:dyDescent="0.4">
      <c r="B65" s="42">
        <v>54</v>
      </c>
      <c r="C65" s="5"/>
      <c r="D65" s="1"/>
      <c r="E65" s="6"/>
      <c r="I65" s="43">
        <f t="shared" si="12"/>
        <v>3</v>
      </c>
      <c r="J65" s="43" t="str">
        <f t="shared" si="13"/>
        <v>NG</v>
      </c>
      <c r="K65" s="44" t="str">
        <f t="shared" si="14"/>
        <v/>
      </c>
      <c r="L65" s="44">
        <f t="shared" si="15"/>
        <v>0</v>
      </c>
      <c r="M65" s="43">
        <f t="shared" ca="1" si="16"/>
        <v>126</v>
      </c>
      <c r="N65" s="45">
        <f t="shared" si="17"/>
        <v>5479</v>
      </c>
      <c r="O65" s="45">
        <f t="shared" si="18"/>
        <v>5205</v>
      </c>
      <c r="P65" s="43" t="str" cm="1">
        <f t="array" aca="1" ref="P65" ca="1">_xlfn.IFS(M65="","NG",M65&gt;16,"OK",TODAY()&gt;O65,"OK",M65&lt;16,"NG")</f>
        <v>OK</v>
      </c>
      <c r="Q65" s="43" t="str">
        <f t="shared" ca="1" si="19"/>
        <v>NG</v>
      </c>
    </row>
    <row r="66" spans="2:17" ht="18.75" customHeight="1" x14ac:dyDescent="0.4">
      <c r="B66" s="42">
        <v>55</v>
      </c>
      <c r="C66" s="5"/>
      <c r="D66" s="1"/>
      <c r="E66" s="6"/>
      <c r="I66" s="43">
        <f t="shared" si="12"/>
        <v>3</v>
      </c>
      <c r="J66" s="43" t="str">
        <f t="shared" si="13"/>
        <v>NG</v>
      </c>
      <c r="K66" s="44" t="str">
        <f t="shared" si="14"/>
        <v/>
      </c>
      <c r="L66" s="44">
        <f t="shared" si="15"/>
        <v>0</v>
      </c>
      <c r="M66" s="43">
        <f t="shared" ca="1" si="16"/>
        <v>126</v>
      </c>
      <c r="N66" s="45">
        <f t="shared" si="17"/>
        <v>5479</v>
      </c>
      <c r="O66" s="45">
        <f t="shared" si="18"/>
        <v>5205</v>
      </c>
      <c r="P66" s="43" t="str" cm="1">
        <f t="array" aca="1" ref="P66" ca="1">_xlfn.IFS(M66="","NG",M66&gt;16,"OK",TODAY()&gt;O66,"OK",M66&lt;16,"NG")</f>
        <v>OK</v>
      </c>
      <c r="Q66" s="43" t="str">
        <f t="shared" ca="1" si="19"/>
        <v>NG</v>
      </c>
    </row>
    <row r="67" spans="2:17" ht="18.75" customHeight="1" x14ac:dyDescent="0.4">
      <c r="B67" s="42">
        <v>56</v>
      </c>
      <c r="C67" s="5"/>
      <c r="D67" s="1"/>
      <c r="E67" s="6"/>
      <c r="I67" s="43">
        <f t="shared" si="12"/>
        <v>3</v>
      </c>
      <c r="J67" s="43" t="str">
        <f t="shared" si="13"/>
        <v>NG</v>
      </c>
      <c r="K67" s="44" t="str">
        <f t="shared" si="14"/>
        <v/>
      </c>
      <c r="L67" s="44">
        <f t="shared" si="15"/>
        <v>0</v>
      </c>
      <c r="M67" s="43">
        <f t="shared" ca="1" si="16"/>
        <v>126</v>
      </c>
      <c r="N67" s="45">
        <f t="shared" si="17"/>
        <v>5479</v>
      </c>
      <c r="O67" s="45">
        <f t="shared" si="18"/>
        <v>5205</v>
      </c>
      <c r="P67" s="43" t="str" cm="1">
        <f t="array" aca="1" ref="P67" ca="1">_xlfn.IFS(M67="","NG",M67&gt;16,"OK",TODAY()&gt;O67,"OK",M67&lt;16,"NG")</f>
        <v>OK</v>
      </c>
      <c r="Q67" s="43" t="str">
        <f t="shared" ca="1" si="19"/>
        <v>NG</v>
      </c>
    </row>
    <row r="68" spans="2:17" ht="18.75" customHeight="1" x14ac:dyDescent="0.4">
      <c r="B68" s="42">
        <v>57</v>
      </c>
      <c r="C68" s="5"/>
      <c r="D68" s="1"/>
      <c r="E68" s="6"/>
      <c r="I68" s="43">
        <f t="shared" si="12"/>
        <v>3</v>
      </c>
      <c r="J68" s="43" t="str">
        <f t="shared" si="13"/>
        <v>NG</v>
      </c>
      <c r="K68" s="44" t="str">
        <f t="shared" si="14"/>
        <v/>
      </c>
      <c r="L68" s="44">
        <f t="shared" si="15"/>
        <v>0</v>
      </c>
      <c r="M68" s="43">
        <f t="shared" ca="1" si="16"/>
        <v>126</v>
      </c>
      <c r="N68" s="45">
        <f t="shared" si="17"/>
        <v>5479</v>
      </c>
      <c r="O68" s="45">
        <f t="shared" si="18"/>
        <v>5205</v>
      </c>
      <c r="P68" s="43" t="str" cm="1">
        <f t="array" aca="1" ref="P68" ca="1">_xlfn.IFS(M68="","NG",M68&gt;16,"OK",TODAY()&gt;O68,"OK",M68&lt;16,"NG")</f>
        <v>OK</v>
      </c>
      <c r="Q68" s="43" t="str">
        <f t="shared" ca="1" si="19"/>
        <v>NG</v>
      </c>
    </row>
    <row r="69" spans="2:17" ht="18.75" customHeight="1" x14ac:dyDescent="0.4">
      <c r="B69" s="42">
        <v>58</v>
      </c>
      <c r="C69" s="5"/>
      <c r="D69" s="1"/>
      <c r="E69" s="6"/>
      <c r="I69" s="43">
        <f t="shared" si="12"/>
        <v>3</v>
      </c>
      <c r="J69" s="43" t="str">
        <f t="shared" si="13"/>
        <v>NG</v>
      </c>
      <c r="K69" s="44" t="str">
        <f t="shared" si="14"/>
        <v/>
      </c>
      <c r="L69" s="44">
        <f t="shared" si="15"/>
        <v>0</v>
      </c>
      <c r="M69" s="43">
        <f t="shared" ca="1" si="16"/>
        <v>126</v>
      </c>
      <c r="N69" s="45">
        <f t="shared" si="17"/>
        <v>5479</v>
      </c>
      <c r="O69" s="45">
        <f t="shared" si="18"/>
        <v>5205</v>
      </c>
      <c r="P69" s="43" t="str" cm="1">
        <f t="array" aca="1" ref="P69" ca="1">_xlfn.IFS(M69="","NG",M69&gt;16,"OK",TODAY()&gt;O69,"OK",M69&lt;16,"NG")</f>
        <v>OK</v>
      </c>
      <c r="Q69" s="43" t="str">
        <f t="shared" ca="1" si="19"/>
        <v>NG</v>
      </c>
    </row>
    <row r="70" spans="2:17" ht="18.75" customHeight="1" x14ac:dyDescent="0.4">
      <c r="B70" s="42">
        <v>59</v>
      </c>
      <c r="C70" s="5"/>
      <c r="D70" s="1"/>
      <c r="E70" s="6"/>
      <c r="I70" s="43">
        <f t="shared" si="12"/>
        <v>3</v>
      </c>
      <c r="J70" s="43" t="str">
        <f t="shared" si="13"/>
        <v>NG</v>
      </c>
      <c r="K70" s="44" t="str">
        <f t="shared" si="14"/>
        <v/>
      </c>
      <c r="L70" s="44">
        <f t="shared" si="15"/>
        <v>0</v>
      </c>
      <c r="M70" s="43">
        <f t="shared" ca="1" si="16"/>
        <v>126</v>
      </c>
      <c r="N70" s="45">
        <f t="shared" si="17"/>
        <v>5479</v>
      </c>
      <c r="O70" s="45">
        <f t="shared" si="18"/>
        <v>5205</v>
      </c>
      <c r="P70" s="43" t="str" cm="1">
        <f t="array" aca="1" ref="P70" ca="1">_xlfn.IFS(M70="","NG",M70&gt;16,"OK",TODAY()&gt;O70,"OK",M70&lt;16,"NG")</f>
        <v>OK</v>
      </c>
      <c r="Q70" s="43" t="str">
        <f t="shared" ca="1" si="19"/>
        <v>NG</v>
      </c>
    </row>
    <row r="71" spans="2:17" ht="18.75" customHeight="1" x14ac:dyDescent="0.4">
      <c r="B71" s="42">
        <v>60</v>
      </c>
      <c r="C71" s="5"/>
      <c r="D71" s="1"/>
      <c r="E71" s="6"/>
      <c r="I71" s="43">
        <f t="shared" si="12"/>
        <v>3</v>
      </c>
      <c r="J71" s="43" t="str">
        <f t="shared" si="13"/>
        <v>NG</v>
      </c>
      <c r="K71" s="44" t="str">
        <f t="shared" si="14"/>
        <v/>
      </c>
      <c r="L71" s="44">
        <f t="shared" si="15"/>
        <v>0</v>
      </c>
      <c r="M71" s="43">
        <f t="shared" ca="1" si="16"/>
        <v>126</v>
      </c>
      <c r="N71" s="45">
        <f t="shared" si="17"/>
        <v>5479</v>
      </c>
      <c r="O71" s="45">
        <f t="shared" si="18"/>
        <v>5205</v>
      </c>
      <c r="P71" s="43" t="str" cm="1">
        <f t="array" aca="1" ref="P71" ca="1">_xlfn.IFS(M71="","NG",M71&gt;16,"OK",TODAY()&gt;O71,"OK",M71&lt;16,"NG")</f>
        <v>OK</v>
      </c>
      <c r="Q71" s="43" t="str">
        <f t="shared" ca="1" si="19"/>
        <v>NG</v>
      </c>
    </row>
    <row r="72" spans="2:17" ht="18.75" customHeight="1" x14ac:dyDescent="0.4">
      <c r="B72" s="42">
        <v>61</v>
      </c>
      <c r="C72" s="5"/>
      <c r="D72" s="1"/>
      <c r="E72" s="6"/>
      <c r="I72" s="43">
        <f t="shared" si="12"/>
        <v>3</v>
      </c>
      <c r="J72" s="43" t="str">
        <f t="shared" si="13"/>
        <v>NG</v>
      </c>
      <c r="K72" s="44" t="str">
        <f t="shared" si="14"/>
        <v/>
      </c>
      <c r="L72" s="44">
        <f t="shared" si="15"/>
        <v>0</v>
      </c>
      <c r="M72" s="43">
        <f t="shared" ca="1" si="16"/>
        <v>126</v>
      </c>
      <c r="N72" s="45">
        <f t="shared" si="17"/>
        <v>5479</v>
      </c>
      <c r="O72" s="45">
        <f t="shared" si="18"/>
        <v>5205</v>
      </c>
      <c r="P72" s="43" t="str" cm="1">
        <f t="array" aca="1" ref="P72" ca="1">_xlfn.IFS(M72="","NG",M72&gt;16,"OK",TODAY()&gt;O72,"OK",M72&lt;16,"NG")</f>
        <v>OK</v>
      </c>
      <c r="Q72" s="43" t="str">
        <f t="shared" ca="1" si="19"/>
        <v>NG</v>
      </c>
    </row>
    <row r="73" spans="2:17" ht="18.75" customHeight="1" x14ac:dyDescent="0.4">
      <c r="B73" s="42">
        <v>62</v>
      </c>
      <c r="C73" s="5"/>
      <c r="D73" s="1"/>
      <c r="E73" s="6"/>
      <c r="I73" s="43">
        <f t="shared" si="12"/>
        <v>3</v>
      </c>
      <c r="J73" s="43" t="str">
        <f t="shared" si="13"/>
        <v>NG</v>
      </c>
      <c r="K73" s="44" t="str">
        <f t="shared" si="14"/>
        <v/>
      </c>
      <c r="L73" s="44">
        <f t="shared" si="15"/>
        <v>0</v>
      </c>
      <c r="M73" s="43">
        <f t="shared" ca="1" si="16"/>
        <v>126</v>
      </c>
      <c r="N73" s="45">
        <f t="shared" si="17"/>
        <v>5479</v>
      </c>
      <c r="O73" s="45">
        <f t="shared" si="18"/>
        <v>5205</v>
      </c>
      <c r="P73" s="43" t="str" cm="1">
        <f t="array" aca="1" ref="P73" ca="1">_xlfn.IFS(M73="","NG",M73&gt;16,"OK",TODAY()&gt;O73,"OK",M73&lt;16,"NG")</f>
        <v>OK</v>
      </c>
      <c r="Q73" s="43" t="str">
        <f t="shared" ca="1" si="19"/>
        <v>NG</v>
      </c>
    </row>
    <row r="74" spans="2:17" ht="18.75" customHeight="1" x14ac:dyDescent="0.4">
      <c r="B74" s="42">
        <v>63</v>
      </c>
      <c r="C74" s="5"/>
      <c r="D74" s="1"/>
      <c r="E74" s="6"/>
      <c r="I74" s="43">
        <f t="shared" si="12"/>
        <v>3</v>
      </c>
      <c r="J74" s="43" t="str">
        <f t="shared" si="13"/>
        <v>NG</v>
      </c>
      <c r="K74" s="44" t="str">
        <f t="shared" si="14"/>
        <v/>
      </c>
      <c r="L74" s="44">
        <f t="shared" si="15"/>
        <v>0</v>
      </c>
      <c r="M74" s="43">
        <f t="shared" ca="1" si="16"/>
        <v>126</v>
      </c>
      <c r="N74" s="45">
        <f t="shared" si="17"/>
        <v>5479</v>
      </c>
      <c r="O74" s="45">
        <f t="shared" si="18"/>
        <v>5205</v>
      </c>
      <c r="P74" s="43" t="str" cm="1">
        <f t="array" aca="1" ref="P74" ca="1">_xlfn.IFS(M74="","NG",M74&gt;16,"OK",TODAY()&gt;O74,"OK",M74&lt;16,"NG")</f>
        <v>OK</v>
      </c>
      <c r="Q74" s="43" t="str">
        <f t="shared" ca="1" si="19"/>
        <v>NG</v>
      </c>
    </row>
    <row r="75" spans="2:17" ht="18.75" customHeight="1" x14ac:dyDescent="0.4">
      <c r="B75" s="42">
        <v>64</v>
      </c>
      <c r="C75" s="5"/>
      <c r="D75" s="1"/>
      <c r="E75" s="6"/>
      <c r="I75" s="43">
        <f t="shared" si="12"/>
        <v>3</v>
      </c>
      <c r="J75" s="43" t="str">
        <f t="shared" si="13"/>
        <v>NG</v>
      </c>
      <c r="K75" s="44" t="str">
        <f t="shared" si="14"/>
        <v/>
      </c>
      <c r="L75" s="44">
        <f t="shared" si="15"/>
        <v>0</v>
      </c>
      <c r="M75" s="43">
        <f t="shared" ca="1" si="16"/>
        <v>126</v>
      </c>
      <c r="N75" s="45">
        <f t="shared" si="17"/>
        <v>5479</v>
      </c>
      <c r="O75" s="45">
        <f t="shared" si="18"/>
        <v>5205</v>
      </c>
      <c r="P75" s="43" t="str" cm="1">
        <f t="array" aca="1" ref="P75" ca="1">_xlfn.IFS(M75="","NG",M75&gt;16,"OK",TODAY()&gt;O75,"OK",M75&lt;16,"NG")</f>
        <v>OK</v>
      </c>
      <c r="Q75" s="43" t="str">
        <f t="shared" ca="1" si="19"/>
        <v>NG</v>
      </c>
    </row>
    <row r="76" spans="2:17" ht="18.75" customHeight="1" x14ac:dyDescent="0.4">
      <c r="B76" s="42">
        <v>65</v>
      </c>
      <c r="C76" s="5"/>
      <c r="D76" s="1"/>
      <c r="E76" s="6"/>
      <c r="I76" s="43">
        <f t="shared" si="12"/>
        <v>3</v>
      </c>
      <c r="J76" s="43" t="str">
        <f t="shared" si="13"/>
        <v>NG</v>
      </c>
      <c r="K76" s="44" t="str">
        <f t="shared" si="14"/>
        <v/>
      </c>
      <c r="L76" s="44">
        <f t="shared" si="15"/>
        <v>0</v>
      </c>
      <c r="M76" s="43">
        <f t="shared" ca="1" si="16"/>
        <v>126</v>
      </c>
      <c r="N76" s="45">
        <f t="shared" si="17"/>
        <v>5479</v>
      </c>
      <c r="O76" s="45">
        <f t="shared" si="18"/>
        <v>5205</v>
      </c>
      <c r="P76" s="43" t="str" cm="1">
        <f t="array" aca="1" ref="P76" ca="1">_xlfn.IFS(M76="","NG",M76&gt;16,"OK",TODAY()&gt;O76,"OK",M76&lt;16,"NG")</f>
        <v>OK</v>
      </c>
      <c r="Q76" s="43" t="str">
        <f t="shared" ca="1" si="19"/>
        <v>NG</v>
      </c>
    </row>
    <row r="77" spans="2:17" ht="18.75" customHeight="1" x14ac:dyDescent="0.4">
      <c r="B77" s="42">
        <v>66</v>
      </c>
      <c r="C77" s="5"/>
      <c r="D77" s="1"/>
      <c r="E77" s="6"/>
      <c r="I77" s="43">
        <f t="shared" si="12"/>
        <v>3</v>
      </c>
      <c r="J77" s="43" t="str">
        <f t="shared" si="13"/>
        <v>NG</v>
      </c>
      <c r="K77" s="44" t="str">
        <f t="shared" si="14"/>
        <v/>
      </c>
      <c r="L77" s="44">
        <f t="shared" si="15"/>
        <v>0</v>
      </c>
      <c r="M77" s="43">
        <f t="shared" ca="1" si="16"/>
        <v>126</v>
      </c>
      <c r="N77" s="45">
        <f t="shared" si="17"/>
        <v>5479</v>
      </c>
      <c r="O77" s="45">
        <f t="shared" si="18"/>
        <v>5205</v>
      </c>
      <c r="P77" s="43" t="str" cm="1">
        <f t="array" aca="1" ref="P77" ca="1">_xlfn.IFS(M77="","NG",M77&gt;16,"OK",TODAY()&gt;O77,"OK",M77&lt;16,"NG")</f>
        <v>OK</v>
      </c>
      <c r="Q77" s="43" t="str">
        <f t="shared" ca="1" si="19"/>
        <v>NG</v>
      </c>
    </row>
    <row r="78" spans="2:17" ht="18.75" customHeight="1" x14ac:dyDescent="0.4">
      <c r="B78" s="42">
        <v>67</v>
      </c>
      <c r="C78" s="5"/>
      <c r="D78" s="1"/>
      <c r="E78" s="6"/>
      <c r="I78" s="43">
        <f t="shared" si="12"/>
        <v>3</v>
      </c>
      <c r="J78" s="43" t="str">
        <f t="shared" si="13"/>
        <v>NG</v>
      </c>
      <c r="K78" s="44" t="str">
        <f t="shared" si="14"/>
        <v/>
      </c>
      <c r="L78" s="44">
        <f t="shared" si="15"/>
        <v>0</v>
      </c>
      <c r="M78" s="43">
        <f t="shared" ca="1" si="16"/>
        <v>126</v>
      </c>
      <c r="N78" s="45">
        <f t="shared" si="17"/>
        <v>5479</v>
      </c>
      <c r="O78" s="45">
        <f t="shared" si="18"/>
        <v>5205</v>
      </c>
      <c r="P78" s="43" t="str" cm="1">
        <f t="array" aca="1" ref="P78" ca="1">_xlfn.IFS(M78="","NG",M78&gt;16,"OK",TODAY()&gt;O78,"OK",M78&lt;16,"NG")</f>
        <v>OK</v>
      </c>
      <c r="Q78" s="43" t="str">
        <f t="shared" ca="1" si="19"/>
        <v>NG</v>
      </c>
    </row>
    <row r="79" spans="2:17" ht="18.75" customHeight="1" x14ac:dyDescent="0.4">
      <c r="B79" s="42">
        <v>68</v>
      </c>
      <c r="C79" s="5"/>
      <c r="D79" s="1"/>
      <c r="E79" s="6"/>
      <c r="I79" s="43">
        <f t="shared" si="12"/>
        <v>3</v>
      </c>
      <c r="J79" s="43" t="str">
        <f t="shared" si="13"/>
        <v>NG</v>
      </c>
      <c r="K79" s="44" t="str">
        <f t="shared" si="14"/>
        <v/>
      </c>
      <c r="L79" s="44">
        <f t="shared" si="15"/>
        <v>0</v>
      </c>
      <c r="M79" s="43">
        <f t="shared" ca="1" si="16"/>
        <v>126</v>
      </c>
      <c r="N79" s="45">
        <f t="shared" si="17"/>
        <v>5479</v>
      </c>
      <c r="O79" s="45">
        <f t="shared" si="18"/>
        <v>5205</v>
      </c>
      <c r="P79" s="43" t="str" cm="1">
        <f t="array" aca="1" ref="P79" ca="1">_xlfn.IFS(M79="","NG",M79&gt;16,"OK",TODAY()&gt;O79,"OK",M79&lt;16,"NG")</f>
        <v>OK</v>
      </c>
      <c r="Q79" s="43" t="str">
        <f t="shared" ca="1" si="19"/>
        <v>NG</v>
      </c>
    </row>
    <row r="80" spans="2:17" ht="18.75" customHeight="1" x14ac:dyDescent="0.4">
      <c r="B80" s="42">
        <v>69</v>
      </c>
      <c r="C80" s="5"/>
      <c r="D80" s="1"/>
      <c r="E80" s="6"/>
      <c r="I80" s="43">
        <f t="shared" si="12"/>
        <v>3</v>
      </c>
      <c r="J80" s="43" t="str">
        <f t="shared" si="13"/>
        <v>NG</v>
      </c>
      <c r="K80" s="44" t="str">
        <f t="shared" si="14"/>
        <v/>
      </c>
      <c r="L80" s="44">
        <f t="shared" si="15"/>
        <v>0</v>
      </c>
      <c r="M80" s="43">
        <f t="shared" ca="1" si="16"/>
        <v>126</v>
      </c>
      <c r="N80" s="45">
        <f t="shared" si="17"/>
        <v>5479</v>
      </c>
      <c r="O80" s="45">
        <f t="shared" si="18"/>
        <v>5205</v>
      </c>
      <c r="P80" s="43" t="str" cm="1">
        <f t="array" aca="1" ref="P80" ca="1">_xlfn.IFS(M80="","NG",M80&gt;16,"OK",TODAY()&gt;O80,"OK",M80&lt;16,"NG")</f>
        <v>OK</v>
      </c>
      <c r="Q80" s="43" t="str">
        <f t="shared" ca="1" si="19"/>
        <v>NG</v>
      </c>
    </row>
    <row r="81" spans="2:17" ht="18.75" customHeight="1" x14ac:dyDescent="0.4">
      <c r="B81" s="42">
        <v>70</v>
      </c>
      <c r="C81" s="5"/>
      <c r="D81" s="1"/>
      <c r="E81" s="6"/>
      <c r="I81" s="43">
        <f t="shared" si="12"/>
        <v>3</v>
      </c>
      <c r="J81" s="43" t="str">
        <f t="shared" si="13"/>
        <v>NG</v>
      </c>
      <c r="K81" s="44" t="str">
        <f t="shared" si="14"/>
        <v/>
      </c>
      <c r="L81" s="44">
        <f t="shared" si="15"/>
        <v>0</v>
      </c>
      <c r="M81" s="43">
        <f t="shared" ca="1" si="16"/>
        <v>126</v>
      </c>
      <c r="N81" s="45">
        <f t="shared" si="17"/>
        <v>5479</v>
      </c>
      <c r="O81" s="45">
        <f t="shared" si="18"/>
        <v>5205</v>
      </c>
      <c r="P81" s="43" t="str" cm="1">
        <f t="array" aca="1" ref="P81" ca="1">_xlfn.IFS(M81="","NG",M81&gt;16,"OK",TODAY()&gt;O81,"OK",M81&lt;16,"NG")</f>
        <v>OK</v>
      </c>
      <c r="Q81" s="43" t="str">
        <f t="shared" ca="1" si="19"/>
        <v>NG</v>
      </c>
    </row>
    <row r="82" spans="2:17" ht="18.75" customHeight="1" x14ac:dyDescent="0.4">
      <c r="B82" s="42">
        <v>71</v>
      </c>
      <c r="C82" s="5"/>
      <c r="D82" s="1"/>
      <c r="E82" s="6"/>
      <c r="I82" s="43">
        <f t="shared" si="12"/>
        <v>3</v>
      </c>
      <c r="J82" s="43" t="str">
        <f t="shared" si="13"/>
        <v>NG</v>
      </c>
      <c r="K82" s="44" t="str">
        <f t="shared" si="14"/>
        <v/>
      </c>
      <c r="L82" s="44">
        <f t="shared" si="15"/>
        <v>0</v>
      </c>
      <c r="M82" s="43">
        <f t="shared" ca="1" si="16"/>
        <v>126</v>
      </c>
      <c r="N82" s="45">
        <f t="shared" si="17"/>
        <v>5479</v>
      </c>
      <c r="O82" s="45">
        <f t="shared" si="18"/>
        <v>5205</v>
      </c>
      <c r="P82" s="43" t="str" cm="1">
        <f t="array" aca="1" ref="P82" ca="1">_xlfn.IFS(M82="","NG",M82&gt;16,"OK",TODAY()&gt;O82,"OK",M82&lt;16,"NG")</f>
        <v>OK</v>
      </c>
      <c r="Q82" s="43" t="str">
        <f t="shared" ca="1" si="19"/>
        <v>NG</v>
      </c>
    </row>
    <row r="83" spans="2:17" ht="18.75" x14ac:dyDescent="0.4">
      <c r="B83" s="42">
        <v>72</v>
      </c>
      <c r="C83" s="5"/>
      <c r="D83" s="1"/>
      <c r="E83" s="6"/>
      <c r="I83" s="43">
        <f t="shared" si="12"/>
        <v>3</v>
      </c>
      <c r="J83" s="43" t="str">
        <f t="shared" si="13"/>
        <v>NG</v>
      </c>
      <c r="K83" s="44" t="str">
        <f t="shared" si="14"/>
        <v/>
      </c>
      <c r="L83" s="44">
        <f t="shared" si="15"/>
        <v>0</v>
      </c>
      <c r="M83" s="43">
        <f t="shared" ca="1" si="16"/>
        <v>126</v>
      </c>
      <c r="N83" s="45">
        <f t="shared" si="17"/>
        <v>5479</v>
      </c>
      <c r="O83" s="45">
        <f t="shared" si="18"/>
        <v>5205</v>
      </c>
      <c r="P83" s="43" t="str" cm="1">
        <f t="array" aca="1" ref="P83" ca="1">_xlfn.IFS(M83="","NG",M83&gt;16,"OK",TODAY()&gt;O83,"OK",M83&lt;16,"NG")</f>
        <v>OK</v>
      </c>
      <c r="Q83" s="43" t="str">
        <f t="shared" ca="1" si="19"/>
        <v>NG</v>
      </c>
    </row>
    <row r="84" spans="2:17" ht="18.75" x14ac:dyDescent="0.4">
      <c r="B84" s="42">
        <v>73</v>
      </c>
      <c r="C84" s="5"/>
      <c r="D84" s="1"/>
      <c r="E84" s="6"/>
      <c r="I84" s="43">
        <f t="shared" ref="I84:I112" si="20">COUNTBLANK(C84:E84)</f>
        <v>3</v>
      </c>
      <c r="J84" s="43" t="str">
        <f t="shared" ref="J84:J112" si="21">IF(C84="","NG",IF(D84="","NG",IF(E84="","NG","OK")))</f>
        <v>NG</v>
      </c>
      <c r="K84" s="44" t="str">
        <f t="shared" ref="K84:K112" si="22">TRIM(SUBSTITUTE(C84&amp;D84&amp;E84,"　",""))</f>
        <v/>
      </c>
      <c r="L84" s="44">
        <f t="shared" ref="L84:L112" si="23">IF(K84="",0,COUNTIF($K$12:$K$32,K84))</f>
        <v>0</v>
      </c>
      <c r="M84" s="43">
        <f t="shared" ref="M84:M112" ca="1" si="24">IFERROR(DATEDIF(E84,TODAY(),"Y"),"")</f>
        <v>126</v>
      </c>
      <c r="N84" s="45">
        <f t="shared" ref="N84:N112" si="25">DATE(YEAR(E84)+15,MONTH(E84),DAY(E84))</f>
        <v>5479</v>
      </c>
      <c r="O84" s="45">
        <f t="shared" ref="O84:O112" si="26">IF(OR(MONTH(E84)=1,MONTH(E84)=2,MONTH(E84)=3),DATE(YEAR(N84),MONTH(1)+3,DAY(1)),DATE(YEAR(N84)+1,MONTH(1)+3,DAY(1)))</f>
        <v>5205</v>
      </c>
      <c r="P84" s="43" t="str" cm="1">
        <f t="array" aca="1" ref="P84" ca="1">_xlfn.IFS(M84="","NG",M84&gt;16,"OK",TODAY()&gt;O84,"OK",M84&lt;16,"NG")</f>
        <v>OK</v>
      </c>
      <c r="Q84" s="43" t="str">
        <f t="shared" ref="Q84:Q112" ca="1" si="27">IF(J84&lt;&gt;P84,"NG",IF(L84&gt;1,"NG",IF($J84="NG","NG","OK")))</f>
        <v>NG</v>
      </c>
    </row>
    <row r="85" spans="2:17" ht="18.75" x14ac:dyDescent="0.4">
      <c r="B85" s="42">
        <v>74</v>
      </c>
      <c r="C85" s="5"/>
      <c r="D85" s="1"/>
      <c r="E85" s="6"/>
      <c r="I85" s="43">
        <f t="shared" si="20"/>
        <v>3</v>
      </c>
      <c r="J85" s="43" t="str">
        <f t="shared" si="21"/>
        <v>NG</v>
      </c>
      <c r="K85" s="44" t="str">
        <f t="shared" si="22"/>
        <v/>
      </c>
      <c r="L85" s="44">
        <f t="shared" si="23"/>
        <v>0</v>
      </c>
      <c r="M85" s="43">
        <f t="shared" ca="1" si="24"/>
        <v>126</v>
      </c>
      <c r="N85" s="45">
        <f t="shared" si="25"/>
        <v>5479</v>
      </c>
      <c r="O85" s="45">
        <f t="shared" si="26"/>
        <v>5205</v>
      </c>
      <c r="P85" s="43" t="str" cm="1">
        <f t="array" aca="1" ref="P85" ca="1">_xlfn.IFS(M85="","NG",M85&gt;16,"OK",TODAY()&gt;O85,"OK",M85&lt;16,"NG")</f>
        <v>OK</v>
      </c>
      <c r="Q85" s="43" t="str">
        <f t="shared" ca="1" si="27"/>
        <v>NG</v>
      </c>
    </row>
    <row r="86" spans="2:17" ht="18.75" x14ac:dyDescent="0.4">
      <c r="B86" s="42">
        <v>75</v>
      </c>
      <c r="C86" s="5"/>
      <c r="D86" s="1"/>
      <c r="E86" s="6"/>
      <c r="I86" s="43">
        <f t="shared" si="20"/>
        <v>3</v>
      </c>
      <c r="J86" s="43" t="str">
        <f t="shared" si="21"/>
        <v>NG</v>
      </c>
      <c r="K86" s="44" t="str">
        <f t="shared" si="22"/>
        <v/>
      </c>
      <c r="L86" s="44">
        <f t="shared" si="23"/>
        <v>0</v>
      </c>
      <c r="M86" s="43">
        <f t="shared" ca="1" si="24"/>
        <v>126</v>
      </c>
      <c r="N86" s="45">
        <f t="shared" si="25"/>
        <v>5479</v>
      </c>
      <c r="O86" s="45">
        <f t="shared" si="26"/>
        <v>5205</v>
      </c>
      <c r="P86" s="43" t="str" cm="1">
        <f t="array" aca="1" ref="P86" ca="1">_xlfn.IFS(M86="","NG",M86&gt;16,"OK",TODAY()&gt;O86,"OK",M86&lt;16,"NG")</f>
        <v>OK</v>
      </c>
      <c r="Q86" s="43" t="str">
        <f t="shared" ca="1" si="27"/>
        <v>NG</v>
      </c>
    </row>
    <row r="87" spans="2:17" ht="18.75" x14ac:dyDescent="0.4">
      <c r="B87" s="42">
        <v>76</v>
      </c>
      <c r="C87" s="5"/>
      <c r="D87" s="1"/>
      <c r="E87" s="6"/>
      <c r="I87" s="43">
        <f t="shared" si="20"/>
        <v>3</v>
      </c>
      <c r="J87" s="43" t="str">
        <f t="shared" si="21"/>
        <v>NG</v>
      </c>
      <c r="K87" s="44" t="str">
        <f t="shared" si="22"/>
        <v/>
      </c>
      <c r="L87" s="44">
        <f t="shared" si="23"/>
        <v>0</v>
      </c>
      <c r="M87" s="43">
        <f t="shared" ca="1" si="24"/>
        <v>126</v>
      </c>
      <c r="N87" s="45">
        <f t="shared" si="25"/>
        <v>5479</v>
      </c>
      <c r="O87" s="45">
        <f t="shared" si="26"/>
        <v>5205</v>
      </c>
      <c r="P87" s="43" t="str" cm="1">
        <f t="array" aca="1" ref="P87" ca="1">_xlfn.IFS(M87="","NG",M87&gt;16,"OK",TODAY()&gt;O87,"OK",M87&lt;16,"NG")</f>
        <v>OK</v>
      </c>
      <c r="Q87" s="43" t="str">
        <f t="shared" ca="1" si="27"/>
        <v>NG</v>
      </c>
    </row>
    <row r="88" spans="2:17" ht="18.75" x14ac:dyDescent="0.4">
      <c r="B88" s="42">
        <v>77</v>
      </c>
      <c r="C88" s="5"/>
      <c r="D88" s="1"/>
      <c r="E88" s="6"/>
      <c r="I88" s="43">
        <f t="shared" si="20"/>
        <v>3</v>
      </c>
      <c r="J88" s="43" t="str">
        <f t="shared" si="21"/>
        <v>NG</v>
      </c>
      <c r="K88" s="44" t="str">
        <f t="shared" si="22"/>
        <v/>
      </c>
      <c r="L88" s="44">
        <f t="shared" si="23"/>
        <v>0</v>
      </c>
      <c r="M88" s="43">
        <f t="shared" ca="1" si="24"/>
        <v>126</v>
      </c>
      <c r="N88" s="45">
        <f t="shared" si="25"/>
        <v>5479</v>
      </c>
      <c r="O88" s="45">
        <f t="shared" si="26"/>
        <v>5205</v>
      </c>
      <c r="P88" s="43" t="str" cm="1">
        <f t="array" aca="1" ref="P88" ca="1">_xlfn.IFS(M88="","NG",M88&gt;16,"OK",TODAY()&gt;O88,"OK",M88&lt;16,"NG")</f>
        <v>OK</v>
      </c>
      <c r="Q88" s="43" t="str">
        <f t="shared" ca="1" si="27"/>
        <v>NG</v>
      </c>
    </row>
    <row r="89" spans="2:17" ht="18.75" x14ac:dyDescent="0.4">
      <c r="B89" s="42">
        <v>78</v>
      </c>
      <c r="C89" s="5"/>
      <c r="D89" s="1"/>
      <c r="E89" s="6"/>
      <c r="I89" s="43">
        <f t="shared" si="20"/>
        <v>3</v>
      </c>
      <c r="J89" s="43" t="str">
        <f t="shared" si="21"/>
        <v>NG</v>
      </c>
      <c r="K89" s="44" t="str">
        <f t="shared" si="22"/>
        <v/>
      </c>
      <c r="L89" s="44">
        <f t="shared" si="23"/>
        <v>0</v>
      </c>
      <c r="M89" s="43">
        <f t="shared" ca="1" si="24"/>
        <v>126</v>
      </c>
      <c r="N89" s="45">
        <f t="shared" si="25"/>
        <v>5479</v>
      </c>
      <c r="O89" s="45">
        <f t="shared" si="26"/>
        <v>5205</v>
      </c>
      <c r="P89" s="43" t="str" cm="1">
        <f t="array" aca="1" ref="P89" ca="1">_xlfn.IFS(M89="","NG",M89&gt;16,"OK",TODAY()&gt;O89,"OK",M89&lt;16,"NG")</f>
        <v>OK</v>
      </c>
      <c r="Q89" s="43" t="str">
        <f t="shared" ca="1" si="27"/>
        <v>NG</v>
      </c>
    </row>
    <row r="90" spans="2:17" ht="18.75" x14ac:dyDescent="0.4">
      <c r="B90" s="42">
        <v>79</v>
      </c>
      <c r="C90" s="5"/>
      <c r="D90" s="1"/>
      <c r="E90" s="6"/>
      <c r="I90" s="43">
        <f t="shared" si="20"/>
        <v>3</v>
      </c>
      <c r="J90" s="43" t="str">
        <f t="shared" si="21"/>
        <v>NG</v>
      </c>
      <c r="K90" s="44" t="str">
        <f t="shared" si="22"/>
        <v/>
      </c>
      <c r="L90" s="44">
        <f t="shared" si="23"/>
        <v>0</v>
      </c>
      <c r="M90" s="43">
        <f t="shared" ca="1" si="24"/>
        <v>126</v>
      </c>
      <c r="N90" s="45">
        <f t="shared" si="25"/>
        <v>5479</v>
      </c>
      <c r="O90" s="45">
        <f t="shared" si="26"/>
        <v>5205</v>
      </c>
      <c r="P90" s="43" t="str" cm="1">
        <f t="array" aca="1" ref="P90" ca="1">_xlfn.IFS(M90="","NG",M90&gt;16,"OK",TODAY()&gt;O90,"OK",M90&lt;16,"NG")</f>
        <v>OK</v>
      </c>
      <c r="Q90" s="43" t="str">
        <f t="shared" ca="1" si="27"/>
        <v>NG</v>
      </c>
    </row>
    <row r="91" spans="2:17" ht="18.75" x14ac:dyDescent="0.4">
      <c r="B91" s="42">
        <v>80</v>
      </c>
      <c r="C91" s="5"/>
      <c r="D91" s="1"/>
      <c r="E91" s="6"/>
      <c r="I91" s="43">
        <f t="shared" si="20"/>
        <v>3</v>
      </c>
      <c r="J91" s="43" t="str">
        <f t="shared" si="21"/>
        <v>NG</v>
      </c>
      <c r="K91" s="44" t="str">
        <f t="shared" si="22"/>
        <v/>
      </c>
      <c r="L91" s="44">
        <f t="shared" si="23"/>
        <v>0</v>
      </c>
      <c r="M91" s="43">
        <f t="shared" ca="1" si="24"/>
        <v>126</v>
      </c>
      <c r="N91" s="45">
        <f t="shared" si="25"/>
        <v>5479</v>
      </c>
      <c r="O91" s="45">
        <f t="shared" si="26"/>
        <v>5205</v>
      </c>
      <c r="P91" s="43" t="str" cm="1">
        <f t="array" aca="1" ref="P91" ca="1">_xlfn.IFS(M91="","NG",M91&gt;16,"OK",TODAY()&gt;O91,"OK",M91&lt;16,"NG")</f>
        <v>OK</v>
      </c>
      <c r="Q91" s="43" t="str">
        <f t="shared" ca="1" si="27"/>
        <v>NG</v>
      </c>
    </row>
    <row r="92" spans="2:17" ht="18.75" x14ac:dyDescent="0.4">
      <c r="B92" s="42">
        <v>81</v>
      </c>
      <c r="C92" s="5"/>
      <c r="D92" s="1"/>
      <c r="E92" s="6"/>
      <c r="I92" s="43">
        <f t="shared" si="20"/>
        <v>3</v>
      </c>
      <c r="J92" s="43" t="str">
        <f t="shared" si="21"/>
        <v>NG</v>
      </c>
      <c r="K92" s="44" t="str">
        <f t="shared" si="22"/>
        <v/>
      </c>
      <c r="L92" s="44">
        <f t="shared" si="23"/>
        <v>0</v>
      </c>
      <c r="M92" s="43">
        <f t="shared" ca="1" si="24"/>
        <v>126</v>
      </c>
      <c r="N92" s="45">
        <f t="shared" si="25"/>
        <v>5479</v>
      </c>
      <c r="O92" s="45">
        <f t="shared" si="26"/>
        <v>5205</v>
      </c>
      <c r="P92" s="43" t="str" cm="1">
        <f t="array" aca="1" ref="P92" ca="1">_xlfn.IFS(M92="","NG",M92&gt;16,"OK",TODAY()&gt;O92,"OK",M92&lt;16,"NG")</f>
        <v>OK</v>
      </c>
      <c r="Q92" s="43" t="str">
        <f t="shared" ca="1" si="27"/>
        <v>NG</v>
      </c>
    </row>
    <row r="93" spans="2:17" ht="18.75" x14ac:dyDescent="0.4">
      <c r="B93" s="42">
        <v>82</v>
      </c>
      <c r="C93" s="5"/>
      <c r="D93" s="1"/>
      <c r="E93" s="6"/>
      <c r="I93" s="43">
        <f t="shared" si="20"/>
        <v>3</v>
      </c>
      <c r="J93" s="43" t="str">
        <f t="shared" si="21"/>
        <v>NG</v>
      </c>
      <c r="K93" s="44" t="str">
        <f t="shared" si="22"/>
        <v/>
      </c>
      <c r="L93" s="44">
        <f t="shared" si="23"/>
        <v>0</v>
      </c>
      <c r="M93" s="43">
        <f t="shared" ca="1" si="24"/>
        <v>126</v>
      </c>
      <c r="N93" s="45">
        <f t="shared" si="25"/>
        <v>5479</v>
      </c>
      <c r="O93" s="45">
        <f t="shared" si="26"/>
        <v>5205</v>
      </c>
      <c r="P93" s="43" t="str" cm="1">
        <f t="array" aca="1" ref="P93" ca="1">_xlfn.IFS(M93="","NG",M93&gt;16,"OK",TODAY()&gt;O93,"OK",M93&lt;16,"NG")</f>
        <v>OK</v>
      </c>
      <c r="Q93" s="43" t="str">
        <f t="shared" ca="1" si="27"/>
        <v>NG</v>
      </c>
    </row>
    <row r="94" spans="2:17" ht="18.75" x14ac:dyDescent="0.4">
      <c r="B94" s="42">
        <v>83</v>
      </c>
      <c r="C94" s="5"/>
      <c r="D94" s="1"/>
      <c r="E94" s="6"/>
      <c r="I94" s="43">
        <f t="shared" si="20"/>
        <v>3</v>
      </c>
      <c r="J94" s="43" t="str">
        <f t="shared" si="21"/>
        <v>NG</v>
      </c>
      <c r="K94" s="44" t="str">
        <f t="shared" si="22"/>
        <v/>
      </c>
      <c r="L94" s="44">
        <f t="shared" si="23"/>
        <v>0</v>
      </c>
      <c r="M94" s="43">
        <f t="shared" ca="1" si="24"/>
        <v>126</v>
      </c>
      <c r="N94" s="45">
        <f t="shared" si="25"/>
        <v>5479</v>
      </c>
      <c r="O94" s="45">
        <f t="shared" si="26"/>
        <v>5205</v>
      </c>
      <c r="P94" s="43" t="str" cm="1">
        <f t="array" aca="1" ref="P94" ca="1">_xlfn.IFS(M94="","NG",M94&gt;16,"OK",TODAY()&gt;O94,"OK",M94&lt;16,"NG")</f>
        <v>OK</v>
      </c>
      <c r="Q94" s="43" t="str">
        <f t="shared" ca="1" si="27"/>
        <v>NG</v>
      </c>
    </row>
    <row r="95" spans="2:17" ht="18.75" x14ac:dyDescent="0.4">
      <c r="B95" s="42">
        <v>84</v>
      </c>
      <c r="C95" s="5"/>
      <c r="D95" s="1"/>
      <c r="E95" s="6"/>
      <c r="I95" s="43">
        <f t="shared" si="20"/>
        <v>3</v>
      </c>
      <c r="J95" s="43" t="str">
        <f t="shared" si="21"/>
        <v>NG</v>
      </c>
      <c r="K95" s="44" t="str">
        <f t="shared" si="22"/>
        <v/>
      </c>
      <c r="L95" s="44">
        <f t="shared" si="23"/>
        <v>0</v>
      </c>
      <c r="M95" s="43">
        <f t="shared" ca="1" si="24"/>
        <v>126</v>
      </c>
      <c r="N95" s="45">
        <f t="shared" si="25"/>
        <v>5479</v>
      </c>
      <c r="O95" s="45">
        <f t="shared" si="26"/>
        <v>5205</v>
      </c>
      <c r="P95" s="43" t="str" cm="1">
        <f t="array" aca="1" ref="P95" ca="1">_xlfn.IFS(M95="","NG",M95&gt;16,"OK",TODAY()&gt;O95,"OK",M95&lt;16,"NG")</f>
        <v>OK</v>
      </c>
      <c r="Q95" s="43" t="str">
        <f t="shared" ca="1" si="27"/>
        <v>NG</v>
      </c>
    </row>
    <row r="96" spans="2:17" ht="18.75" x14ac:dyDescent="0.4">
      <c r="B96" s="42">
        <v>85</v>
      </c>
      <c r="C96" s="5"/>
      <c r="D96" s="1"/>
      <c r="E96" s="6"/>
      <c r="I96" s="43">
        <f t="shared" si="20"/>
        <v>3</v>
      </c>
      <c r="J96" s="43" t="str">
        <f t="shared" si="21"/>
        <v>NG</v>
      </c>
      <c r="K96" s="44" t="str">
        <f t="shared" si="22"/>
        <v/>
      </c>
      <c r="L96" s="44">
        <f t="shared" si="23"/>
        <v>0</v>
      </c>
      <c r="M96" s="43">
        <f t="shared" ca="1" si="24"/>
        <v>126</v>
      </c>
      <c r="N96" s="45">
        <f t="shared" si="25"/>
        <v>5479</v>
      </c>
      <c r="O96" s="45">
        <f t="shared" si="26"/>
        <v>5205</v>
      </c>
      <c r="P96" s="43" t="str" cm="1">
        <f t="array" aca="1" ref="P96" ca="1">_xlfn.IFS(M96="","NG",M96&gt;16,"OK",TODAY()&gt;O96,"OK",M96&lt;16,"NG")</f>
        <v>OK</v>
      </c>
      <c r="Q96" s="43" t="str">
        <f t="shared" ca="1" si="27"/>
        <v>NG</v>
      </c>
    </row>
    <row r="97" spans="2:17" ht="18.75" x14ac:dyDescent="0.4">
      <c r="B97" s="42">
        <v>86</v>
      </c>
      <c r="C97" s="5"/>
      <c r="D97" s="1"/>
      <c r="E97" s="6"/>
      <c r="I97" s="43">
        <f t="shared" si="20"/>
        <v>3</v>
      </c>
      <c r="J97" s="43" t="str">
        <f t="shared" si="21"/>
        <v>NG</v>
      </c>
      <c r="K97" s="44" t="str">
        <f t="shared" si="22"/>
        <v/>
      </c>
      <c r="L97" s="44">
        <f t="shared" si="23"/>
        <v>0</v>
      </c>
      <c r="M97" s="43">
        <f t="shared" ca="1" si="24"/>
        <v>126</v>
      </c>
      <c r="N97" s="45">
        <f t="shared" si="25"/>
        <v>5479</v>
      </c>
      <c r="O97" s="45">
        <f t="shared" si="26"/>
        <v>5205</v>
      </c>
      <c r="P97" s="43" t="str" cm="1">
        <f t="array" aca="1" ref="P97" ca="1">_xlfn.IFS(M97="","NG",M97&gt;16,"OK",TODAY()&gt;O97,"OK",M97&lt;16,"NG")</f>
        <v>OK</v>
      </c>
      <c r="Q97" s="43" t="str">
        <f t="shared" ca="1" si="27"/>
        <v>NG</v>
      </c>
    </row>
    <row r="98" spans="2:17" ht="18.75" x14ac:dyDescent="0.4">
      <c r="B98" s="42">
        <v>87</v>
      </c>
      <c r="C98" s="5"/>
      <c r="D98" s="1"/>
      <c r="E98" s="6"/>
      <c r="I98" s="43">
        <f t="shared" si="20"/>
        <v>3</v>
      </c>
      <c r="J98" s="43" t="str">
        <f t="shared" si="21"/>
        <v>NG</v>
      </c>
      <c r="K98" s="44" t="str">
        <f t="shared" si="22"/>
        <v/>
      </c>
      <c r="L98" s="44">
        <f t="shared" si="23"/>
        <v>0</v>
      </c>
      <c r="M98" s="43">
        <f t="shared" ca="1" si="24"/>
        <v>126</v>
      </c>
      <c r="N98" s="45">
        <f t="shared" si="25"/>
        <v>5479</v>
      </c>
      <c r="O98" s="45">
        <f t="shared" si="26"/>
        <v>5205</v>
      </c>
      <c r="P98" s="43" t="str" cm="1">
        <f t="array" aca="1" ref="P98" ca="1">_xlfn.IFS(M98="","NG",M98&gt;16,"OK",TODAY()&gt;O98,"OK",M98&lt;16,"NG")</f>
        <v>OK</v>
      </c>
      <c r="Q98" s="43" t="str">
        <f t="shared" ca="1" si="27"/>
        <v>NG</v>
      </c>
    </row>
    <row r="99" spans="2:17" ht="18.75" x14ac:dyDescent="0.4">
      <c r="B99" s="42">
        <v>88</v>
      </c>
      <c r="C99" s="5"/>
      <c r="D99" s="1"/>
      <c r="E99" s="6"/>
      <c r="I99" s="43">
        <f t="shared" si="20"/>
        <v>3</v>
      </c>
      <c r="J99" s="43" t="str">
        <f t="shared" si="21"/>
        <v>NG</v>
      </c>
      <c r="K99" s="44" t="str">
        <f t="shared" si="22"/>
        <v/>
      </c>
      <c r="L99" s="44">
        <f t="shared" si="23"/>
        <v>0</v>
      </c>
      <c r="M99" s="43">
        <f t="shared" ca="1" si="24"/>
        <v>126</v>
      </c>
      <c r="N99" s="45">
        <f t="shared" si="25"/>
        <v>5479</v>
      </c>
      <c r="O99" s="45">
        <f t="shared" si="26"/>
        <v>5205</v>
      </c>
      <c r="P99" s="43" t="str" cm="1">
        <f t="array" aca="1" ref="P99" ca="1">_xlfn.IFS(M99="","NG",M99&gt;16,"OK",TODAY()&gt;O99,"OK",M99&lt;16,"NG")</f>
        <v>OK</v>
      </c>
      <c r="Q99" s="43" t="str">
        <f t="shared" ca="1" si="27"/>
        <v>NG</v>
      </c>
    </row>
    <row r="100" spans="2:17" ht="18.75" x14ac:dyDescent="0.4">
      <c r="B100" s="42">
        <v>89</v>
      </c>
      <c r="C100" s="5"/>
      <c r="D100" s="1"/>
      <c r="E100" s="6"/>
      <c r="I100" s="43">
        <f t="shared" si="20"/>
        <v>3</v>
      </c>
      <c r="J100" s="43" t="str">
        <f t="shared" si="21"/>
        <v>NG</v>
      </c>
      <c r="K100" s="44" t="str">
        <f t="shared" si="22"/>
        <v/>
      </c>
      <c r="L100" s="44">
        <f t="shared" si="23"/>
        <v>0</v>
      </c>
      <c r="M100" s="43">
        <f t="shared" ca="1" si="24"/>
        <v>126</v>
      </c>
      <c r="N100" s="45">
        <f t="shared" si="25"/>
        <v>5479</v>
      </c>
      <c r="O100" s="45">
        <f t="shared" si="26"/>
        <v>5205</v>
      </c>
      <c r="P100" s="43" t="str" cm="1">
        <f t="array" aca="1" ref="P100" ca="1">_xlfn.IFS(M100="","NG",M100&gt;16,"OK",TODAY()&gt;O100,"OK",M100&lt;16,"NG")</f>
        <v>OK</v>
      </c>
      <c r="Q100" s="43" t="str">
        <f t="shared" ca="1" si="27"/>
        <v>NG</v>
      </c>
    </row>
    <row r="101" spans="2:17" ht="18.75" x14ac:dyDescent="0.4">
      <c r="B101" s="42">
        <v>90</v>
      </c>
      <c r="C101" s="5"/>
      <c r="D101" s="1"/>
      <c r="E101" s="6"/>
      <c r="I101" s="43">
        <f t="shared" si="20"/>
        <v>3</v>
      </c>
      <c r="J101" s="43" t="str">
        <f t="shared" si="21"/>
        <v>NG</v>
      </c>
      <c r="K101" s="44" t="str">
        <f t="shared" si="22"/>
        <v/>
      </c>
      <c r="L101" s="44">
        <f t="shared" si="23"/>
        <v>0</v>
      </c>
      <c r="M101" s="43">
        <f t="shared" ca="1" si="24"/>
        <v>126</v>
      </c>
      <c r="N101" s="45">
        <f t="shared" si="25"/>
        <v>5479</v>
      </c>
      <c r="O101" s="45">
        <f t="shared" si="26"/>
        <v>5205</v>
      </c>
      <c r="P101" s="43" t="str" cm="1">
        <f t="array" aca="1" ref="P101" ca="1">_xlfn.IFS(M101="","NG",M101&gt;16,"OK",TODAY()&gt;O101,"OK",M101&lt;16,"NG")</f>
        <v>OK</v>
      </c>
      <c r="Q101" s="43" t="str">
        <f t="shared" ca="1" si="27"/>
        <v>NG</v>
      </c>
    </row>
    <row r="102" spans="2:17" ht="18.75" x14ac:dyDescent="0.4">
      <c r="B102" s="42">
        <v>91</v>
      </c>
      <c r="C102" s="5"/>
      <c r="D102" s="1"/>
      <c r="E102" s="6"/>
      <c r="I102" s="43">
        <f t="shared" si="20"/>
        <v>3</v>
      </c>
      <c r="J102" s="43" t="str">
        <f t="shared" si="21"/>
        <v>NG</v>
      </c>
      <c r="K102" s="44" t="str">
        <f t="shared" si="22"/>
        <v/>
      </c>
      <c r="L102" s="44">
        <f t="shared" si="23"/>
        <v>0</v>
      </c>
      <c r="M102" s="43">
        <f t="shared" ca="1" si="24"/>
        <v>126</v>
      </c>
      <c r="N102" s="45">
        <f t="shared" si="25"/>
        <v>5479</v>
      </c>
      <c r="O102" s="45">
        <f t="shared" si="26"/>
        <v>5205</v>
      </c>
      <c r="P102" s="43" t="str" cm="1">
        <f t="array" aca="1" ref="P102" ca="1">_xlfn.IFS(M102="","NG",M102&gt;16,"OK",TODAY()&gt;O102,"OK",M102&lt;16,"NG")</f>
        <v>OK</v>
      </c>
      <c r="Q102" s="43" t="str">
        <f t="shared" ca="1" si="27"/>
        <v>NG</v>
      </c>
    </row>
    <row r="103" spans="2:17" ht="18.75" x14ac:dyDescent="0.4">
      <c r="B103" s="42">
        <v>92</v>
      </c>
      <c r="C103" s="5"/>
      <c r="D103" s="1"/>
      <c r="E103" s="6"/>
      <c r="I103" s="43">
        <f t="shared" si="20"/>
        <v>3</v>
      </c>
      <c r="J103" s="43" t="str">
        <f t="shared" si="21"/>
        <v>NG</v>
      </c>
      <c r="K103" s="44" t="str">
        <f t="shared" si="22"/>
        <v/>
      </c>
      <c r="L103" s="44">
        <f t="shared" si="23"/>
        <v>0</v>
      </c>
      <c r="M103" s="43">
        <f t="shared" ca="1" si="24"/>
        <v>126</v>
      </c>
      <c r="N103" s="45">
        <f t="shared" si="25"/>
        <v>5479</v>
      </c>
      <c r="O103" s="45">
        <f t="shared" si="26"/>
        <v>5205</v>
      </c>
      <c r="P103" s="43" t="str" cm="1">
        <f t="array" aca="1" ref="P103" ca="1">_xlfn.IFS(M103="","NG",M103&gt;16,"OK",TODAY()&gt;O103,"OK",M103&lt;16,"NG")</f>
        <v>OK</v>
      </c>
      <c r="Q103" s="43" t="str">
        <f t="shared" ca="1" si="27"/>
        <v>NG</v>
      </c>
    </row>
    <row r="104" spans="2:17" ht="18.75" x14ac:dyDescent="0.4">
      <c r="B104" s="42">
        <v>93</v>
      </c>
      <c r="C104" s="5"/>
      <c r="D104" s="1"/>
      <c r="E104" s="6"/>
      <c r="I104" s="43">
        <f t="shared" si="20"/>
        <v>3</v>
      </c>
      <c r="J104" s="43" t="str">
        <f t="shared" si="21"/>
        <v>NG</v>
      </c>
      <c r="K104" s="44" t="str">
        <f t="shared" si="22"/>
        <v/>
      </c>
      <c r="L104" s="44">
        <f t="shared" si="23"/>
        <v>0</v>
      </c>
      <c r="M104" s="43">
        <f t="shared" ca="1" si="24"/>
        <v>126</v>
      </c>
      <c r="N104" s="45">
        <f t="shared" si="25"/>
        <v>5479</v>
      </c>
      <c r="O104" s="45">
        <f t="shared" si="26"/>
        <v>5205</v>
      </c>
      <c r="P104" s="43" t="str" cm="1">
        <f t="array" aca="1" ref="P104" ca="1">_xlfn.IFS(M104="","NG",M104&gt;16,"OK",TODAY()&gt;O104,"OK",M104&lt;16,"NG")</f>
        <v>OK</v>
      </c>
      <c r="Q104" s="43" t="str">
        <f t="shared" ca="1" si="27"/>
        <v>NG</v>
      </c>
    </row>
    <row r="105" spans="2:17" ht="18.75" x14ac:dyDescent="0.4">
      <c r="B105" s="42">
        <v>94</v>
      </c>
      <c r="C105" s="5"/>
      <c r="D105" s="1"/>
      <c r="E105" s="6"/>
      <c r="I105" s="43">
        <f t="shared" si="20"/>
        <v>3</v>
      </c>
      <c r="J105" s="43" t="str">
        <f t="shared" si="21"/>
        <v>NG</v>
      </c>
      <c r="K105" s="44" t="str">
        <f t="shared" si="22"/>
        <v/>
      </c>
      <c r="L105" s="44">
        <f t="shared" si="23"/>
        <v>0</v>
      </c>
      <c r="M105" s="43">
        <f t="shared" ca="1" si="24"/>
        <v>126</v>
      </c>
      <c r="N105" s="45">
        <f t="shared" si="25"/>
        <v>5479</v>
      </c>
      <c r="O105" s="45">
        <f t="shared" si="26"/>
        <v>5205</v>
      </c>
      <c r="P105" s="43" t="str" cm="1">
        <f t="array" aca="1" ref="P105" ca="1">_xlfn.IFS(M105="","NG",M105&gt;16,"OK",TODAY()&gt;O105,"OK",M105&lt;16,"NG")</f>
        <v>OK</v>
      </c>
      <c r="Q105" s="43" t="str">
        <f t="shared" ca="1" si="27"/>
        <v>NG</v>
      </c>
    </row>
    <row r="106" spans="2:17" ht="18.75" x14ac:dyDescent="0.4">
      <c r="B106" s="42">
        <v>95</v>
      </c>
      <c r="C106" s="5"/>
      <c r="D106" s="1"/>
      <c r="E106" s="6"/>
      <c r="I106" s="43">
        <f t="shared" si="20"/>
        <v>3</v>
      </c>
      <c r="J106" s="43" t="str">
        <f t="shared" si="21"/>
        <v>NG</v>
      </c>
      <c r="K106" s="44" t="str">
        <f t="shared" si="22"/>
        <v/>
      </c>
      <c r="L106" s="44">
        <f t="shared" si="23"/>
        <v>0</v>
      </c>
      <c r="M106" s="43">
        <f t="shared" ca="1" si="24"/>
        <v>126</v>
      </c>
      <c r="N106" s="45">
        <f t="shared" si="25"/>
        <v>5479</v>
      </c>
      <c r="O106" s="45">
        <f t="shared" si="26"/>
        <v>5205</v>
      </c>
      <c r="P106" s="43" t="str" cm="1">
        <f t="array" aca="1" ref="P106" ca="1">_xlfn.IFS(M106="","NG",M106&gt;16,"OK",TODAY()&gt;O106,"OK",M106&lt;16,"NG")</f>
        <v>OK</v>
      </c>
      <c r="Q106" s="43" t="str">
        <f t="shared" ca="1" si="27"/>
        <v>NG</v>
      </c>
    </row>
    <row r="107" spans="2:17" ht="18.75" x14ac:dyDescent="0.4">
      <c r="B107" s="42">
        <v>96</v>
      </c>
      <c r="C107" s="5"/>
      <c r="D107" s="1"/>
      <c r="E107" s="6"/>
      <c r="I107" s="43">
        <f t="shared" si="20"/>
        <v>3</v>
      </c>
      <c r="J107" s="43" t="str">
        <f t="shared" si="21"/>
        <v>NG</v>
      </c>
      <c r="K107" s="44" t="str">
        <f t="shared" si="22"/>
        <v/>
      </c>
      <c r="L107" s="44">
        <f t="shared" si="23"/>
        <v>0</v>
      </c>
      <c r="M107" s="43">
        <f t="shared" ca="1" si="24"/>
        <v>126</v>
      </c>
      <c r="N107" s="45">
        <f t="shared" si="25"/>
        <v>5479</v>
      </c>
      <c r="O107" s="45">
        <f t="shared" si="26"/>
        <v>5205</v>
      </c>
      <c r="P107" s="43" t="str" cm="1">
        <f t="array" aca="1" ref="P107" ca="1">_xlfn.IFS(M107="","NG",M107&gt;16,"OK",TODAY()&gt;O107,"OK",M107&lt;16,"NG")</f>
        <v>OK</v>
      </c>
      <c r="Q107" s="43" t="str">
        <f t="shared" ca="1" si="27"/>
        <v>NG</v>
      </c>
    </row>
    <row r="108" spans="2:17" ht="18.75" x14ac:dyDescent="0.4">
      <c r="B108" s="42">
        <v>97</v>
      </c>
      <c r="C108" s="5"/>
      <c r="D108" s="1"/>
      <c r="E108" s="6"/>
      <c r="I108" s="43">
        <f t="shared" si="20"/>
        <v>3</v>
      </c>
      <c r="J108" s="43" t="str">
        <f t="shared" si="21"/>
        <v>NG</v>
      </c>
      <c r="K108" s="44" t="str">
        <f t="shared" si="22"/>
        <v/>
      </c>
      <c r="L108" s="44">
        <f t="shared" si="23"/>
        <v>0</v>
      </c>
      <c r="M108" s="43">
        <f t="shared" ca="1" si="24"/>
        <v>126</v>
      </c>
      <c r="N108" s="45">
        <f t="shared" si="25"/>
        <v>5479</v>
      </c>
      <c r="O108" s="45">
        <f t="shared" si="26"/>
        <v>5205</v>
      </c>
      <c r="P108" s="43" t="str" cm="1">
        <f t="array" aca="1" ref="P108" ca="1">_xlfn.IFS(M108="","NG",M108&gt;16,"OK",TODAY()&gt;O108,"OK",M108&lt;16,"NG")</f>
        <v>OK</v>
      </c>
      <c r="Q108" s="43" t="str">
        <f t="shared" ca="1" si="27"/>
        <v>NG</v>
      </c>
    </row>
    <row r="109" spans="2:17" ht="18.75" x14ac:dyDescent="0.4">
      <c r="B109" s="42">
        <v>98</v>
      </c>
      <c r="C109" s="5"/>
      <c r="D109" s="1"/>
      <c r="E109" s="6"/>
      <c r="I109" s="43">
        <f t="shared" si="20"/>
        <v>3</v>
      </c>
      <c r="J109" s="43" t="str">
        <f t="shared" si="21"/>
        <v>NG</v>
      </c>
      <c r="K109" s="44" t="str">
        <f t="shared" si="22"/>
        <v/>
      </c>
      <c r="L109" s="44">
        <f t="shared" si="23"/>
        <v>0</v>
      </c>
      <c r="M109" s="43">
        <f t="shared" ca="1" si="24"/>
        <v>126</v>
      </c>
      <c r="N109" s="45">
        <f t="shared" si="25"/>
        <v>5479</v>
      </c>
      <c r="O109" s="45">
        <f t="shared" si="26"/>
        <v>5205</v>
      </c>
      <c r="P109" s="43" t="str" cm="1">
        <f t="array" aca="1" ref="P109" ca="1">_xlfn.IFS(M109="","NG",M109&gt;16,"OK",TODAY()&gt;O109,"OK",M109&lt;16,"NG")</f>
        <v>OK</v>
      </c>
      <c r="Q109" s="43" t="str">
        <f t="shared" ca="1" si="27"/>
        <v>NG</v>
      </c>
    </row>
    <row r="110" spans="2:17" ht="18.75" x14ac:dyDescent="0.4">
      <c r="B110" s="42">
        <v>99</v>
      </c>
      <c r="C110" s="5"/>
      <c r="D110" s="1"/>
      <c r="E110" s="6"/>
      <c r="I110" s="43">
        <f t="shared" si="20"/>
        <v>3</v>
      </c>
      <c r="J110" s="43" t="str">
        <f t="shared" si="21"/>
        <v>NG</v>
      </c>
      <c r="K110" s="44" t="str">
        <f t="shared" si="22"/>
        <v/>
      </c>
      <c r="L110" s="44">
        <f t="shared" si="23"/>
        <v>0</v>
      </c>
      <c r="M110" s="43">
        <f t="shared" ca="1" si="24"/>
        <v>126</v>
      </c>
      <c r="N110" s="45">
        <f t="shared" si="25"/>
        <v>5479</v>
      </c>
      <c r="O110" s="45">
        <f t="shared" si="26"/>
        <v>5205</v>
      </c>
      <c r="P110" s="43" t="str" cm="1">
        <f t="array" aca="1" ref="P110" ca="1">_xlfn.IFS(M110="","NG",M110&gt;16,"OK",TODAY()&gt;O110,"OK",M110&lt;16,"NG")</f>
        <v>OK</v>
      </c>
      <c r="Q110" s="43" t="str">
        <f t="shared" ca="1" si="27"/>
        <v>NG</v>
      </c>
    </row>
    <row r="111" spans="2:17" ht="18.75" x14ac:dyDescent="0.4">
      <c r="B111" s="42">
        <v>100</v>
      </c>
      <c r="C111" s="5"/>
      <c r="D111" s="1"/>
      <c r="E111" s="6"/>
      <c r="I111" s="43">
        <f t="shared" si="20"/>
        <v>3</v>
      </c>
      <c r="J111" s="43" t="str">
        <f t="shared" si="21"/>
        <v>NG</v>
      </c>
      <c r="K111" s="44" t="str">
        <f t="shared" si="22"/>
        <v/>
      </c>
      <c r="L111" s="44">
        <f t="shared" si="23"/>
        <v>0</v>
      </c>
      <c r="M111" s="43">
        <f t="shared" ca="1" si="24"/>
        <v>126</v>
      </c>
      <c r="N111" s="45">
        <f t="shared" si="25"/>
        <v>5479</v>
      </c>
      <c r="O111" s="45">
        <f t="shared" si="26"/>
        <v>5205</v>
      </c>
      <c r="P111" s="43" t="str" cm="1">
        <f t="array" aca="1" ref="P111" ca="1">_xlfn.IFS(M111="","NG",M111&gt;16,"OK",TODAY()&gt;O111,"OK",M111&lt;16,"NG")</f>
        <v>OK</v>
      </c>
      <c r="Q111" s="43" t="str">
        <f t="shared" ca="1" si="27"/>
        <v>NG</v>
      </c>
    </row>
    <row r="112" spans="2:17" ht="19.5" thickBot="1" x14ac:dyDescent="0.45">
      <c r="B112" s="42">
        <v>101</v>
      </c>
      <c r="C112" s="18"/>
      <c r="D112" s="19"/>
      <c r="E112" s="20"/>
      <c r="I112" s="43">
        <f t="shared" si="20"/>
        <v>3</v>
      </c>
      <c r="J112" s="43" t="str">
        <f t="shared" si="21"/>
        <v>NG</v>
      </c>
      <c r="K112" s="44" t="str">
        <f t="shared" si="22"/>
        <v/>
      </c>
      <c r="L112" s="44">
        <f t="shared" si="23"/>
        <v>0</v>
      </c>
      <c r="M112" s="43">
        <f t="shared" ca="1" si="24"/>
        <v>126</v>
      </c>
      <c r="N112" s="45">
        <f t="shared" si="25"/>
        <v>5479</v>
      </c>
      <c r="O112" s="45">
        <f t="shared" si="26"/>
        <v>5205</v>
      </c>
      <c r="P112" s="43" t="str" cm="1">
        <f t="array" aca="1" ref="P112" ca="1">_xlfn.IFS(M112="","NG",M112&gt;16,"OK",TODAY()&gt;O112,"OK",M112&lt;16,"NG")</f>
        <v>OK</v>
      </c>
      <c r="Q112" s="43" t="str">
        <f t="shared" ca="1" si="27"/>
        <v>NG</v>
      </c>
    </row>
    <row r="113" s="21" customFormat="1" ht="7.7" customHeight="1" x14ac:dyDescent="0.4"/>
  </sheetData>
  <sheetProtection algorithmName="SHA-512" hashValue="PeL9r/qkei46ZKS9Fbdjb7JbZAbhftjHOqGaLc1nDeBjRjRTbnQE8/v2jM+w3VT8Mea/5qqaPaY4bWgiCtf9zw==" saltValue="AdPOZZkkWpUv1B2UDupglQ==" spinCount="100000" sheet="1" selectLockedCells="1"/>
  <mergeCells count="10">
    <mergeCell ref="B5:C5"/>
    <mergeCell ref="B7:C7"/>
    <mergeCell ref="B3:E3"/>
    <mergeCell ref="D5:E5"/>
    <mergeCell ref="D7:E7"/>
    <mergeCell ref="I10:J10"/>
    <mergeCell ref="K10:L10"/>
    <mergeCell ref="B9:B10"/>
    <mergeCell ref="C9:D9"/>
    <mergeCell ref="E9:E10"/>
  </mergeCells>
  <phoneticPr fontId="2"/>
  <conditionalFormatting sqref="I12:N12 P12:Q12 I13:Q112">
    <cfRule type="containsText" dxfId="10" priority="30" operator="containsText" text="NG">
      <formula>NOT(ISERROR(SEARCH("NG",I12)))</formula>
    </cfRule>
  </conditionalFormatting>
  <conditionalFormatting sqref="L12:L112">
    <cfRule type="cellIs" dxfId="9" priority="26" operator="greaterThanOrEqual">
      <formula>2</formula>
    </cfRule>
  </conditionalFormatting>
  <conditionalFormatting sqref="D5">
    <cfRule type="containsBlanks" dxfId="8" priority="24">
      <formula>LEN(TRIM(D5))=0</formula>
    </cfRule>
  </conditionalFormatting>
  <conditionalFormatting sqref="C12:E12">
    <cfRule type="containsBlanks" dxfId="7" priority="31">
      <formula>LEN(TRIM(C12))=0</formula>
    </cfRule>
  </conditionalFormatting>
  <conditionalFormatting sqref="C12:C112">
    <cfRule type="expression" dxfId="6" priority="12">
      <formula>IF(AND($I12&lt;=2,$C12=""),TRUE,FALSE)</formula>
    </cfRule>
  </conditionalFormatting>
  <conditionalFormatting sqref="D12:D112">
    <cfRule type="expression" dxfId="5" priority="6">
      <formula>IF(AND($I12&lt;=2,$D12=""),TRUE,FALSE)</formula>
    </cfRule>
  </conditionalFormatting>
  <conditionalFormatting sqref="E12:E112">
    <cfRule type="expression" dxfId="4" priority="3">
      <formula>IF(AND($I12&lt;=2,$E12=""),TRUE,FALSE)</formula>
    </cfRule>
  </conditionalFormatting>
  <conditionalFormatting sqref="C12:E112">
    <cfRule type="expression" dxfId="3" priority="2">
      <formula>IF($C12="",FALSE,IF($C12=$D12,TRUE,FALSE))</formula>
    </cfRule>
    <cfRule type="expression" dxfId="2" priority="23">
      <formula>IF($P12="NG",TRUE,FALSE)</formula>
    </cfRule>
    <cfRule type="expression" dxfId="1" priority="32">
      <formula>IF($L12&gt;=2,TRUE,FALSE)</formula>
    </cfRule>
  </conditionalFormatting>
  <conditionalFormatting sqref="O12:O112">
    <cfRule type="containsText" dxfId="0" priority="1" operator="containsText" text="NG">
      <formula>NOT(ISERROR(SEARCH("NG",O12)))</formula>
    </cfRule>
  </conditionalFormatting>
  <dataValidations count="1">
    <dataValidation type="date" allowBlank="1" showInputMessage="1" showErrorMessage="1" error="yyyy/mm/ddの形式で入力してください" sqref="E12:E112" xr:uid="{00000000-0002-0000-0000-000000000000}">
      <formula1>92</formula1>
      <formula2>TODAY()</formula2>
    </dataValidation>
  </dataValidations>
  <printOptions horizontalCentered="1"/>
  <pageMargins left="0.23622047244094491" right="0.23622047244094491" top="0.74803149606299213" bottom="0.74803149606299213" header="0.31496062992125984" footer="0.31496062992125984"/>
  <pageSetup paperSize="9" scale="1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068C12C083E3D4399BD9F362DCFB0C9" ma:contentTypeVersion="19" ma:contentTypeDescription="新しいドキュメントを作成します。" ma:contentTypeScope="" ma:versionID="51d5b1d927d9d747f549d9d950a2f66e">
  <xsd:schema xmlns:xsd="http://www.w3.org/2001/XMLSchema" xmlns:xs="http://www.w3.org/2001/XMLSchema" xmlns:p="http://schemas.microsoft.com/office/2006/metadata/properties" xmlns:ns2="2fd1058a-a26e-4bfb-9ed8-f6199fac1b55" xmlns:ns3="657d6e16-9cd1-4b89-89c3-c194a188f29e" targetNamespace="http://schemas.microsoft.com/office/2006/metadata/properties" ma:root="true" ma:fieldsID="05db9a4aea3fbcb433f1a11589425d9a" ns2:_="" ns3:_="">
    <xsd:import namespace="2fd1058a-a26e-4bfb-9ed8-f6199fac1b55"/>
    <xsd:import namespace="657d6e16-9cd1-4b89-89c3-c194a188f2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LengthInSeconds" minOccurs="0"/>
                <xsd:element ref="ns2:_x66f4__x65b0_"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d1058a-a26e-4bfb-9ed8-f6199fac1b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85717d7-19ec-47d4-9288-ce56b1256bd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_x66f4__x65b0_" ma:index="23" nillable="true" ma:displayName="更新" ma:format="DateTime" ma:internalName="_x66f4__x65b0_">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57d6e16-9cd1-4b89-89c3-c194a188f29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cdbb20-7f7e-46b3-b69f-2ab5eebc6b01}" ma:internalName="TaxCatchAll" ma:showField="CatchAllData" ma:web="657d6e16-9cd1-4b89-89c3-c194a188f29e">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66f4__x65b0_ xmlns="2fd1058a-a26e-4bfb-9ed8-f6199fac1b55" xsi:nil="true"/>
    <lcf76f155ced4ddcb4097134ff3c332f xmlns="2fd1058a-a26e-4bfb-9ed8-f6199fac1b55">
      <Terms xmlns="http://schemas.microsoft.com/office/infopath/2007/PartnerControls"/>
    </lcf76f155ced4ddcb4097134ff3c332f>
    <TaxCatchAll xmlns="657d6e16-9cd1-4b89-89c3-c194a188f29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16F9C0-491E-4F15-8EC1-FC3ADDDB7CCA}"/>
</file>

<file path=customXml/itemProps2.xml><?xml version="1.0" encoding="utf-8"?>
<ds:datastoreItem xmlns:ds="http://schemas.openxmlformats.org/officeDocument/2006/customXml" ds:itemID="{3BF01CF3-3667-4AD5-837E-8EFF250FDE4D}">
  <ds:schemaRefs>
    <ds:schemaRef ds:uri="http://purl.org/dc/term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657d6e16-9cd1-4b89-89c3-c194a188f29e"/>
    <ds:schemaRef ds:uri="2fd1058a-a26e-4bfb-9ed8-f6199fac1b55"/>
    <ds:schemaRef ds:uri="http://www.w3.org/XML/1998/namespace"/>
    <ds:schemaRef ds:uri="http://purl.org/dc/dcmitype/"/>
  </ds:schemaRefs>
</ds:datastoreItem>
</file>

<file path=customXml/itemProps3.xml><?xml version="1.0" encoding="utf-8"?>
<ds:datastoreItem xmlns:ds="http://schemas.openxmlformats.org/officeDocument/2006/customXml" ds:itemID="{AE77F5FF-3193-401C-860C-A606D47C15B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改訂履歴</vt:lpstr>
      <vt:lpstr>労働者名簿</vt:lpstr>
      <vt:lpstr>労働者名簿!Print_Area</vt:lpstr>
      <vt:lpstr>労働者名簿!Print_Titles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2024-06-24T02:32:34Z</dcterms:created>
  <dcterms:modified xsi:type="dcterms:W3CDTF">2026-06-02T09:44:25Z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0x0101000068C12C083E3D4399BD9F362DCFB0C9</vt:lpwstr>
  </property>
  <property fmtid="{D5CDD505-2E9C-101B-9397-08002B2CF9AE}" pid="3" name="MediaServiceImageTags">
    <vt:lpwstr/>
  </property>
</Properties>
</file>