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yogo\Desktop\01_事務担当\01 高体連\R6\03起案\起案16_(4号)_加盟申込み\"/>
    </mc:Choice>
  </mc:AlternateContent>
  <xr:revisionPtr revIDLastSave="0" documentId="13_ncr:1_{AD92D944-DEE5-4595-83E7-3B43F098F1F5}" xr6:coauthVersionLast="47" xr6:coauthVersionMax="47" xr10:uidLastSave="{00000000-0000-0000-0000-000000000000}"/>
  <bookViews>
    <workbookView xWindow="-120" yWindow="-120" windowWidth="23280" windowHeight="14880" xr2:uid="{9FFC18FA-AF33-480E-BE2D-A2DAA3DA4073}"/>
  </bookViews>
  <sheets>
    <sheet name="状況調査" sheetId="1" r:id="rId1"/>
    <sheet name="請求書" sheetId="3" r:id="rId2"/>
    <sheet name="Sheet2" sheetId="2" r:id="rId3"/>
  </sheets>
  <definedNames>
    <definedName name="_xlnm.Print_Area" localSheetId="0">状況調査!$A$1:$Q$61</definedName>
    <definedName name="_xlnm.Print_Area" localSheetId="1">請求書!$A$1:$U$23</definedName>
    <definedName name="その他" localSheetId="1">Sheet2!#REF!</definedName>
    <definedName name="その他">Sheet2!#REF!</definedName>
    <definedName name="広域通信" localSheetId="1">Sheet2!#REF!</definedName>
    <definedName name="広域通信">Sheet2!#REF!</definedName>
    <definedName name="市立" localSheetId="1">Sheet2!#REF!</definedName>
    <definedName name="市立">Sheet2!#REF!</definedName>
    <definedName name="市立定" localSheetId="1">Sheet2!#REF!</definedName>
    <definedName name="市立定">Sheet2!#REF!</definedName>
    <definedName name="私学" localSheetId="1">Sheet2!#REF!</definedName>
    <definedName name="私学">Sheet2!#REF!</definedName>
    <definedName name="全日阪神" localSheetId="1">Sheet2!#REF!</definedName>
    <definedName name="全日阪神">Sheet2!#REF!</definedName>
    <definedName name="全日神戸" localSheetId="1">Sheet2!#REF!</definedName>
    <definedName name="全日神戸">Sheet2!#REF!</definedName>
    <definedName name="全日西播" localSheetId="1">Sheet2!#REF!</definedName>
    <definedName name="全日西播">Sheet2!#REF!</definedName>
    <definedName name="全日但馬" localSheetId="1">Sheet2!#REF!</definedName>
    <definedName name="全日但馬">Sheet2!#REF!</definedName>
    <definedName name="全日丹波" localSheetId="1">Sheet2!#REF!</definedName>
    <definedName name="全日丹波">Sheet2!#REF!</definedName>
    <definedName name="全日淡路" localSheetId="1">Sheet2!#REF!</definedName>
    <definedName name="全日淡路">Sheet2!#REF!</definedName>
    <definedName name="全日東播" localSheetId="1">Sheet2!#REF!</definedName>
    <definedName name="全日東播">Sheet2!#REF!</definedName>
    <definedName name="定通多" localSheetId="1">Sheet2!#REF!</definedName>
    <definedName name="定通多">Sheet2!#REF!</definedName>
    <definedName name="特別支援" localSheetId="1">Sheet2!#REF!</definedName>
    <definedName name="特別支援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N236" i="2" l="1"/>
  <c r="N237" i="2"/>
  <c r="N238" i="2"/>
  <c r="N239" i="2"/>
  <c r="N240" i="2"/>
  <c r="N241" i="2"/>
  <c r="N242" i="2"/>
  <c r="N243" i="2"/>
  <c r="N244" i="2"/>
  <c r="N245" i="2"/>
  <c r="N246" i="2"/>
  <c r="N247" i="2"/>
  <c r="N248" i="2"/>
  <c r="E236" i="2"/>
  <c r="E233" i="2"/>
  <c r="N233" i="2"/>
  <c r="E232" i="2"/>
  <c r="N232" i="2"/>
  <c r="E230" i="2"/>
  <c r="N230" i="2"/>
  <c r="E229" i="2"/>
  <c r="N229" i="2"/>
  <c r="N255" i="2"/>
  <c r="N253" i="2"/>
  <c r="N252" i="2"/>
  <c r="N251" i="2"/>
  <c r="E250" i="2"/>
  <c r="E251" i="2"/>
  <c r="E252" i="2"/>
  <c r="E253" i="2"/>
  <c r="E255" i="2"/>
  <c r="E218" i="2"/>
  <c r="N250" i="2"/>
  <c r="X41" i="1" l="1"/>
  <c r="X45" i="1" l="1"/>
  <c r="X42" i="1"/>
  <c r="X38" i="1"/>
  <c r="X47" i="1"/>
  <c r="X40" i="1"/>
  <c r="X28" i="1"/>
  <c r="X24" i="1"/>
  <c r="X33" i="1"/>
  <c r="X32" i="1"/>
  <c r="X13" i="1"/>
  <c r="X17" i="1"/>
  <c r="X18" i="1"/>
  <c r="X19" i="1"/>
  <c r="X20" i="1"/>
  <c r="X21" i="1"/>
  <c r="X22" i="1"/>
  <c r="X23" i="1"/>
  <c r="X25" i="1"/>
  <c r="X26" i="1"/>
  <c r="X27" i="1"/>
  <c r="X29" i="1"/>
  <c r="X30" i="1"/>
  <c r="X31" i="1"/>
  <c r="X34" i="1"/>
  <c r="X35" i="1"/>
  <c r="X36" i="1"/>
  <c r="X37" i="1"/>
  <c r="X39" i="1"/>
  <c r="X43" i="1"/>
  <c r="X44" i="1"/>
  <c r="X46" i="1"/>
  <c r="X48" i="1"/>
  <c r="X49" i="1"/>
  <c r="X50" i="1"/>
  <c r="X51" i="1"/>
  <c r="X52" i="1"/>
  <c r="X53" i="1"/>
  <c r="X16" i="1"/>
  <c r="X10" i="1"/>
  <c r="X11" i="1"/>
  <c r="E58" i="1" l="1"/>
  <c r="F58" i="1" s="1"/>
  <c r="K12" i="3"/>
  <c r="K11" i="3"/>
  <c r="B14" i="3" l="1"/>
  <c r="Q1" i="1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29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6" i="2"/>
  <c r="N175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254" i="2"/>
  <c r="N249" i="2"/>
  <c r="N144" i="2"/>
  <c r="N218" i="2"/>
  <c r="N219" i="2"/>
  <c r="N220" i="2"/>
  <c r="N221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22" i="2"/>
  <c r="N227" i="2"/>
  <c r="N225" i="2"/>
  <c r="N223" i="2"/>
  <c r="N224" i="2"/>
  <c r="N226" i="2"/>
  <c r="N231" i="2"/>
  <c r="N234" i="2"/>
  <c r="N228" i="2"/>
  <c r="N235" i="2"/>
  <c r="N3" i="2"/>
  <c r="O5" i="1"/>
  <c r="A4" i="3"/>
  <c r="Y7" i="1" l="1"/>
  <c r="Z14" i="1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29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6" i="2"/>
  <c r="E175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254" i="2"/>
  <c r="E249" i="2"/>
  <c r="E144" i="2"/>
  <c r="E219" i="2"/>
  <c r="E220" i="2"/>
  <c r="E221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F217" i="2" s="1"/>
  <c r="E222" i="2"/>
  <c r="E227" i="2"/>
  <c r="E225" i="2"/>
  <c r="E223" i="2"/>
  <c r="E224" i="2"/>
  <c r="E226" i="2"/>
  <c r="E231" i="2"/>
  <c r="E234" i="2"/>
  <c r="E228" i="2"/>
  <c r="E235" i="2"/>
  <c r="E248" i="2"/>
  <c r="E242" i="2"/>
  <c r="E241" i="2"/>
  <c r="E246" i="2"/>
  <c r="E237" i="2"/>
  <c r="E238" i="2"/>
  <c r="E239" i="2"/>
  <c r="E240" i="2"/>
  <c r="E243" i="2"/>
  <c r="E244" i="2"/>
  <c r="E245" i="2"/>
  <c r="E247" i="2"/>
  <c r="E3" i="2"/>
  <c r="F209" i="2" l="1"/>
  <c r="F197" i="2"/>
  <c r="F138" i="2"/>
  <c r="F185" i="2"/>
  <c r="G185" i="2" s="1"/>
  <c r="F213" i="2"/>
  <c r="F201" i="2"/>
  <c r="F142" i="2"/>
  <c r="F134" i="2"/>
  <c r="F193" i="2"/>
  <c r="G193" i="2" s="1"/>
  <c r="F205" i="2"/>
  <c r="F144" i="2"/>
  <c r="G144" i="2" s="1"/>
  <c r="F130" i="2"/>
  <c r="G130" i="2" s="1"/>
  <c r="F189" i="2"/>
  <c r="F181" i="2"/>
  <c r="F177" i="2"/>
  <c r="F173" i="2"/>
  <c r="G173" i="2" s="1"/>
  <c r="F169" i="2"/>
  <c r="F165" i="2"/>
  <c r="F161" i="2"/>
  <c r="G161" i="2" s="1"/>
  <c r="F157" i="2"/>
  <c r="G157" i="2" s="1"/>
  <c r="F153" i="2"/>
  <c r="G153" i="2" s="1"/>
  <c r="F149" i="2"/>
  <c r="G149" i="2" s="1"/>
  <c r="F145" i="2"/>
  <c r="G145" i="2" s="1"/>
  <c r="F125" i="2"/>
  <c r="G125" i="2" s="1"/>
  <c r="F121" i="2"/>
  <c r="F117" i="2"/>
  <c r="F113" i="2"/>
  <c r="G113" i="2" s="1"/>
  <c r="F109" i="2"/>
  <c r="G109" i="2" s="1"/>
  <c r="F105" i="2"/>
  <c r="G105" i="2" s="1"/>
  <c r="F102" i="2"/>
  <c r="G102" i="2" s="1"/>
  <c r="F98" i="2"/>
  <c r="G98" i="2" s="1"/>
  <c r="F94" i="2"/>
  <c r="G94" i="2" s="1"/>
  <c r="F90" i="2"/>
  <c r="G90" i="2" s="1"/>
  <c r="F86" i="2"/>
  <c r="G86" i="2" s="1"/>
  <c r="F82" i="2"/>
  <c r="G82" i="2" s="1"/>
  <c r="F78" i="2"/>
  <c r="G78" i="2" s="1"/>
  <c r="F74" i="2"/>
  <c r="F70" i="2"/>
  <c r="F66" i="2"/>
  <c r="G66" i="2" s="1"/>
  <c r="F62" i="2"/>
  <c r="G62" i="2" s="1"/>
  <c r="F58" i="2"/>
  <c r="G58" i="2" s="1"/>
  <c r="F54" i="2"/>
  <c r="G54" i="2" s="1"/>
  <c r="F50" i="2"/>
  <c r="G50" i="2" s="1"/>
  <c r="F46" i="2"/>
  <c r="G46" i="2" s="1"/>
  <c r="F42" i="2"/>
  <c r="G42" i="2" s="1"/>
  <c r="F38" i="2"/>
  <c r="G38" i="2" s="1"/>
  <c r="F34" i="2"/>
  <c r="G34" i="2" s="1"/>
  <c r="F30" i="2"/>
  <c r="G30" i="2" s="1"/>
  <c r="F26" i="2"/>
  <c r="F22" i="2"/>
  <c r="F18" i="2"/>
  <c r="G18" i="2" s="1"/>
  <c r="F14" i="2"/>
  <c r="G14" i="2" s="1"/>
  <c r="F10" i="2"/>
  <c r="G10" i="2" s="1"/>
  <c r="F6" i="2"/>
  <c r="G6" i="2" s="1"/>
  <c r="F216" i="2"/>
  <c r="F249" i="2"/>
  <c r="G249" i="2" s="1"/>
  <c r="F141" i="2"/>
  <c r="G141" i="2" s="1"/>
  <c r="F137" i="2"/>
  <c r="F133" i="2"/>
  <c r="F196" i="2"/>
  <c r="G196" i="2" s="1"/>
  <c r="F192" i="2"/>
  <c r="F188" i="2"/>
  <c r="F184" i="2"/>
  <c r="F180" i="2"/>
  <c r="G180" i="2" s="1"/>
  <c r="F175" i="2"/>
  <c r="G175" i="2" s="1"/>
  <c r="F172" i="2"/>
  <c r="G172" i="2" s="1"/>
  <c r="F168" i="2"/>
  <c r="G168" i="2" s="1"/>
  <c r="F164" i="2"/>
  <c r="G164" i="2" s="1"/>
  <c r="F160" i="2"/>
  <c r="G160" i="2" s="1"/>
  <c r="F156" i="2"/>
  <c r="G156" i="2" s="1"/>
  <c r="F152" i="2"/>
  <c r="G152" i="2" s="1"/>
  <c r="F148" i="2"/>
  <c r="G148" i="2" s="1"/>
  <c r="F128" i="2"/>
  <c r="F124" i="2"/>
  <c r="F120" i="2"/>
  <c r="F116" i="2"/>
  <c r="G116" i="2" s="1"/>
  <c r="F112" i="2"/>
  <c r="F108" i="2"/>
  <c r="F104" i="2"/>
  <c r="F101" i="2"/>
  <c r="G101" i="2" s="1"/>
  <c r="F97" i="2"/>
  <c r="F93" i="2"/>
  <c r="G93" i="2" s="1"/>
  <c r="F89" i="2"/>
  <c r="G89" i="2" s="1"/>
  <c r="F85" i="2"/>
  <c r="G85" i="2" s="1"/>
  <c r="F81" i="2"/>
  <c r="F77" i="2"/>
  <c r="F73" i="2"/>
  <c r="F69" i="2"/>
  <c r="G69" i="2" s="1"/>
  <c r="F65" i="2"/>
  <c r="F61" i="2"/>
  <c r="F57" i="2"/>
  <c r="F53" i="2"/>
  <c r="G53" i="2" s="1"/>
  <c r="F49" i="2"/>
  <c r="F45" i="2"/>
  <c r="F41" i="2"/>
  <c r="F37" i="2"/>
  <c r="G37" i="2" s="1"/>
  <c r="F33" i="2"/>
  <c r="F29" i="2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F215" i="2"/>
  <c r="F203" i="2"/>
  <c r="G203" i="2" s="1"/>
  <c r="F220" i="2"/>
  <c r="G220" i="2" s="1"/>
  <c r="F140" i="2"/>
  <c r="G140" i="2" s="1"/>
  <c r="F136" i="2"/>
  <c r="F132" i="2"/>
  <c r="F195" i="2"/>
  <c r="F191" i="2"/>
  <c r="G191" i="2" s="1"/>
  <c r="F187" i="2"/>
  <c r="G187" i="2" s="1"/>
  <c r="F183" i="2"/>
  <c r="F179" i="2"/>
  <c r="G179" i="2" s="1"/>
  <c r="F176" i="2"/>
  <c r="G176" i="2" s="1"/>
  <c r="F171" i="2"/>
  <c r="G171" i="2" s="1"/>
  <c r="F167" i="2"/>
  <c r="G167" i="2" s="1"/>
  <c r="F163" i="2"/>
  <c r="G163" i="2" s="1"/>
  <c r="F159" i="2"/>
  <c r="G159" i="2" s="1"/>
  <c r="F155" i="2"/>
  <c r="F151" i="2"/>
  <c r="F147" i="2"/>
  <c r="F127" i="2"/>
  <c r="G127" i="2" s="1"/>
  <c r="F123" i="2"/>
  <c r="F119" i="2"/>
  <c r="F115" i="2"/>
  <c r="F111" i="2"/>
  <c r="F107" i="2"/>
  <c r="F103" i="2"/>
  <c r="F100" i="2"/>
  <c r="F96" i="2"/>
  <c r="G96" i="2" s="1"/>
  <c r="F92" i="2"/>
  <c r="F88" i="2"/>
  <c r="F84" i="2"/>
  <c r="G84" i="2" s="1"/>
  <c r="F80" i="2"/>
  <c r="G80" i="2" s="1"/>
  <c r="F76" i="2"/>
  <c r="G76" i="2" s="1"/>
  <c r="F72" i="2"/>
  <c r="F68" i="2"/>
  <c r="G68" i="2" s="1"/>
  <c r="F64" i="2"/>
  <c r="G64" i="2" s="1"/>
  <c r="F60" i="2"/>
  <c r="G60" i="2" s="1"/>
  <c r="F56" i="2"/>
  <c r="G56" i="2" s="1"/>
  <c r="F52" i="2"/>
  <c r="G52" i="2" s="1"/>
  <c r="F48" i="2"/>
  <c r="G48" i="2" s="1"/>
  <c r="F44" i="2"/>
  <c r="F40" i="2"/>
  <c r="F36" i="2"/>
  <c r="F32" i="2"/>
  <c r="G32" i="2" s="1"/>
  <c r="F28" i="2"/>
  <c r="G28" i="2" s="1"/>
  <c r="F24" i="2"/>
  <c r="F20" i="2"/>
  <c r="G20" i="2" s="1"/>
  <c r="F16" i="2"/>
  <c r="G16" i="2" s="1"/>
  <c r="F12" i="2"/>
  <c r="G12" i="2" s="1"/>
  <c r="F8" i="2"/>
  <c r="G8" i="2" s="1"/>
  <c r="F4" i="2"/>
  <c r="G4" i="2" s="1"/>
  <c r="F2" i="2"/>
  <c r="F3" i="2"/>
  <c r="F236" i="2"/>
  <c r="G236" i="2" s="1"/>
  <c r="F207" i="2"/>
  <c r="G207" i="2" s="1"/>
  <c r="F199" i="2"/>
  <c r="F254" i="2"/>
  <c r="F139" i="2"/>
  <c r="F135" i="2"/>
  <c r="G135" i="2" s="1"/>
  <c r="F131" i="2"/>
  <c r="F194" i="2"/>
  <c r="F190" i="2"/>
  <c r="F186" i="2"/>
  <c r="G186" i="2" s="1"/>
  <c r="F182" i="2"/>
  <c r="G182" i="2" s="1"/>
  <c r="F178" i="2"/>
  <c r="F174" i="2"/>
  <c r="F170" i="2"/>
  <c r="G170" i="2" s="1"/>
  <c r="F166" i="2"/>
  <c r="G166" i="2" s="1"/>
  <c r="F162" i="2"/>
  <c r="G162" i="2" s="1"/>
  <c r="F158" i="2"/>
  <c r="F154" i="2"/>
  <c r="G154" i="2" s="1"/>
  <c r="F150" i="2"/>
  <c r="G150" i="2" s="1"/>
  <c r="F146" i="2"/>
  <c r="G146" i="2" s="1"/>
  <c r="F126" i="2"/>
  <c r="G126" i="2" s="1"/>
  <c r="F122" i="2"/>
  <c r="G122" i="2" s="1"/>
  <c r="F118" i="2"/>
  <c r="G118" i="2" s="1"/>
  <c r="F114" i="2"/>
  <c r="F110" i="2"/>
  <c r="F106" i="2"/>
  <c r="G106" i="2" s="1"/>
  <c r="F129" i="2"/>
  <c r="F99" i="2"/>
  <c r="G99" i="2" s="1"/>
  <c r="F95" i="2"/>
  <c r="F91" i="2"/>
  <c r="G91" i="2" s="1"/>
  <c r="F87" i="2"/>
  <c r="G87" i="2" s="1"/>
  <c r="F83" i="2"/>
  <c r="G83" i="2" s="1"/>
  <c r="F79" i="2"/>
  <c r="G79" i="2" s="1"/>
  <c r="F75" i="2"/>
  <c r="G75" i="2" s="1"/>
  <c r="F71" i="2"/>
  <c r="G71" i="2" s="1"/>
  <c r="F67" i="2"/>
  <c r="F63" i="2"/>
  <c r="F59" i="2"/>
  <c r="G59" i="2" s="1"/>
  <c r="F55" i="2"/>
  <c r="G55" i="2" s="1"/>
  <c r="F51" i="2"/>
  <c r="G51" i="2" s="1"/>
  <c r="F47" i="2"/>
  <c r="F43" i="2"/>
  <c r="G43" i="2" s="1"/>
  <c r="F39" i="2"/>
  <c r="F35" i="2"/>
  <c r="F31" i="2"/>
  <c r="G31" i="2" s="1"/>
  <c r="F27" i="2"/>
  <c r="G27" i="2" s="1"/>
  <c r="F23" i="2"/>
  <c r="G23" i="2" s="1"/>
  <c r="F19" i="2"/>
  <c r="G19" i="2" s="1"/>
  <c r="F15" i="2"/>
  <c r="F11" i="2"/>
  <c r="G11" i="2" s="1"/>
  <c r="F7" i="2"/>
  <c r="G7" i="2" s="1"/>
  <c r="F212" i="2"/>
  <c r="F208" i="2"/>
  <c r="G208" i="2" s="1"/>
  <c r="F204" i="2"/>
  <c r="G204" i="2" s="1"/>
  <c r="F200" i="2"/>
  <c r="F221" i="2"/>
  <c r="F211" i="2"/>
  <c r="G211" i="2" s="1"/>
  <c r="F214" i="2"/>
  <c r="G214" i="2" s="1"/>
  <c r="F210" i="2"/>
  <c r="G210" i="2" s="1"/>
  <c r="F206" i="2"/>
  <c r="F202" i="2"/>
  <c r="F198" i="2"/>
  <c r="G198" i="2" s="1"/>
  <c r="F219" i="2"/>
  <c r="F226" i="2"/>
  <c r="G226" i="2" s="1"/>
  <c r="F230" i="2"/>
  <c r="G230" i="2" s="1"/>
  <c r="F223" i="2"/>
  <c r="G223" i="2" s="1"/>
  <c r="F232" i="2"/>
  <c r="G232" i="2" s="1"/>
  <c r="F227" i="2"/>
  <c r="G227" i="2" s="1"/>
  <c r="F231" i="2"/>
  <c r="G231" i="2" s="1"/>
  <c r="F233" i="2"/>
  <c r="G233" i="2" s="1"/>
  <c r="F143" i="2"/>
  <c r="G143" i="2" s="1"/>
  <c r="F224" i="2"/>
  <c r="F235" i="2"/>
  <c r="G235" i="2" s="1"/>
  <c r="F252" i="2"/>
  <c r="G252" i="2" s="1"/>
  <c r="F228" i="2"/>
  <c r="G228" i="2" s="1"/>
  <c r="F234" i="2"/>
  <c r="G234" i="2" s="1"/>
  <c r="F225" i="2"/>
  <c r="G225" i="2" s="1"/>
  <c r="F229" i="2"/>
  <c r="G229" i="2" s="1"/>
  <c r="F222" i="2"/>
  <c r="G222" i="2" s="1"/>
  <c r="F251" i="2"/>
  <c r="G251" i="2" s="1"/>
  <c r="F253" i="2"/>
  <c r="G253" i="2" s="1"/>
  <c r="F250" i="2"/>
  <c r="G250" i="2" s="1"/>
  <c r="F218" i="2"/>
  <c r="G218" i="2" s="1"/>
  <c r="F255" i="2"/>
  <c r="G255" i="2" s="1"/>
  <c r="Z37" i="1"/>
  <c r="Z29" i="1"/>
  <c r="Z13" i="1"/>
  <c r="Z9" i="1"/>
  <c r="Z36" i="1"/>
  <c r="Z32" i="1"/>
  <c r="Z28" i="1"/>
  <c r="Z24" i="1"/>
  <c r="Z20" i="1"/>
  <c r="Z16" i="1"/>
  <c r="Z12" i="1"/>
  <c r="Z33" i="1"/>
  <c r="Z25" i="1"/>
  <c r="Z17" i="1"/>
  <c r="Z10" i="1"/>
  <c r="Z35" i="1"/>
  <c r="Z31" i="1"/>
  <c r="Z27" i="1"/>
  <c r="Z23" i="1"/>
  <c r="Z19" i="1"/>
  <c r="Z15" i="1"/>
  <c r="Z11" i="1"/>
  <c r="Z21" i="1"/>
  <c r="Z38" i="1"/>
  <c r="Z34" i="1"/>
  <c r="Z30" i="1"/>
  <c r="Z26" i="1"/>
  <c r="Z22" i="1"/>
  <c r="Z18" i="1"/>
  <c r="G212" i="2"/>
  <c r="G200" i="2"/>
  <c r="G221" i="2"/>
  <c r="G142" i="2"/>
  <c r="G138" i="2"/>
  <c r="G134" i="2"/>
  <c r="G189" i="2"/>
  <c r="G181" i="2"/>
  <c r="G177" i="2"/>
  <c r="G169" i="2"/>
  <c r="G165" i="2"/>
  <c r="F240" i="2"/>
  <c r="G240" i="2" s="1"/>
  <c r="G216" i="2"/>
  <c r="F241" i="2"/>
  <c r="G241" i="2" s="1"/>
  <c r="F248" i="2"/>
  <c r="G248" i="2" s="1"/>
  <c r="G224" i="2"/>
  <c r="F245" i="2"/>
  <c r="G245" i="2" s="1"/>
  <c r="F239" i="2"/>
  <c r="G239" i="2" s="1"/>
  <c r="F246" i="2"/>
  <c r="G246" i="2" s="1"/>
  <c r="G215" i="2"/>
  <c r="G199" i="2"/>
  <c r="G129" i="2"/>
  <c r="G133" i="2"/>
  <c r="G188" i="2"/>
  <c r="F244" i="2"/>
  <c r="G244" i="2" s="1"/>
  <c r="G206" i="2"/>
  <c r="G219" i="2"/>
  <c r="G132" i="2"/>
  <c r="G183" i="2"/>
  <c r="G151" i="2"/>
  <c r="G119" i="2"/>
  <c r="G107" i="2"/>
  <c r="G100" i="2"/>
  <c r="G92" i="2"/>
  <c r="G40" i="2"/>
  <c r="G24" i="2"/>
  <c r="F243" i="2"/>
  <c r="G243" i="2" s="1"/>
  <c r="G205" i="2"/>
  <c r="G184" i="2"/>
  <c r="G3" i="2"/>
  <c r="G15" i="2"/>
  <c r="G35" i="2"/>
  <c r="G39" i="2"/>
  <c r="G47" i="2"/>
  <c r="G63" i="2"/>
  <c r="G67" i="2"/>
  <c r="F238" i="2"/>
  <c r="G238" i="2" s="1"/>
  <c r="G202" i="2"/>
  <c r="G254" i="2"/>
  <c r="G136" i="2"/>
  <c r="G195" i="2"/>
  <c r="G155" i="2"/>
  <c r="G147" i="2"/>
  <c r="G123" i="2"/>
  <c r="G115" i="2"/>
  <c r="G111" i="2"/>
  <c r="G103" i="2"/>
  <c r="G88" i="2"/>
  <c r="G72" i="2"/>
  <c r="G44" i="2"/>
  <c r="G36" i="2"/>
  <c r="F247" i="2"/>
  <c r="G247" i="2" s="1"/>
  <c r="G209" i="2"/>
  <c r="G139" i="2"/>
  <c r="G131" i="2"/>
  <c r="G190" i="2"/>
  <c r="G178" i="2"/>
  <c r="G114" i="2"/>
  <c r="G121" i="2"/>
  <c r="G117" i="2"/>
  <c r="G74" i="2"/>
  <c r="G70" i="2"/>
  <c r="G26" i="2"/>
  <c r="G22" i="2"/>
  <c r="G213" i="2"/>
  <c r="G197" i="2"/>
  <c r="G174" i="2"/>
  <c r="G158" i="2"/>
  <c r="G110" i="2"/>
  <c r="G95" i="2"/>
  <c r="G137" i="2"/>
  <c r="G192" i="2"/>
  <c r="G128" i="2"/>
  <c r="G124" i="2"/>
  <c r="G120" i="2"/>
  <c r="G112" i="2"/>
  <c r="G108" i="2"/>
  <c r="G104" i="2"/>
  <c r="G97" i="2"/>
  <c r="G81" i="2"/>
  <c r="G77" i="2"/>
  <c r="G73" i="2"/>
  <c r="G65" i="2"/>
  <c r="G61" i="2"/>
  <c r="G57" i="2"/>
  <c r="G49" i="2"/>
  <c r="G45" i="2"/>
  <c r="G41" i="2"/>
  <c r="G33" i="2"/>
  <c r="G29" i="2"/>
  <c r="F237" i="2"/>
  <c r="G237" i="2" s="1"/>
  <c r="F242" i="2"/>
  <c r="G242" i="2" s="1"/>
  <c r="G217" i="2"/>
  <c r="G201" i="2"/>
  <c r="G194" i="2"/>
  <c r="C58" i="1"/>
  <c r="AA14" i="1" l="1"/>
  <c r="AA30" i="1"/>
  <c r="AA11" i="1"/>
  <c r="AA27" i="1"/>
  <c r="AA17" i="1"/>
  <c r="AA16" i="1"/>
  <c r="AA32" i="1"/>
  <c r="AA29" i="1"/>
  <c r="AA18" i="1"/>
  <c r="AA34" i="1"/>
  <c r="AA15" i="1"/>
  <c r="AA31" i="1"/>
  <c r="AA25" i="1"/>
  <c r="AA20" i="1"/>
  <c r="AA36" i="1"/>
  <c r="AA37" i="1"/>
  <c r="AA22" i="1"/>
  <c r="AA38" i="1"/>
  <c r="AA19" i="1"/>
  <c r="AA35" i="1"/>
  <c r="AA33" i="1"/>
  <c r="AA24" i="1"/>
  <c r="AA9" i="1"/>
  <c r="AA26" i="1"/>
  <c r="AA21" i="1"/>
  <c r="AA23" i="1"/>
  <c r="AA10" i="1"/>
  <c r="AA12" i="1"/>
  <c r="AA28" i="1"/>
  <c r="AA13" i="1"/>
  <c r="D58" i="1"/>
  <c r="K58" i="1" l="1"/>
  <c r="M58" i="1" s="1"/>
  <c r="F11" i="3" l="1"/>
  <c r="P11" i="3" s="1"/>
  <c r="L58" i="1"/>
  <c r="P57" i="1"/>
  <c r="G7" i="3" s="1"/>
  <c r="F12" i="3"/>
  <c r="P12" i="3" s="1"/>
  <c r="P13" i="3" l="1"/>
</calcChain>
</file>

<file path=xl/sharedStrings.xml><?xml version="1.0" encoding="utf-8"?>
<sst xmlns="http://schemas.openxmlformats.org/spreadsheetml/2006/main" count="2453" uniqueCount="1570">
  <si>
    <t>兵庫県高等学校体育連盟会長　様</t>
    <rPh sb="0" eb="3">
      <t>ヒョウゴケンコ</t>
    </rPh>
    <rPh sb="3" eb="7">
      <t>コウトウガッコウタ</t>
    </rPh>
    <rPh sb="7" eb="9">
      <t>タイイクレ</t>
    </rPh>
    <rPh sb="9" eb="11">
      <t>レンメイカ</t>
    </rPh>
    <rPh sb="11" eb="13">
      <t>カイチョウサ</t>
    </rPh>
    <rPh sb="14" eb="15">
      <t>サマ</t>
    </rPh>
    <phoneticPr fontId="2"/>
  </si>
  <si>
    <t>学校名</t>
    <rPh sb="0" eb="2">
      <t>ガッコウメイ</t>
    </rPh>
    <phoneticPr fontId="2"/>
  </si>
  <si>
    <t>学校長名</t>
    <rPh sb="0" eb="2">
      <t>ガッコウチ</t>
    </rPh>
    <rPh sb="2" eb="3">
      <t>チョウメ</t>
    </rPh>
    <rPh sb="3" eb="4">
      <t>メイ</t>
    </rPh>
    <phoneticPr fontId="2"/>
  </si>
  <si>
    <t>電話番号</t>
    <rPh sb="0" eb="2">
      <t>デンワバ</t>
    </rPh>
    <rPh sb="2" eb="4">
      <t>バンゴウ</t>
    </rPh>
    <phoneticPr fontId="2"/>
  </si>
  <si>
    <t>種目名</t>
    <rPh sb="0" eb="2">
      <t>シュモクメ</t>
    </rPh>
    <rPh sb="2" eb="3">
      <t>メイ</t>
    </rPh>
    <phoneticPr fontId="2"/>
  </si>
  <si>
    <t>加盟</t>
    <rPh sb="0" eb="1">
      <t>カメイ</t>
    </rPh>
    <phoneticPr fontId="2"/>
  </si>
  <si>
    <t>男</t>
    <rPh sb="0" eb="0">
      <t>オトコ</t>
    </rPh>
    <phoneticPr fontId="2"/>
  </si>
  <si>
    <t>女</t>
    <rPh sb="0" eb="0">
      <t>オンナ</t>
    </rPh>
    <phoneticPr fontId="2"/>
  </si>
  <si>
    <t>外部指導者</t>
    <rPh sb="0" eb="2">
      <t>ガイブシ</t>
    </rPh>
    <rPh sb="2" eb="5">
      <t>シドウシャ</t>
    </rPh>
    <phoneticPr fontId="2"/>
  </si>
  <si>
    <t>部活動指導員</t>
    <rPh sb="0" eb="5">
      <t>ブカツドウシドウイン</t>
    </rPh>
    <phoneticPr fontId="2"/>
  </si>
  <si>
    <t>男</t>
    <rPh sb="0" eb="0">
      <t>ダン</t>
    </rPh>
    <phoneticPr fontId="2"/>
  </si>
  <si>
    <t>女</t>
    <rPh sb="0" eb="0">
      <t>ジョ</t>
    </rPh>
    <phoneticPr fontId="2"/>
  </si>
  <si>
    <t>共通</t>
    <rPh sb="0" eb="1">
      <t>キョウツウ</t>
    </rPh>
    <phoneticPr fontId="2"/>
  </si>
  <si>
    <t>陸上競技</t>
    <rPh sb="0" eb="2">
      <t>リクジョウキ</t>
    </rPh>
    <rPh sb="2" eb="4">
      <t>キョウギ</t>
    </rPh>
    <phoneticPr fontId="2"/>
  </si>
  <si>
    <t>○</t>
  </si>
  <si>
    <t>バレーボール</t>
  </si>
  <si>
    <t>卓球</t>
    <rPh sb="0" eb="1">
      <t>タッキュウ</t>
    </rPh>
    <phoneticPr fontId="2"/>
  </si>
  <si>
    <t>ハンドボール</t>
  </si>
  <si>
    <t>サッカー</t>
  </si>
  <si>
    <t>バドミントン</t>
  </si>
  <si>
    <t>ソフトボール</t>
  </si>
  <si>
    <t>相撲</t>
    <rPh sb="0" eb="1">
      <t>スモウ</t>
    </rPh>
    <phoneticPr fontId="2"/>
  </si>
  <si>
    <t>柔道</t>
    <rPh sb="0" eb="1">
      <t>ジュウドウ</t>
    </rPh>
    <phoneticPr fontId="2"/>
  </si>
  <si>
    <t>硬式野球</t>
    <rPh sb="0" eb="2">
      <t>コウシキヤ</t>
    </rPh>
    <rPh sb="2" eb="4">
      <t>ヤキュウ</t>
    </rPh>
    <phoneticPr fontId="2"/>
  </si>
  <si>
    <t>軟式野球</t>
    <rPh sb="0" eb="2">
      <t>ナンシキヤ</t>
    </rPh>
    <rPh sb="2" eb="4">
      <t>ヤキュウ</t>
    </rPh>
    <phoneticPr fontId="2"/>
  </si>
  <si>
    <t>剣道</t>
    <rPh sb="0" eb="1">
      <t>ケンドウ</t>
    </rPh>
    <phoneticPr fontId="2"/>
  </si>
  <si>
    <t>レスリング</t>
  </si>
  <si>
    <t>弓道</t>
    <rPh sb="0" eb="1">
      <t>キュウドウ</t>
    </rPh>
    <phoneticPr fontId="2"/>
  </si>
  <si>
    <t>計</t>
    <rPh sb="0" eb="0">
      <t>ケイ</t>
    </rPh>
    <phoneticPr fontId="2"/>
  </si>
  <si>
    <t>テニス</t>
  </si>
  <si>
    <t>登山</t>
    <rPh sb="0" eb="1">
      <t>トザン</t>
    </rPh>
    <phoneticPr fontId="2"/>
  </si>
  <si>
    <t>自転車競技</t>
    <rPh sb="0" eb="3">
      <t>ジテンシャキ</t>
    </rPh>
    <rPh sb="3" eb="5">
      <t>キョウギ</t>
    </rPh>
    <phoneticPr fontId="2"/>
  </si>
  <si>
    <t>ボクシング</t>
  </si>
  <si>
    <t>ヨット</t>
  </si>
  <si>
    <t>空手道</t>
    <rPh sb="0" eb="2">
      <t>カラテドウ</t>
    </rPh>
    <phoneticPr fontId="2"/>
  </si>
  <si>
    <t>アーチェリー</t>
  </si>
  <si>
    <t>なぎなた</t>
  </si>
  <si>
    <t>スキー</t>
  </si>
  <si>
    <t>ラグビー</t>
  </si>
  <si>
    <t>馬術</t>
    <rPh sb="0" eb="1">
      <t>バジュツ</t>
    </rPh>
    <phoneticPr fontId="2"/>
  </si>
  <si>
    <t>少林寺拳法</t>
    <rPh sb="0" eb="3">
      <t>ショウリンジケ</t>
    </rPh>
    <rPh sb="3" eb="5">
      <t>ケンポウ</t>
    </rPh>
    <phoneticPr fontId="2"/>
  </si>
  <si>
    <t>ゴルフ</t>
  </si>
  <si>
    <t>ダンス</t>
  </si>
  <si>
    <t>カヌー</t>
  </si>
  <si>
    <t>ライフル射撃</t>
    <rPh sb="4" eb="6">
      <t>シャゲキ</t>
    </rPh>
    <phoneticPr fontId="2"/>
  </si>
  <si>
    <t>記載責任者</t>
    <rPh sb="0" eb="2">
      <t>キサイセ</t>
    </rPh>
    <rPh sb="2" eb="5">
      <t>セキニンシャ</t>
    </rPh>
    <phoneticPr fontId="2"/>
  </si>
  <si>
    <t>E-mail</t>
    <phoneticPr fontId="2"/>
  </si>
  <si>
    <t>男子</t>
    <rPh sb="0" eb="2">
      <t>ダンシ</t>
    </rPh>
    <phoneticPr fontId="1"/>
  </si>
  <si>
    <t>女子</t>
    <rPh sb="0" eb="2">
      <t>ジョシ</t>
    </rPh>
    <phoneticPr fontId="1"/>
  </si>
  <si>
    <t>電話番号</t>
    <rPh sb="0" eb="2">
      <t>デンワ</t>
    </rPh>
    <rPh sb="2" eb="4">
      <t>バンゴウ</t>
    </rPh>
    <phoneticPr fontId="2"/>
  </si>
  <si>
    <t>校名略称</t>
    <rPh sb="0" eb="2">
      <t>コウメイ</t>
    </rPh>
    <rPh sb="2" eb="4">
      <t>リャクショウ</t>
    </rPh>
    <phoneticPr fontId="2"/>
  </si>
  <si>
    <t>日付</t>
    <rPh sb="0" eb="2">
      <t>ヒヅケ</t>
    </rPh>
    <phoneticPr fontId="2"/>
  </si>
  <si>
    <t>入部率</t>
    <rPh sb="0" eb="2">
      <t>ケイ_x0000__x0000__x0002__x0004_</t>
    </rPh>
    <phoneticPr fontId="2"/>
  </si>
  <si>
    <t>高体連36競技
加盟部の合計</t>
    <rPh sb="0" eb="3">
      <t>コウタイレン</t>
    </rPh>
    <rPh sb="5" eb="7">
      <t>キョウギ</t>
    </rPh>
    <rPh sb="8" eb="10">
      <t>カメイ</t>
    </rPh>
    <rPh sb="10" eb="11">
      <t>ブ</t>
    </rPh>
    <rPh sb="12" eb="14">
      <t>ゴウケイ</t>
    </rPh>
    <phoneticPr fontId="1"/>
  </si>
  <si>
    <t>運動部加盟金</t>
    <rPh sb="0" eb="2">
      <t>ウンドウ</t>
    </rPh>
    <rPh sb="2" eb="3">
      <t>ブ</t>
    </rPh>
    <rPh sb="3" eb="6">
      <t>カメイキン</t>
    </rPh>
    <phoneticPr fontId="2"/>
  </si>
  <si>
    <t>校種</t>
    <rPh sb="0" eb="2">
      <t>コウシュ</t>
    </rPh>
    <phoneticPr fontId="2"/>
  </si>
  <si>
    <t>通し</t>
    <rPh sb="0" eb="1">
      <t>トオ</t>
    </rPh>
    <phoneticPr fontId="1"/>
  </si>
  <si>
    <t>校名略称</t>
    <rPh sb="2" eb="4">
      <t>リャクショウ</t>
    </rPh>
    <phoneticPr fontId="1"/>
  </si>
  <si>
    <t>学校名</t>
  </si>
  <si>
    <t>〒</t>
  </si>
  <si>
    <t>住所</t>
  </si>
  <si>
    <t>電話番号</t>
  </si>
  <si>
    <t>東灘</t>
    <rPh sb="0" eb="2">
      <t>ヒガシナダ</t>
    </rPh>
    <phoneticPr fontId="4"/>
  </si>
  <si>
    <t>兵庫県立東灘高等学校</t>
    <rPh sb="0" eb="2">
      <t>ヒョウゴ</t>
    </rPh>
    <rPh sb="2" eb="4">
      <t>ケンリツ</t>
    </rPh>
    <phoneticPr fontId="5"/>
  </si>
  <si>
    <t>658-0023</t>
  </si>
  <si>
    <t>神戸市東灘区深江浜町50</t>
    <rPh sb="0" eb="3">
      <t>コウベシ</t>
    </rPh>
    <phoneticPr fontId="2"/>
  </si>
  <si>
    <t>078-452-9600</t>
  </si>
  <si>
    <t>Higashinada_hs@pref.hyogo.lg.jp</t>
  </si>
  <si>
    <t>御影</t>
    <rPh sb="0" eb="2">
      <t>ミカゲ</t>
    </rPh>
    <phoneticPr fontId="4"/>
  </si>
  <si>
    <t>兵庫県立御影高等学校</t>
    <rPh sb="0" eb="2">
      <t>ヒョウゴ</t>
    </rPh>
    <rPh sb="2" eb="4">
      <t>ケンリツ</t>
    </rPh>
    <phoneticPr fontId="5"/>
  </si>
  <si>
    <t>658-0045</t>
  </si>
  <si>
    <t>神戸市東灘区御影石町4-1-1</t>
    <rPh sb="0" eb="3">
      <t>コウベシ</t>
    </rPh>
    <phoneticPr fontId="2"/>
  </si>
  <si>
    <t>078-841-1501</t>
  </si>
  <si>
    <t>Mikage_hs@pref.hyogo.lg.jp</t>
  </si>
  <si>
    <t>神戸</t>
  </si>
  <si>
    <t>兵庫県立神戸高等学校</t>
  </si>
  <si>
    <t>657-0804</t>
  </si>
  <si>
    <t>神戸市灘区城の下通1-5-１</t>
  </si>
  <si>
    <t>078-861-0434</t>
  </si>
  <si>
    <t>Kobe_hs@pref.hyogo.lg.jp</t>
  </si>
  <si>
    <t>兵庫工</t>
    <rPh sb="0" eb="2">
      <t>ヒョウゴ</t>
    </rPh>
    <rPh sb="2" eb="3">
      <t>コウ</t>
    </rPh>
    <phoneticPr fontId="4"/>
  </si>
  <si>
    <t>兵庫県立兵庫工業高等学校</t>
  </si>
  <si>
    <t>652-0863</t>
  </si>
  <si>
    <t>神戸市兵庫区和田宮通2-1-63</t>
    <rPh sb="0" eb="3">
      <t>コウベシ</t>
    </rPh>
    <phoneticPr fontId="2"/>
  </si>
  <si>
    <t>078-671-1431</t>
  </si>
  <si>
    <t>Hyogok_hs@pref.hyogo.lg.jp</t>
  </si>
  <si>
    <t>神戸北</t>
  </si>
  <si>
    <t>兵庫県立神戸北高等学校</t>
  </si>
  <si>
    <t>651-1332</t>
  </si>
  <si>
    <t>神戸市北区唐櫃台2-41-1</t>
  </si>
  <si>
    <t>078-981-0131</t>
  </si>
  <si>
    <t>Kobekita_hs@pref.hyogo.lg.jp</t>
  </si>
  <si>
    <t>神戸甲北</t>
  </si>
  <si>
    <t>兵庫県立神戸甲北高等学校</t>
  </si>
  <si>
    <t>651-1144</t>
  </si>
  <si>
    <t>神戸市北区大脇台9-1</t>
  </si>
  <si>
    <t>078-593-7291</t>
  </si>
  <si>
    <t>Kobekouhoku_hs@pref.hyogo.lg.jp</t>
  </si>
  <si>
    <t>神戸鈴蘭台</t>
    <rPh sb="0" eb="2">
      <t>コウベ</t>
    </rPh>
    <rPh sb="2" eb="5">
      <t>スズランダイ</t>
    </rPh>
    <phoneticPr fontId="4"/>
  </si>
  <si>
    <t>兵庫県立神戸鈴蘭台高等学校</t>
    <rPh sb="0" eb="3">
      <t>ヒョウゴケン</t>
    </rPh>
    <rPh sb="3" eb="4">
      <t>リツ</t>
    </rPh>
    <rPh sb="4" eb="6">
      <t>コウベ</t>
    </rPh>
    <rPh sb="6" eb="9">
      <t>スズランダイ</t>
    </rPh>
    <rPh sb="9" eb="13">
      <t>コウトウガッコウ</t>
    </rPh>
    <phoneticPr fontId="5"/>
  </si>
  <si>
    <t>651-1102</t>
  </si>
  <si>
    <t>神戸市北区山田町下谷上字中一里山9-107</t>
    <rPh sb="0" eb="3">
      <t>コウベシ</t>
    </rPh>
    <rPh sb="3" eb="5">
      <t>キタク</t>
    </rPh>
    <rPh sb="5" eb="8">
      <t>ヤマダチョウ</t>
    </rPh>
    <rPh sb="8" eb="9">
      <t>シタ</t>
    </rPh>
    <rPh sb="9" eb="10">
      <t>タニ</t>
    </rPh>
    <rPh sb="10" eb="11">
      <t>ウエ</t>
    </rPh>
    <rPh sb="11" eb="12">
      <t>アザ</t>
    </rPh>
    <rPh sb="12" eb="13">
      <t>ナカ</t>
    </rPh>
    <rPh sb="13" eb="14">
      <t>イチ</t>
    </rPh>
    <rPh sb="14" eb="16">
      <t>サトヤマ</t>
    </rPh>
    <phoneticPr fontId="2"/>
  </si>
  <si>
    <t>078-591-1331</t>
  </si>
  <si>
    <t>Kobesuzurandai_hs@pref.hyogo.lg.jp</t>
  </si>
  <si>
    <t>夢野台</t>
  </si>
  <si>
    <t>兵庫県立夢野台高等学校</t>
  </si>
  <si>
    <t>653-0801</t>
  </si>
  <si>
    <t>神戸市長田区房王寺町2-1-1</t>
  </si>
  <si>
    <t>078-691-1546</t>
  </si>
  <si>
    <t>Yumenodai_hs@pref.hyogo.lg.jp</t>
  </si>
  <si>
    <t>兵庫</t>
  </si>
  <si>
    <t>兵庫県立兵庫高等学校</t>
  </si>
  <si>
    <t>653-0804</t>
  </si>
  <si>
    <t>神戸市長田区寺池町1-4-1</t>
  </si>
  <si>
    <t>078-691-1135</t>
  </si>
  <si>
    <t>Hyogo_hs@pref.hyogo.lg.jp</t>
  </si>
  <si>
    <t>長田</t>
  </si>
  <si>
    <t>兵庫県立長田高等学校</t>
  </si>
  <si>
    <t>653-0821</t>
  </si>
  <si>
    <t>神戸市長田区池田谷町2-5</t>
  </si>
  <si>
    <t>078-621-4101</t>
  </si>
  <si>
    <t>Nagata_hs@pref.hyogo.lg.jp</t>
  </si>
  <si>
    <t>須磨東</t>
  </si>
  <si>
    <t>兵庫県立須磨東高等学校</t>
  </si>
  <si>
    <t>654-0152</t>
  </si>
  <si>
    <t>神戸市須磨区東落合1-1-1</t>
  </si>
  <si>
    <t>078-793-1616</t>
  </si>
  <si>
    <t>Sumahigashi_hs@pref.hyogo.lg.jp</t>
  </si>
  <si>
    <t>須磨友が丘</t>
  </si>
  <si>
    <t>兵庫県立須磨友が丘高等学校</t>
  </si>
  <si>
    <t>654-0142</t>
  </si>
  <si>
    <t>神戸市須磨区友が丘1-1-5</t>
  </si>
  <si>
    <t>078-791-7881</t>
  </si>
  <si>
    <t>Sumatomogaoka_hs@pref.hyogo.lg.jp</t>
  </si>
  <si>
    <t>北須磨</t>
  </si>
  <si>
    <t>兵庫県立北須磨高等学校</t>
  </si>
  <si>
    <t>神戸市須磨区友が丘9-23</t>
  </si>
  <si>
    <t>078-792-7661</t>
  </si>
  <si>
    <t>Kitasuma_hs@pref.hyogo.lg.jp</t>
  </si>
  <si>
    <t>舞子</t>
  </si>
  <si>
    <t>兵庫県立舞子高等学校</t>
  </si>
  <si>
    <t>655-0004</t>
  </si>
  <si>
    <t>神戸市垂水区学が丘3-2</t>
  </si>
  <si>
    <t>078-783-5151</t>
  </si>
  <si>
    <t>Maiko_hs@pref.hyogo.lg.jp</t>
  </si>
  <si>
    <t>星陵</t>
  </si>
  <si>
    <t>兵庫県立星陵高等学校</t>
  </si>
  <si>
    <t>655-0038</t>
  </si>
  <si>
    <t>神戸市垂水区星陵台4-3-2</t>
  </si>
  <si>
    <t>078-707-6565</t>
  </si>
  <si>
    <t>Seiryou_hs@pref.hyogo.lg.jp</t>
  </si>
  <si>
    <t>神戸商</t>
  </si>
  <si>
    <t>兵庫県立神戸商業高等学校</t>
  </si>
  <si>
    <t>神戸市垂水区星陵台4-3-1</t>
  </si>
  <si>
    <t>078-707-6464</t>
  </si>
  <si>
    <t>Kobes_hs@pref.hyogo.lg.jp</t>
  </si>
  <si>
    <t>伊川谷</t>
  </si>
  <si>
    <t>兵庫県立伊川谷高等学校</t>
  </si>
  <si>
    <t>651-2104</t>
  </si>
  <si>
    <t>神戸市西区伊川谷町長坂910-5</t>
  </si>
  <si>
    <t>078-974-5630</t>
  </si>
  <si>
    <t>Ikawadani_hs@pref.hyogo.lg.jp</t>
  </si>
  <si>
    <t>神戸高塚</t>
  </si>
  <si>
    <t>兵庫県立神戸高塚高等学校</t>
  </si>
  <si>
    <t>651-2277</t>
  </si>
  <si>
    <t>神戸市西区美賀多台9-1</t>
  </si>
  <si>
    <t>078-992-7000</t>
  </si>
  <si>
    <t>Kobetakatsuka_hs@pref.hyogo.lg.jp</t>
  </si>
  <si>
    <t>伊川谷北</t>
  </si>
  <si>
    <t>兵庫県立伊川谷北高等学校</t>
  </si>
  <si>
    <t>651-2103</t>
  </si>
  <si>
    <t>神戸市西区学園西町6-1</t>
  </si>
  <si>
    <t>078-792-6902</t>
  </si>
  <si>
    <t>Ikawadanikita_hs@pref.hyogo.lg.jp</t>
  </si>
  <si>
    <t>尼崎小田</t>
  </si>
  <si>
    <t>兵庫県立尼崎小田高等学校</t>
  </si>
  <si>
    <t>660-0802</t>
  </si>
  <si>
    <t>尼崎市長洲中通2-17-46</t>
  </si>
  <si>
    <t>06-6488-5335</t>
  </si>
  <si>
    <t>amagasakio_koko@pref.hyogo.lg.jp</t>
  </si>
  <si>
    <t>尼崎工</t>
    <rPh sb="0" eb="2">
      <t>アマガサキ</t>
    </rPh>
    <rPh sb="2" eb="3">
      <t>コウ</t>
    </rPh>
    <phoneticPr fontId="4"/>
  </si>
  <si>
    <t>兵庫県立尼崎工業高等学校</t>
  </si>
  <si>
    <t>尼崎市長洲中通1-13-1</t>
  </si>
  <si>
    <t>06-6481-4841</t>
  </si>
  <si>
    <t>amagasakik_koko@pref.hyogo.lg.jp</t>
  </si>
  <si>
    <t>尼崎稲園</t>
  </si>
  <si>
    <t>兵庫県立尼崎稲園高等学校</t>
  </si>
  <si>
    <t>661-0981</t>
  </si>
  <si>
    <t>尼崎市猪名寺3-1-1</t>
  </si>
  <si>
    <t>06-6422-0271</t>
  </si>
  <si>
    <t>Amagasakiina_hs@pref.hyogo.lg.jp</t>
  </si>
  <si>
    <t>県尼崎</t>
    <rPh sb="0" eb="1">
      <t>ケン</t>
    </rPh>
    <phoneticPr fontId="1"/>
  </si>
  <si>
    <t>兵庫県立尼崎高等学校</t>
  </si>
  <si>
    <t>660-0804</t>
  </si>
  <si>
    <t>尼崎市北大物町18-1</t>
  </si>
  <si>
    <t>06-6401-0643</t>
  </si>
  <si>
    <t>amagasaki_koko@pref.hyogo.lg.jp</t>
  </si>
  <si>
    <t>尼崎北</t>
  </si>
  <si>
    <t>兵庫県立尼崎北高等学校</t>
  </si>
  <si>
    <t>661-0002</t>
  </si>
  <si>
    <t xml:space="preserve">尼崎市塚口町5-40-1 </t>
  </si>
  <si>
    <t>06-6421-0132</t>
  </si>
  <si>
    <t>Amagasakikita_hs@pref.hyogo.lg.jp</t>
  </si>
  <si>
    <t>尼崎西</t>
  </si>
  <si>
    <t>兵庫県立尼崎西高等学校</t>
  </si>
  <si>
    <t>660-0076</t>
  </si>
  <si>
    <t>尼崎市大島2-34-1</t>
  </si>
  <si>
    <t>06-6417-5021</t>
  </si>
  <si>
    <t>Amagasakins_hs@pref.hyogo.lg.jp</t>
  </si>
  <si>
    <t>武庫荘総合</t>
  </si>
  <si>
    <t>兵庫県立武庫荘総合高等学校</t>
  </si>
  <si>
    <t>661-0035</t>
  </si>
  <si>
    <t>尼崎市武庫之荘8-31-1</t>
  </si>
  <si>
    <t>06-6431-5520</t>
  </si>
  <si>
    <t>mukonososg_hs@pref.hyogo.lg.jp</t>
  </si>
  <si>
    <t>鳴尾</t>
  </si>
  <si>
    <t>兵庫県立鳴尾高等学校</t>
  </si>
  <si>
    <t>663-8182</t>
  </si>
  <si>
    <t>西宮市学文殿町2-1-60</t>
  </si>
  <si>
    <t>0798-47-1324</t>
  </si>
  <si>
    <t>Naruo_hs@pref.hyogo.lg.jp</t>
  </si>
  <si>
    <t>西宮南</t>
  </si>
  <si>
    <t>兵庫県立西宮南高等学校</t>
  </si>
  <si>
    <t>663-8141</t>
  </si>
  <si>
    <t>西宮市高須町2-1-43</t>
  </si>
  <si>
    <t>0798-45-2043</t>
  </si>
  <si>
    <t>Nishinomiyam_hs@pref.hyogo.lg.jp</t>
  </si>
  <si>
    <t>県西宮</t>
    <rPh sb="0" eb="1">
      <t>ケン</t>
    </rPh>
    <rPh sb="1" eb="3">
      <t>ニシノミヤ</t>
    </rPh>
    <phoneticPr fontId="4"/>
  </si>
  <si>
    <t>兵庫県立西宮高等学校</t>
  </si>
  <si>
    <t>662-0813</t>
  </si>
  <si>
    <t>西宮市上甲東園2-4-32</t>
  </si>
  <si>
    <t>0798-52-0185</t>
  </si>
  <si>
    <t>Nishinomiya_hs@pref.hyogo.lg.jp</t>
  </si>
  <si>
    <t>西宮今津</t>
  </si>
  <si>
    <t>兵庫県立西宮今津高等学校</t>
  </si>
  <si>
    <t>663-8154</t>
  </si>
  <si>
    <t>西宮市浜甲子園4-1-5</t>
  </si>
  <si>
    <t>0798-45-1941</t>
  </si>
  <si>
    <t>Nishinomiyaimazu_hs@pref.hyogo.lg.jp</t>
  </si>
  <si>
    <t>西宮北</t>
  </si>
  <si>
    <t>兵庫県立西宮北高等学校</t>
  </si>
  <si>
    <t>662-0082</t>
  </si>
  <si>
    <t>西宮市苦楽園二番町16-80</t>
  </si>
  <si>
    <t>0798-71-1301</t>
  </si>
  <si>
    <t>Nishinomiyakita_hs@pref.hyogo.lg.jp</t>
  </si>
  <si>
    <t>西宮甲山</t>
  </si>
  <si>
    <t>兵庫県立西宮甲山高等学校</t>
  </si>
  <si>
    <t>662-0004</t>
  </si>
  <si>
    <t>西宮市鷲林寺字剣谷10</t>
  </si>
  <si>
    <t>0798-74-2460</t>
  </si>
  <si>
    <t>Nishinomiyakabuto_hs@pref.hyogo.lg.jp</t>
  </si>
  <si>
    <t>県伊丹</t>
    <rPh sb="0" eb="1">
      <t>ケン</t>
    </rPh>
    <rPh sb="1" eb="3">
      <t>イタミ</t>
    </rPh>
    <phoneticPr fontId="4"/>
  </si>
  <si>
    <t>兵庫県立伊丹高等学校</t>
  </si>
  <si>
    <t>664-0012</t>
  </si>
  <si>
    <t>伊丹市緑ケ丘7-31-1</t>
  </si>
  <si>
    <t>072-782-2065</t>
  </si>
  <si>
    <t>Itami_hs@pref.hyogo.lg.jp</t>
  </si>
  <si>
    <t>伊丹西</t>
  </si>
  <si>
    <t>兵庫県立伊丹西高等学校</t>
  </si>
  <si>
    <t>664-0025</t>
  </si>
  <si>
    <t>伊丹市奥畑3-5</t>
  </si>
  <si>
    <t>072-777-3711</t>
  </si>
  <si>
    <t>Itamins_hs@pref.hyogo.lg.jp</t>
  </si>
  <si>
    <t>伊丹北</t>
  </si>
  <si>
    <t>兵庫県立伊丹北高等学校</t>
  </si>
  <si>
    <t>664-0006</t>
  </si>
  <si>
    <t>伊丹市鴻池7-2-1</t>
  </si>
  <si>
    <t>072-779-4651</t>
  </si>
  <si>
    <t>Itamikita_hs@pref.hyogo.lg.jp</t>
  </si>
  <si>
    <t>県国際</t>
    <rPh sb="0" eb="1">
      <t>ケン</t>
    </rPh>
    <rPh sb="1" eb="3">
      <t>コクサイ</t>
    </rPh>
    <phoneticPr fontId="4"/>
  </si>
  <si>
    <t>兵庫県立国際高等学校</t>
    <rPh sb="0" eb="2">
      <t>ヒョウゴ</t>
    </rPh>
    <rPh sb="2" eb="4">
      <t>ケンリツ</t>
    </rPh>
    <rPh sb="4" eb="6">
      <t>コクサイ</t>
    </rPh>
    <rPh sb="6" eb="8">
      <t>コウトウ</t>
    </rPh>
    <rPh sb="8" eb="10">
      <t>ガッコウ</t>
    </rPh>
    <phoneticPr fontId="5"/>
  </si>
  <si>
    <t>659-0031</t>
  </si>
  <si>
    <t>芦屋市新浜町1-2</t>
  </si>
  <si>
    <t>0797-35-5931</t>
  </si>
  <si>
    <t>kokusai_hs@pref.hyogo.lg.jp</t>
  </si>
  <si>
    <t>芦屋</t>
  </si>
  <si>
    <t>兵庫県立芦屋高等学校</t>
  </si>
  <si>
    <t>659-0063</t>
  </si>
  <si>
    <t>芦屋市宮川町6-3</t>
  </si>
  <si>
    <t>0797-32-2325</t>
  </si>
  <si>
    <t>Ashiya_hs@pref.hyogo.lg.jp</t>
  </si>
  <si>
    <t>兵庫県立芦屋国際中等教育学校</t>
  </si>
  <si>
    <t>0797-38-2293　</t>
  </si>
  <si>
    <t>ashiya_jhc@pref.hyogo.lg.jp</t>
  </si>
  <si>
    <t>宝塚東</t>
  </si>
  <si>
    <t>兵庫県立宝塚東高等学校</t>
  </si>
  <si>
    <t>665-0871</t>
  </si>
  <si>
    <t>宝塚市中山五月台1-12-1</t>
  </si>
  <si>
    <t>0797-89-3751</t>
  </si>
  <si>
    <t>Takarazukah_hs@pref.hyogo.lg.jp</t>
  </si>
  <si>
    <t>宝塚</t>
  </si>
  <si>
    <t>兵庫県立宝塚高等学校</t>
  </si>
  <si>
    <t>665-0024</t>
  </si>
  <si>
    <t>宝塚市逆瀬台2-2-1</t>
  </si>
  <si>
    <t>0797-71-0345</t>
  </si>
  <si>
    <t>Takarazuka_hs@pref.hyogo.lg.jp</t>
  </si>
  <si>
    <t>宝塚西</t>
  </si>
  <si>
    <t>兵庫県立宝塚西高等学校</t>
  </si>
  <si>
    <t>665-0025</t>
  </si>
  <si>
    <t>宝塚市ゆずり葉台1-1-1</t>
  </si>
  <si>
    <t>0797-73-4035</t>
  </si>
  <si>
    <t>Takarazukans_hs@pref.hyogo.lg.jp</t>
  </si>
  <si>
    <t>川西緑台</t>
  </si>
  <si>
    <t>兵庫県立川西緑台高等学校</t>
  </si>
  <si>
    <t>666-0115</t>
  </si>
  <si>
    <t>川西市向陽台1-8</t>
  </si>
  <si>
    <t>072-793-0361</t>
  </si>
  <si>
    <t>Kawanishimid_hs@pref.hyogo.lg.jp</t>
  </si>
  <si>
    <t>川西明峰</t>
  </si>
  <si>
    <t>兵庫県立川西明峰高等学校</t>
  </si>
  <si>
    <t>666-0006</t>
  </si>
  <si>
    <t>川西市萩原台西2-324</t>
  </si>
  <si>
    <t>072-757-8826</t>
  </si>
  <si>
    <t>Kawanishimei_hs@pref.hyogo.lg.jp</t>
  </si>
  <si>
    <t>川西北陵</t>
  </si>
  <si>
    <t>兵庫県立川西北陵高等学校</t>
  </si>
  <si>
    <t>666-0157</t>
  </si>
  <si>
    <t>川西市緑が丘2-14-1</t>
  </si>
  <si>
    <t>072-794-7411</t>
  </si>
  <si>
    <t>Kawanishihok_hs@pref.hyogo.lg.jp</t>
  </si>
  <si>
    <t>猪名川</t>
  </si>
  <si>
    <t>兵庫県立猪名川高等学校</t>
  </si>
  <si>
    <t>666-0233</t>
  </si>
  <si>
    <t>川辺郡猪名川町紫合字新林4-4</t>
  </si>
  <si>
    <t>072-766-0101</t>
  </si>
  <si>
    <t>Inagawa_hs@pref.hyogo.lg.jp</t>
  </si>
  <si>
    <t>宝塚北</t>
  </si>
  <si>
    <t>兵庫県立宝塚北高等学校</t>
  </si>
  <si>
    <t>665-0847</t>
  </si>
  <si>
    <t>宝塚市すみれガ丘4-1-1</t>
  </si>
  <si>
    <t>0797-86-3291</t>
  </si>
  <si>
    <t>Takarazukakita_hs@pref.hyogo.lg.jp</t>
  </si>
  <si>
    <t>明石</t>
  </si>
  <si>
    <t>兵庫県立明石高等学校</t>
  </si>
  <si>
    <t>673-8585</t>
  </si>
  <si>
    <t>明石市荷山町1744</t>
  </si>
  <si>
    <t>078-911-4376</t>
  </si>
  <si>
    <t>Akashi_hs@pref.hyogo.lg.jp</t>
  </si>
  <si>
    <t>明石南</t>
  </si>
  <si>
    <t>兵庫県立明石南高等学校</t>
  </si>
  <si>
    <t>673-0001</t>
  </si>
  <si>
    <t>明石市明南町3-2-1</t>
  </si>
  <si>
    <t>078-923-3617</t>
  </si>
  <si>
    <t>Akashim_hs@pref.hyogo.lg.jp</t>
  </si>
  <si>
    <t>明石北</t>
  </si>
  <si>
    <t>兵庫県立明石北高等学校</t>
  </si>
  <si>
    <t>674-0053</t>
  </si>
  <si>
    <t>明石市大久保町松陰364-1</t>
  </si>
  <si>
    <t>078-936-9100</t>
  </si>
  <si>
    <t>Akashikita_hs@pref.hyogo.lg.jp</t>
  </si>
  <si>
    <t>明石城西</t>
  </si>
  <si>
    <t>兵庫県立明石城西高等学校</t>
  </si>
  <si>
    <t>674-0062</t>
  </si>
  <si>
    <t>明石市大久保町谷八木1190-7</t>
  </si>
  <si>
    <t>078-936-8495</t>
  </si>
  <si>
    <t>Akashijyousai_hs@pref.hyogo.lg.jp</t>
  </si>
  <si>
    <t>明石清水</t>
  </si>
  <si>
    <t>兵庫県立明石清水高等学校</t>
  </si>
  <si>
    <t>674-0074</t>
  </si>
  <si>
    <t>明石市魚住町清水630-1</t>
  </si>
  <si>
    <t>078-947-1182</t>
  </si>
  <si>
    <t>Akashishimizu_hs@pref.hyogo.lg.jp</t>
  </si>
  <si>
    <t>明石西</t>
  </si>
  <si>
    <t>兵庫県立明石西高等学校</t>
  </si>
  <si>
    <t>674-0094</t>
  </si>
  <si>
    <t>明石市二見町西二見1642-1</t>
  </si>
  <si>
    <t>078-943-3350</t>
  </si>
  <si>
    <t>Akashins_hs@pref.hyogo.lg.jp</t>
  </si>
  <si>
    <t>県農</t>
    <rPh sb="0" eb="1">
      <t>ケン</t>
    </rPh>
    <rPh sb="1" eb="2">
      <t>ノウ</t>
    </rPh>
    <phoneticPr fontId="4"/>
  </si>
  <si>
    <t>兵庫県立農業高等学校</t>
  </si>
  <si>
    <t>675-0101</t>
  </si>
  <si>
    <t>加古川市平岡町新在家902-4</t>
  </si>
  <si>
    <t>079-424-3341</t>
  </si>
  <si>
    <t>Nougyou_hs@pref.hyogo.lg.jp</t>
  </si>
  <si>
    <t>加古川北</t>
  </si>
  <si>
    <t>兵庫県立加古川北高等学校</t>
  </si>
  <si>
    <t>675-0019</t>
  </si>
  <si>
    <t>加古川市野口町水足867-1</t>
  </si>
  <si>
    <t>079-426-6511</t>
  </si>
  <si>
    <t>Kakogawakita_hs@pref.hyogo.lg.jp</t>
  </si>
  <si>
    <t>加古川東</t>
  </si>
  <si>
    <t>兵庫県立加古川東高等学校</t>
  </si>
  <si>
    <t>675-0039</t>
  </si>
  <si>
    <t>加古川市加古川町粟津232-2</t>
  </si>
  <si>
    <t>079-424-2726</t>
  </si>
  <si>
    <t>kakogawah_koko@pref.hyogo.lg.jp</t>
  </si>
  <si>
    <t>加古川西</t>
  </si>
  <si>
    <t>兵庫県立加古川西高等学校</t>
  </si>
  <si>
    <t>675-0037</t>
  </si>
  <si>
    <t>加古川市加古川町本町118</t>
  </si>
  <si>
    <t>079-424-2400</t>
  </si>
  <si>
    <t>kakogawan_koko@pref.hyogo.lg.jp</t>
  </si>
  <si>
    <t>加古川南</t>
  </si>
  <si>
    <t>兵庫県立加古川南高等学校</t>
  </si>
  <si>
    <t>675-0035</t>
  </si>
  <si>
    <t>加古川市加古川町友沢65-1</t>
  </si>
  <si>
    <t>079-421-2373</t>
  </si>
  <si>
    <t>kakogawam_koko@pref.hyogo.lg.jp</t>
  </si>
  <si>
    <t>東播工</t>
  </si>
  <si>
    <t>兵庫県立東播工業高等学校</t>
  </si>
  <si>
    <t>675-0057</t>
  </si>
  <si>
    <t>加古川市東神吉町神吉1748-1</t>
  </si>
  <si>
    <t>079-432-6861</t>
  </si>
  <si>
    <t>Toubank_hs@pref.hyogo.lg.jp</t>
  </si>
  <si>
    <t>西脇</t>
  </si>
  <si>
    <t>兵庫県立西脇高等学校</t>
  </si>
  <si>
    <t>677-0054</t>
  </si>
  <si>
    <t>西脇市野村町1794-60</t>
  </si>
  <si>
    <t>0795-22-3566</t>
  </si>
  <si>
    <t>Nishiwaki_hs@pref.hyogo.lg.jp</t>
  </si>
  <si>
    <t>西脇工</t>
    <rPh sb="0" eb="2">
      <t>ニシワキ</t>
    </rPh>
    <rPh sb="2" eb="3">
      <t>コウ</t>
    </rPh>
    <phoneticPr fontId="4"/>
  </si>
  <si>
    <t>兵庫県立西脇工業高等学校</t>
  </si>
  <si>
    <t>西脇市野村町1790</t>
  </si>
  <si>
    <t>0795-22-5506</t>
  </si>
  <si>
    <t>Nishiwakik_hs@pref.hyogo.lg.jp</t>
  </si>
  <si>
    <t>三木東</t>
  </si>
  <si>
    <t>兵庫県立三木東高等学校</t>
  </si>
  <si>
    <t>673-0434</t>
  </si>
  <si>
    <t>三木市別所町小林625-2</t>
  </si>
  <si>
    <t>0794-85-8000</t>
  </si>
  <si>
    <t>Mikih_hs@pref.hyogo.lg.jp</t>
  </si>
  <si>
    <t>三木</t>
  </si>
  <si>
    <t>兵庫県立三木高等学校</t>
  </si>
  <si>
    <t>673-0402</t>
  </si>
  <si>
    <t>三木市加佐931</t>
  </si>
  <si>
    <t>0794-82-5001</t>
  </si>
  <si>
    <t>Miki_hs@pref.hyogo.lg.jp</t>
  </si>
  <si>
    <t>三木北</t>
  </si>
  <si>
    <t>兵庫県立三木北高等学校</t>
  </si>
  <si>
    <t>673-0521</t>
  </si>
  <si>
    <t>三木市志染町青山6-25</t>
  </si>
  <si>
    <t>0794-85-6781</t>
  </si>
  <si>
    <t>Mikikita_hs@pref.hyogo.lg.jp</t>
  </si>
  <si>
    <t>高砂</t>
  </si>
  <si>
    <t>兵庫県立高砂高等学校</t>
  </si>
  <si>
    <t>676-0021</t>
  </si>
  <si>
    <t>高砂市高砂町朝日町2-5-1</t>
  </si>
  <si>
    <t>079-442-2371</t>
  </si>
  <si>
    <t>Takasago_hs@pref.hyogo.lg.jp</t>
  </si>
  <si>
    <t>高砂南</t>
  </si>
  <si>
    <t>兵庫県立高砂南高等学校</t>
  </si>
  <si>
    <t>676-0025</t>
  </si>
  <si>
    <t>高砂市西畑2-1-12</t>
  </si>
  <si>
    <t>079-443-5900</t>
  </si>
  <si>
    <t>Takasagom_hs@pref.hyogo.lg.jp</t>
  </si>
  <si>
    <t>松陽</t>
  </si>
  <si>
    <t>兵庫県立松陽高等学校</t>
  </si>
  <si>
    <t>676-0082</t>
  </si>
  <si>
    <t>高砂市曽根町2794-1</t>
  </si>
  <si>
    <t>079-447-4021</t>
  </si>
  <si>
    <t>Shouyou_hs@pref.hyogo.lg.jp</t>
  </si>
  <si>
    <t>小野</t>
  </si>
  <si>
    <t>兵庫県立小野高等学校</t>
  </si>
  <si>
    <t>675-1375</t>
  </si>
  <si>
    <t>小野市西本町518</t>
  </si>
  <si>
    <t>0794-63-2007</t>
  </si>
  <si>
    <t>Ono_hs@pref.hyogo.lg.jp</t>
  </si>
  <si>
    <t>小野工</t>
    <rPh sb="0" eb="2">
      <t>オノ</t>
    </rPh>
    <rPh sb="2" eb="3">
      <t>コウ</t>
    </rPh>
    <phoneticPr fontId="4"/>
  </si>
  <si>
    <t>兵庫県立小野工業高等学校</t>
    <rPh sb="4" eb="6">
      <t>オノ</t>
    </rPh>
    <rPh sb="6" eb="8">
      <t>コウギョウ</t>
    </rPh>
    <phoneticPr fontId="5"/>
  </si>
  <si>
    <t>675-1335</t>
  </si>
  <si>
    <t>小野市片山町1034-1</t>
  </si>
  <si>
    <t>0794-63-1941</t>
  </si>
  <si>
    <t>Onok_hs@pref.hyogo.lg.jp</t>
  </si>
  <si>
    <t>北条</t>
  </si>
  <si>
    <t>兵庫県立北条高等学校</t>
  </si>
  <si>
    <t>675-2241</t>
  </si>
  <si>
    <t>加西市段下町847-5</t>
  </si>
  <si>
    <t>0790-48-2311</t>
  </si>
  <si>
    <t>Houjyou_hs@pref.hyogo.lg.jp</t>
  </si>
  <si>
    <t>播磨農</t>
  </si>
  <si>
    <t>兵庫県立播磨農業高等学校</t>
  </si>
  <si>
    <t>675-2321</t>
  </si>
  <si>
    <t>加西市北条町東高室1236-1</t>
  </si>
  <si>
    <t>0790-42-1050</t>
  </si>
  <si>
    <t>Harimanou_hs@pref.hyogo.lg.jp</t>
  </si>
  <si>
    <t>吉川</t>
    <rPh sb="0" eb="2">
      <t>ヨシカワ</t>
    </rPh>
    <phoneticPr fontId="4"/>
  </si>
  <si>
    <t>兵庫県立吉川高等学校</t>
  </si>
  <si>
    <t>673-1129</t>
  </si>
  <si>
    <t>三木市吉川町渡瀬300-12</t>
    <rPh sb="0" eb="3">
      <t>ミキシ</t>
    </rPh>
    <phoneticPr fontId="2"/>
  </si>
  <si>
    <t>0794-73-0068</t>
  </si>
  <si>
    <t>Yokawa_hs@pref.hyogo.lg.jp</t>
  </si>
  <si>
    <t>社</t>
  </si>
  <si>
    <t>兵庫県立社高等学校</t>
  </si>
  <si>
    <t>673-1461</t>
  </si>
  <si>
    <t>加東市木梨1356-1</t>
  </si>
  <si>
    <t>0795-42-2055</t>
  </si>
  <si>
    <t>yashiro_koko@pref.hyogo.lg.jp</t>
  </si>
  <si>
    <t>多可</t>
  </si>
  <si>
    <t>兵庫県立多可高等学校</t>
  </si>
  <si>
    <t>679-1105</t>
  </si>
  <si>
    <t>多可郡多可町中区東山553</t>
  </si>
  <si>
    <t>0795-32-3214</t>
  </si>
  <si>
    <t>Taka_hs@pref.hyogo.lg.jp</t>
  </si>
  <si>
    <t>東播磨</t>
  </si>
  <si>
    <t>兵庫県立東播磨高等学校</t>
  </si>
  <si>
    <t>675-1127</t>
  </si>
  <si>
    <t>加古郡稲美町中一色594-2</t>
  </si>
  <si>
    <t>079-492-3111</t>
  </si>
  <si>
    <t>Hharima_hs@pref.hyogo.lg.jp</t>
  </si>
  <si>
    <t>播磨南</t>
  </si>
  <si>
    <t>兵庫県立播磨南高等学校</t>
  </si>
  <si>
    <t>675-0163</t>
  </si>
  <si>
    <t>加古郡播磨町古宮4-3-1</t>
  </si>
  <si>
    <t>078-944-1157</t>
  </si>
  <si>
    <t>Harimam_hs@pref.hyogo.lg.jp</t>
  </si>
  <si>
    <t>姫路別所</t>
  </si>
  <si>
    <t>兵庫県立姫路別所高等学校</t>
  </si>
  <si>
    <t>671-0223</t>
  </si>
  <si>
    <t>姫路市別所町北宿303-1</t>
  </si>
  <si>
    <t>079-253-0755</t>
  </si>
  <si>
    <t>Himejibessho_hs@pref.hyogo.lg.jp</t>
  </si>
  <si>
    <t>姫路東</t>
  </si>
  <si>
    <t>兵庫県立姫路東高等学校</t>
  </si>
  <si>
    <t>670-0012</t>
  </si>
  <si>
    <t>姫路市本町68-70</t>
  </si>
  <si>
    <t>079-285-1166</t>
  </si>
  <si>
    <t>Himejih_hs@pref.hyogo.lg.jp</t>
  </si>
  <si>
    <t>家島</t>
  </si>
  <si>
    <t>兵庫県立家島高等学校</t>
  </si>
  <si>
    <t>672-0102</t>
  </si>
  <si>
    <t>姫路市家島町宮1759-1</t>
  </si>
  <si>
    <t>079-325-0165</t>
  </si>
  <si>
    <t>Ieshima_hs@pref.hyogo.lg.jp</t>
  </si>
  <si>
    <t>姫路工</t>
  </si>
  <si>
    <t>兵庫県立姫路工業高等学校</t>
  </si>
  <si>
    <t>670-0871</t>
  </si>
  <si>
    <t>姫路市伊伝居600-1</t>
  </si>
  <si>
    <t>079-284-0111</t>
  </si>
  <si>
    <t>himeji-ths@pref.hyogo.lg.jp</t>
  </si>
  <si>
    <t>姫路西</t>
  </si>
  <si>
    <t>兵庫県立姫路西高等学校</t>
  </si>
  <si>
    <t>670-0877</t>
  </si>
  <si>
    <t>姫路市北八代2-1-33</t>
  </si>
  <si>
    <t>079-281-6621</t>
  </si>
  <si>
    <t>Himejins_hs@pref.hyogo.lg.jp</t>
  </si>
  <si>
    <t>飾磨工</t>
  </si>
  <si>
    <t>兵庫県立飾磨工業高等学校</t>
  </si>
  <si>
    <t>672-8064</t>
  </si>
  <si>
    <t>姫路市飾磨区細江319</t>
  </si>
  <si>
    <t>079-235-1951</t>
  </si>
  <si>
    <t>Shikamak_hs@pref.hyogo.lg.jp</t>
  </si>
  <si>
    <t>姫路商</t>
  </si>
  <si>
    <t>兵庫県立姫路商業高等学校</t>
  </si>
  <si>
    <t>670-0983</t>
  </si>
  <si>
    <t>姫路市井ノ口468</t>
  </si>
  <si>
    <t>079-298-0437</t>
  </si>
  <si>
    <t>Himejis_hs@pref.hyogo.lg.jp</t>
  </si>
  <si>
    <t>姫路南</t>
  </si>
  <si>
    <t>兵庫県立姫路南高等学校</t>
  </si>
  <si>
    <t>671-1143</t>
  </si>
  <si>
    <t>姫路市大津区天満191-5</t>
  </si>
  <si>
    <t>079-236-1835</t>
  </si>
  <si>
    <t>Himejim_hs@pref.hyogo.lg.jp</t>
  </si>
  <si>
    <t>網干</t>
  </si>
  <si>
    <t>兵庫県立網干高等学校</t>
  </si>
  <si>
    <t>671-1286</t>
  </si>
  <si>
    <t>姫路市網干区新在家259-1</t>
  </si>
  <si>
    <t>079-274-2014</t>
  </si>
  <si>
    <t>Aboshi_hs@pref.hyogo.lg.jp</t>
  </si>
  <si>
    <t>相生</t>
  </si>
  <si>
    <t>兵庫県立相生高等学校</t>
  </si>
  <si>
    <t>678-0001</t>
  </si>
  <si>
    <t>相生市山手1-722-10</t>
  </si>
  <si>
    <t>0791-23-0800</t>
  </si>
  <si>
    <t>Aioi_hs@pref.hyogo.lg.jp</t>
  </si>
  <si>
    <t>相生産</t>
    <rPh sb="0" eb="2">
      <t>アイオイ</t>
    </rPh>
    <rPh sb="2" eb="3">
      <t>サン</t>
    </rPh>
    <phoneticPr fontId="4"/>
  </si>
  <si>
    <t>兵庫県立相生産業高等学校</t>
  </si>
  <si>
    <t>678-0062</t>
  </si>
  <si>
    <t>相生市千尋町10-50</t>
  </si>
  <si>
    <t>0791-22-0595</t>
  </si>
  <si>
    <t>Aioisan_hs@pref.hyogo.lg.jp</t>
  </si>
  <si>
    <t>龍野北</t>
    <rPh sb="0" eb="2">
      <t>タツノ</t>
    </rPh>
    <rPh sb="2" eb="3">
      <t>キタ</t>
    </rPh>
    <phoneticPr fontId="4"/>
  </si>
  <si>
    <t>兵庫県立龍野北高等学校</t>
    <rPh sb="0" eb="3">
      <t>ヒョウゴケン</t>
    </rPh>
    <rPh sb="3" eb="4">
      <t>リツ</t>
    </rPh>
    <rPh sb="4" eb="6">
      <t>タツノ</t>
    </rPh>
    <rPh sb="6" eb="7">
      <t>キタ</t>
    </rPh>
    <rPh sb="7" eb="9">
      <t>コウトウ</t>
    </rPh>
    <rPh sb="9" eb="11">
      <t>ガッコウ</t>
    </rPh>
    <phoneticPr fontId="5"/>
  </si>
  <si>
    <t>679-4316</t>
  </si>
  <si>
    <t>たつの市新宮町芝田125-2</t>
    <rPh sb="3" eb="4">
      <t>シ</t>
    </rPh>
    <rPh sb="7" eb="8">
      <t>シバ</t>
    </rPh>
    <rPh sb="8" eb="9">
      <t>タ</t>
    </rPh>
    <phoneticPr fontId="2"/>
  </si>
  <si>
    <t>0791-75-2900</t>
  </si>
  <si>
    <t>Tatsunokita_hs@pref.hyogo.lg.jp</t>
  </si>
  <si>
    <t>龍野</t>
  </si>
  <si>
    <t>兵庫県立龍野高等学校</t>
  </si>
  <si>
    <t>679-4161</t>
  </si>
  <si>
    <t>たつの市龍野町日山554</t>
  </si>
  <si>
    <t>0791-62-0886</t>
  </si>
  <si>
    <t>Tatsuno_hs@pref.hyogo.lg.jp</t>
  </si>
  <si>
    <t>赤穂</t>
  </si>
  <si>
    <t>兵庫県立赤穂高等学校</t>
  </si>
  <si>
    <t>678-0225</t>
  </si>
  <si>
    <t>赤穂市海浜町139</t>
  </si>
  <si>
    <t>0791-43-2151</t>
  </si>
  <si>
    <t>Akou_hs@pref.hyogo.lg.jp</t>
  </si>
  <si>
    <t>夢前</t>
    <rPh sb="0" eb="2">
      <t>ユメサキ</t>
    </rPh>
    <phoneticPr fontId="4"/>
  </si>
  <si>
    <t>兵庫県立夢前高等学校</t>
  </si>
  <si>
    <t>671-2103</t>
  </si>
  <si>
    <t>姫路市夢前町前之庄643-1</t>
    <rPh sb="0" eb="3">
      <t>ヒメジシ</t>
    </rPh>
    <phoneticPr fontId="2"/>
  </si>
  <si>
    <t>079-336-0039</t>
  </si>
  <si>
    <t>Yumesaki_hs@pref.hyogo.lg.jp</t>
  </si>
  <si>
    <t>神崎</t>
  </si>
  <si>
    <t>兵庫県立神崎高等学校</t>
  </si>
  <si>
    <t>679-2415</t>
  </si>
  <si>
    <t>神崎郡神河町福本488-1</t>
  </si>
  <si>
    <t>0790-32-0209</t>
  </si>
  <si>
    <t>Kanzaki_hs@pref.hyogo.lg.jp</t>
  </si>
  <si>
    <t>福崎</t>
  </si>
  <si>
    <t>兵庫県立福崎高等学校</t>
  </si>
  <si>
    <t>679-2212</t>
  </si>
  <si>
    <t>神崎郡福崎町福田234-1</t>
  </si>
  <si>
    <t>0790-22-1200</t>
  </si>
  <si>
    <t>Fukusaki_hs@pref.hyogo.lg.jp</t>
  </si>
  <si>
    <t>香寺</t>
  </si>
  <si>
    <t>兵庫県立香寺高等学校</t>
  </si>
  <si>
    <t>679-2163</t>
  </si>
  <si>
    <t>姫路市香寺町土師547</t>
  </si>
  <si>
    <t>079-232-0048</t>
  </si>
  <si>
    <t>Koudera_hs@pref.hyogo.lg.jp</t>
  </si>
  <si>
    <t>太子</t>
  </si>
  <si>
    <t>兵庫県立太子高等学校</t>
  </si>
  <si>
    <t>671-1532</t>
  </si>
  <si>
    <t>揖保郡太子町糸井字糸井池19</t>
  </si>
  <si>
    <t>079-277-0123</t>
  </si>
  <si>
    <t>Taishi_hs@pref.hyogo.lg.jp</t>
  </si>
  <si>
    <t>上郡</t>
  </si>
  <si>
    <t>兵庫県立上郡高等学校</t>
  </si>
  <si>
    <t>678-1233</t>
  </si>
  <si>
    <t>赤穂郡上郡町大持207-1</t>
  </si>
  <si>
    <t>0791-52-0069</t>
  </si>
  <si>
    <t>Kamigoori_hs@pref.hyogo.lg.jp</t>
  </si>
  <si>
    <t>佐用</t>
  </si>
  <si>
    <t>兵庫県立佐用高等学校</t>
  </si>
  <si>
    <t>679-5381</t>
  </si>
  <si>
    <t>佐用郡佐用町佐用260</t>
  </si>
  <si>
    <t>0790-82-2434</t>
  </si>
  <si>
    <t>Sayou_hs@pref.hyogo.lg.jp</t>
  </si>
  <si>
    <t>山崎</t>
  </si>
  <si>
    <t>兵庫県立山崎高等学校</t>
  </si>
  <si>
    <t>671-2570</t>
  </si>
  <si>
    <t>宍粟市山崎町加生340</t>
  </si>
  <si>
    <t>0790-62-1730</t>
  </si>
  <si>
    <t>Yamasaki_hs@pref.hyogo.lg.jp</t>
  </si>
  <si>
    <t>伊和</t>
  </si>
  <si>
    <t>兵庫県立伊和高等学校</t>
  </si>
  <si>
    <t>671-4131</t>
  </si>
  <si>
    <t>宍粟市一宮町安積616-2</t>
  </si>
  <si>
    <t>0790-72-0240</t>
  </si>
  <si>
    <t>Iwa_hs@pref.hyogo.lg.jp</t>
  </si>
  <si>
    <t>千種</t>
  </si>
  <si>
    <t>兵庫県立千種高等学校</t>
  </si>
  <si>
    <t>671-3201</t>
  </si>
  <si>
    <t>宍粟市千種町千草727-2</t>
  </si>
  <si>
    <t>0790-76-2033</t>
  </si>
  <si>
    <t>Chikusa_hs@pref.hyogo.lg.jp</t>
  </si>
  <si>
    <t>姫路飾西</t>
  </si>
  <si>
    <t>兵庫県立姫路飾西高等学校</t>
  </si>
  <si>
    <t>671-2216</t>
  </si>
  <si>
    <t>姫路市飾西148-2</t>
  </si>
  <si>
    <t>079-266-5355</t>
  </si>
  <si>
    <t>Himejishikisai_hs@pref.hyogo.lg.jp</t>
  </si>
  <si>
    <t>有馬</t>
  </si>
  <si>
    <t>兵庫県立有馬高等学校</t>
  </si>
  <si>
    <t>669-1531</t>
  </si>
  <si>
    <t>三田市天神2-1-50</t>
  </si>
  <si>
    <t>079-563-2881</t>
  </si>
  <si>
    <t>Arima_hs@pref.hyogo.lg.jp</t>
  </si>
  <si>
    <t>柏原</t>
  </si>
  <si>
    <t>兵庫県立柏原高等学校</t>
  </si>
  <si>
    <t>669-3302</t>
  </si>
  <si>
    <t>丹波市柏原町東奥50</t>
  </si>
  <si>
    <t>0795-72-1166</t>
  </si>
  <si>
    <t>kaibara_koko@pref.hyogo.lg.jp</t>
  </si>
  <si>
    <t>氷上西</t>
    <rPh sb="0" eb="2">
      <t>ヒカミ</t>
    </rPh>
    <rPh sb="2" eb="3">
      <t>ニシ</t>
    </rPh>
    <phoneticPr fontId="4"/>
  </si>
  <si>
    <t>兵庫県立氷上西高等学校</t>
  </si>
  <si>
    <t>669-3811</t>
  </si>
  <si>
    <t>丹波市青垣町佐治378-3</t>
    <rPh sb="0" eb="2">
      <t>タンバ</t>
    </rPh>
    <rPh sb="2" eb="3">
      <t>シ</t>
    </rPh>
    <phoneticPr fontId="2"/>
  </si>
  <si>
    <t>0795-87-0146</t>
  </si>
  <si>
    <t>Hikamins_hs@pref.hyogo.lg.jp</t>
  </si>
  <si>
    <t>氷上</t>
    <rPh sb="0" eb="2">
      <t>ヒカミ</t>
    </rPh>
    <phoneticPr fontId="4"/>
  </si>
  <si>
    <t>兵庫県立氷上高等学校</t>
  </si>
  <si>
    <t>669-4141</t>
  </si>
  <si>
    <t>丹波市春日町黒井77</t>
    <rPh sb="0" eb="2">
      <t>タンバ</t>
    </rPh>
    <rPh sb="2" eb="3">
      <t>シ</t>
    </rPh>
    <phoneticPr fontId="2"/>
  </si>
  <si>
    <t>0795-74-0104</t>
  </si>
  <si>
    <t>Hikami_hs@pref.hyogo.lg.jp</t>
  </si>
  <si>
    <t>篠山鳳鳴</t>
  </si>
  <si>
    <t>兵庫県立篠山鳳鳴高等学校</t>
  </si>
  <si>
    <t>669-2318</t>
  </si>
  <si>
    <t>丹波篠山市大熊369</t>
  </si>
  <si>
    <t>079-552-0047</t>
  </si>
  <si>
    <t>Sasayamahoumei_hs@pref.hyogo.lg.jp</t>
  </si>
  <si>
    <t>篠山産</t>
  </si>
  <si>
    <t>兵庫県立篠山産業高等学校</t>
  </si>
  <si>
    <t>669-2341</t>
  </si>
  <si>
    <t>丹波篠山市郡家403-1</t>
  </si>
  <si>
    <t>079-552-1194</t>
  </si>
  <si>
    <t>Sasayamasangyo_hs@pref.hyogo.lg.jp</t>
  </si>
  <si>
    <t>篠山東雲</t>
  </si>
  <si>
    <t>兵庫県立篠山東雲高等学校</t>
  </si>
  <si>
    <t>669-2513</t>
  </si>
  <si>
    <t>丹波篠山市福住1260</t>
  </si>
  <si>
    <t>079-557-0039</t>
  </si>
  <si>
    <t>Sasayamashinonome_hs@pref.hyogo.lg.jp</t>
  </si>
  <si>
    <t>北摂三田</t>
  </si>
  <si>
    <t>兵庫県立北摂三田高等学校</t>
  </si>
  <si>
    <t>669-1545</t>
  </si>
  <si>
    <t>三田市狭間が丘1-1-1</t>
  </si>
  <si>
    <t>079-563-6711</t>
  </si>
  <si>
    <t>Hokusetsusanda_hs@pref.hyogo.lg.jp</t>
  </si>
  <si>
    <t>三田西陵</t>
  </si>
  <si>
    <t>兵庫県立三田西陵高等学校</t>
  </si>
  <si>
    <t>669-1324</t>
  </si>
  <si>
    <t>三田市ゆりのき台3-4</t>
  </si>
  <si>
    <t>079-565-5287</t>
  </si>
  <si>
    <t>Sandaseiryou_hs@pref.hyogo.lg.jp</t>
  </si>
  <si>
    <t>三田祥雲館</t>
  </si>
  <si>
    <t>兵庫県立三田祥雲館高等学校</t>
  </si>
  <si>
    <t>669-1337</t>
  </si>
  <si>
    <t>三田市学園1-1</t>
  </si>
  <si>
    <t>079-560-6080</t>
  </si>
  <si>
    <t>Sandashouunkan_hs@pref.hyogo.lg.jp</t>
  </si>
  <si>
    <t>豊岡</t>
  </si>
  <si>
    <t>兵庫県立豊岡高等学校</t>
  </si>
  <si>
    <t>668-0042</t>
  </si>
  <si>
    <t>豊岡市京町12-91</t>
  </si>
  <si>
    <t>0796-22-2111</t>
  </si>
  <si>
    <t>Toyooka_hs@pref.hyogo.lg.jp</t>
  </si>
  <si>
    <t>豊岡総合</t>
  </si>
  <si>
    <t>兵庫県立豊岡総合高等学校</t>
  </si>
  <si>
    <t>668-0023</t>
  </si>
  <si>
    <t>豊岡市加広町6-68</t>
  </si>
  <si>
    <t>0796-22-7177</t>
  </si>
  <si>
    <t>toyookasg_hs@pref.hyogo.lg.jp</t>
  </si>
  <si>
    <t>香住</t>
  </si>
  <si>
    <t>兵庫県立香住高等学校</t>
  </si>
  <si>
    <t>669-6563</t>
  </si>
  <si>
    <t>美方郡香美町香住区矢田40-1</t>
  </si>
  <si>
    <t>0796-36-1181</t>
  </si>
  <si>
    <t>Kasumi_hs@pref.hyogo.lg.jp</t>
  </si>
  <si>
    <t>日高</t>
    <rPh sb="0" eb="2">
      <t>ヒダカ</t>
    </rPh>
    <phoneticPr fontId="4"/>
  </si>
  <si>
    <t>兵庫県立日高高等学校</t>
  </si>
  <si>
    <t>669-5302</t>
  </si>
  <si>
    <t>豊岡市日高町岩中1</t>
    <rPh sb="0" eb="3">
      <t>トヨオカシ</t>
    </rPh>
    <phoneticPr fontId="2"/>
  </si>
  <si>
    <t>0796-42-1133</t>
  </si>
  <si>
    <t>Hidaka_hs@pref.hyogo.lg.jp</t>
  </si>
  <si>
    <t>出石</t>
  </si>
  <si>
    <t>兵庫県立出石高等学校</t>
  </si>
  <si>
    <t>668-0211</t>
  </si>
  <si>
    <t>豊岡市出石町下谷35-1</t>
  </si>
  <si>
    <t>0796-52-3131</t>
  </si>
  <si>
    <t>Izushi_hs@pref.hyogo.lg.jp</t>
  </si>
  <si>
    <t>村岡</t>
  </si>
  <si>
    <t>兵庫県立村岡高等学校</t>
  </si>
  <si>
    <t>667-1311</t>
  </si>
  <si>
    <t>美方郡香美町村岡区村岡2931</t>
  </si>
  <si>
    <t>0796-94-0201</t>
  </si>
  <si>
    <t>Muraoka_hs@pref.hyogo.lg.jp</t>
  </si>
  <si>
    <t>浜坂</t>
  </si>
  <si>
    <t>兵庫県立浜坂高等学校</t>
  </si>
  <si>
    <t>669-6701</t>
  </si>
  <si>
    <t>美方郡新温泉町芦屋853-2</t>
  </si>
  <si>
    <t>0796-82-3174</t>
  </si>
  <si>
    <t>Hamasaka_hs@pref.hyogo.lg.jp</t>
  </si>
  <si>
    <t>生野</t>
  </si>
  <si>
    <t>兵庫県立生野高等学校</t>
  </si>
  <si>
    <t>679-3311</t>
  </si>
  <si>
    <t>朝来市生野町真弓432-1</t>
  </si>
  <si>
    <t>079-679-3123</t>
  </si>
  <si>
    <t>Ikuno_hs@pref.hyogo.lg.jp</t>
  </si>
  <si>
    <t>和田山</t>
  </si>
  <si>
    <t>兵庫県立和田山高等学校</t>
  </si>
  <si>
    <t>669-5215</t>
  </si>
  <si>
    <t>朝来市和田山町枚田岡376-1</t>
  </si>
  <si>
    <t>079-672-3269</t>
  </si>
  <si>
    <t>Wadayama_hs@pref.hyogo.lg.jp</t>
  </si>
  <si>
    <t>八鹿</t>
  </si>
  <si>
    <t>兵庫県立八鹿高等学校</t>
  </si>
  <si>
    <t>667-0031</t>
  </si>
  <si>
    <t>養父市八鹿町九鹿85</t>
  </si>
  <si>
    <t>079-662-2176</t>
  </si>
  <si>
    <t>Youka_hs@pref.hyogo.lg.jp</t>
  </si>
  <si>
    <t>但馬農</t>
  </si>
  <si>
    <t>兵庫県立但馬農業高等学校</t>
  </si>
  <si>
    <t>667-0043</t>
  </si>
  <si>
    <t>養父市八鹿町高柳300-1</t>
  </si>
  <si>
    <t>079-662-6107</t>
  </si>
  <si>
    <t>Tajimanou_hs@pref.hyogo.lg.jp</t>
  </si>
  <si>
    <t>洲本</t>
  </si>
  <si>
    <t>兵庫県立洲本高等学校</t>
  </si>
  <si>
    <t>656-0053</t>
  </si>
  <si>
    <t>洲本市上物部2-8-5</t>
  </si>
  <si>
    <t>0799-22-1550</t>
  </si>
  <si>
    <t>sumoto_koko@pref.hyogo.lg.jp</t>
  </si>
  <si>
    <t>洲本実</t>
  </si>
  <si>
    <t>兵庫県立洲本実業高等学校</t>
  </si>
  <si>
    <t>656-0012</t>
  </si>
  <si>
    <t>洲本市宇山2-8-65</t>
  </si>
  <si>
    <t>0799-22-1240</t>
  </si>
  <si>
    <t>sumotoj_koko@pref.hyogo.lg.jp</t>
  </si>
  <si>
    <t>津名</t>
    <rPh sb="0" eb="2">
      <t>ツナ</t>
    </rPh>
    <phoneticPr fontId="4"/>
  </si>
  <si>
    <t>兵庫県立津名高等学校</t>
  </si>
  <si>
    <t>656-2131</t>
  </si>
  <si>
    <t>淡路市志筑249-1</t>
    <rPh sb="0" eb="2">
      <t>アワジ</t>
    </rPh>
    <rPh sb="2" eb="3">
      <t>シ</t>
    </rPh>
    <phoneticPr fontId="2"/>
  </si>
  <si>
    <t>0799-62-0071</t>
  </si>
  <si>
    <t>Tsuna_hs@pref.hyogo.lg.jp</t>
  </si>
  <si>
    <t>淡路</t>
  </si>
  <si>
    <t>兵庫県立淡路高等学校</t>
  </si>
  <si>
    <t>656-1711</t>
  </si>
  <si>
    <t>淡路市富島171-2</t>
  </si>
  <si>
    <t>0799-82-1137</t>
  </si>
  <si>
    <t>Awaji_hs@pref.hyogo.lg.jp</t>
  </si>
  <si>
    <t>淡路三原</t>
  </si>
  <si>
    <t>兵庫県立淡路三原高等学校</t>
  </si>
  <si>
    <t>656-0461</t>
  </si>
  <si>
    <t>南あわじ市市円行寺345-1</t>
  </si>
  <si>
    <t>0799-42-0048</t>
  </si>
  <si>
    <t>awajimihara_hs@pref.hyogo.lg.jp</t>
  </si>
  <si>
    <t>県立大附</t>
    <rPh sb="0" eb="2">
      <t>ケンリツ</t>
    </rPh>
    <rPh sb="2" eb="3">
      <t>ダイ</t>
    </rPh>
    <rPh sb="3" eb="4">
      <t>フ</t>
    </rPh>
    <phoneticPr fontId="4"/>
  </si>
  <si>
    <t>兵庫県立大学附属高等学校</t>
    <rPh sb="0" eb="2">
      <t>ヒョウゴ</t>
    </rPh>
    <rPh sb="2" eb="4">
      <t>ケンリツ</t>
    </rPh>
    <phoneticPr fontId="5"/>
  </si>
  <si>
    <t>678-1205</t>
  </si>
  <si>
    <t>赤穂郡上郡町光都3-11-1</t>
  </si>
  <si>
    <t>0791-58-0722</t>
  </si>
  <si>
    <t>fuzokuk@ofc.u-hyogo.ac.jp</t>
  </si>
  <si>
    <t>兵庫県立神戸工業高等学校</t>
  </si>
  <si>
    <t>神戸市兵庫区和田宮通2-1-63</t>
  </si>
  <si>
    <t>078-651-2811</t>
  </si>
  <si>
    <t>Kobekg_hs@pref.hyogo.lg.jp</t>
  </si>
  <si>
    <t>湊川</t>
  </si>
  <si>
    <t>兵庫県立湊川高等学校</t>
  </si>
  <si>
    <t>078-691-7406</t>
  </si>
  <si>
    <t>Minatogawa_hs@pref.hyogo.lg.jp</t>
  </si>
  <si>
    <t>長田商</t>
  </si>
  <si>
    <t>兵庫県立長田商業高等学校</t>
  </si>
  <si>
    <t>078-631-0616</t>
  </si>
  <si>
    <t>Nagatasg_hs@pref.hyogo.lg.jp</t>
  </si>
  <si>
    <t>神崎工</t>
    <rPh sb="0" eb="2">
      <t>カンザキ</t>
    </rPh>
    <rPh sb="2" eb="3">
      <t>コウ</t>
    </rPh>
    <phoneticPr fontId="4"/>
  </si>
  <si>
    <t>兵庫県立神崎工業高等学校</t>
  </si>
  <si>
    <t>06-6481-5503</t>
  </si>
  <si>
    <t>Kanzakis_hs@pref.hyogo.lg.jp</t>
  </si>
  <si>
    <t>西宮香風</t>
    <rPh sb="0" eb="2">
      <t>ニシノミヤ</t>
    </rPh>
    <rPh sb="2" eb="4">
      <t>コウフウ</t>
    </rPh>
    <phoneticPr fontId="4"/>
  </si>
  <si>
    <t>兵庫県立西宮香風高等学校</t>
    <rPh sb="4" eb="6">
      <t>ニシノミヤ</t>
    </rPh>
    <rPh sb="6" eb="8">
      <t>コウフウ</t>
    </rPh>
    <phoneticPr fontId="5"/>
  </si>
  <si>
    <t>662-0943</t>
  </si>
  <si>
    <t>西宮市建石町7-43</t>
    <rPh sb="0" eb="3">
      <t>ニシノミヤシ</t>
    </rPh>
    <rPh sb="3" eb="6">
      <t>タテイシチョウ</t>
    </rPh>
    <phoneticPr fontId="2"/>
  </si>
  <si>
    <t>0798-39-1017</t>
  </si>
  <si>
    <t>Nishinomiyakoufuu_hs@pref.hyogo.lg.jp</t>
  </si>
  <si>
    <t>兵庫県立有馬（定）高等学校</t>
    <rPh sb="7" eb="8">
      <t>テイ</t>
    </rPh>
    <phoneticPr fontId="5"/>
  </si>
  <si>
    <t>錦城</t>
  </si>
  <si>
    <t>兵庫県立錦城高等学校</t>
  </si>
  <si>
    <t>078-928-3749</t>
  </si>
  <si>
    <t>Kinjyou_hs@pref.hyogo.lg.jp</t>
  </si>
  <si>
    <t>兵庫県立農業（定）高等学校</t>
    <rPh sb="4" eb="6">
      <t>ノウギョウ</t>
    </rPh>
    <rPh sb="7" eb="8">
      <t>サダム</t>
    </rPh>
    <rPh sb="9" eb="11">
      <t>コウトウ</t>
    </rPh>
    <phoneticPr fontId="1"/>
  </si>
  <si>
    <t>加古川市平岡町新在家902-4</t>
    <rPh sb="0" eb="4">
      <t>カコガワシ</t>
    </rPh>
    <rPh sb="4" eb="6">
      <t>ヒラオカ</t>
    </rPh>
    <rPh sb="6" eb="7">
      <t>チョウ</t>
    </rPh>
    <rPh sb="7" eb="10">
      <t>シンザイケ</t>
    </rPh>
    <phoneticPr fontId="1"/>
  </si>
  <si>
    <t>079-424-2996</t>
  </si>
  <si>
    <t>西脇北</t>
    <rPh sb="0" eb="2">
      <t>ニシワキ</t>
    </rPh>
    <rPh sb="2" eb="3">
      <t>キタ</t>
    </rPh>
    <phoneticPr fontId="4"/>
  </si>
  <si>
    <t>兵庫県立西脇北高等学校</t>
  </si>
  <si>
    <t>677-0014</t>
  </si>
  <si>
    <t>西脇市郷瀬町669-32</t>
  </si>
  <si>
    <t>0795-22-5850</t>
  </si>
  <si>
    <t>Nishiwakikita_hs@pref.hyogo.lg.jp</t>
  </si>
  <si>
    <t>兵庫県立松陽（定）高等学校</t>
    <rPh sb="4" eb="6">
      <t>ショウヨウ</t>
    </rPh>
    <rPh sb="7" eb="8">
      <t>テイ</t>
    </rPh>
    <phoneticPr fontId="5"/>
  </si>
  <si>
    <t>高砂市曽根町字中浜2794-1</t>
  </si>
  <si>
    <t>兵庫県立小野工業（定）高等学校</t>
    <rPh sb="9" eb="10">
      <t>テイ</t>
    </rPh>
    <phoneticPr fontId="5"/>
  </si>
  <si>
    <t>姫路北</t>
  </si>
  <si>
    <t>兵庫県立姫路北高等学校</t>
  </si>
  <si>
    <t>079-281-0118</t>
  </si>
  <si>
    <t>Himejikita_hs@pref.hyogo.lg.jp</t>
  </si>
  <si>
    <t>兵庫県立飾磨工業（多）高等学校</t>
    <rPh sb="4" eb="6">
      <t>シカマ</t>
    </rPh>
    <rPh sb="6" eb="8">
      <t>コウギョウ</t>
    </rPh>
    <rPh sb="9" eb="10">
      <t>タ</t>
    </rPh>
    <rPh sb="11" eb="13">
      <t>コウトウ</t>
    </rPh>
    <phoneticPr fontId="1"/>
  </si>
  <si>
    <t>姫路市飾磨区細江319</t>
    <rPh sb="0" eb="3">
      <t>ヒメジシ</t>
    </rPh>
    <rPh sb="3" eb="6">
      <t>シカマク</t>
    </rPh>
    <rPh sb="6" eb="8">
      <t>ホソエ</t>
    </rPh>
    <phoneticPr fontId="1"/>
  </si>
  <si>
    <t>兵庫県立相生産業（定）高等学校</t>
    <rPh sb="4" eb="6">
      <t>アイオイ</t>
    </rPh>
    <rPh sb="9" eb="10">
      <t>テイ</t>
    </rPh>
    <phoneticPr fontId="5"/>
  </si>
  <si>
    <t>兵庫県立龍野北(定）高等学校</t>
    <rPh sb="0" eb="3">
      <t>ヒョウゴケン</t>
    </rPh>
    <rPh sb="3" eb="4">
      <t>リツ</t>
    </rPh>
    <rPh sb="4" eb="6">
      <t>タツノ</t>
    </rPh>
    <rPh sb="6" eb="7">
      <t>キタ</t>
    </rPh>
    <rPh sb="8" eb="9">
      <t>テイ</t>
    </rPh>
    <rPh sb="10" eb="12">
      <t>コウトウ</t>
    </rPh>
    <rPh sb="12" eb="14">
      <t>ガッコウ</t>
    </rPh>
    <phoneticPr fontId="5"/>
  </si>
  <si>
    <t>兵庫県立赤穂（定）高等学校</t>
    <rPh sb="4" eb="6">
      <t>アコウ</t>
    </rPh>
    <rPh sb="7" eb="8">
      <t>テイ</t>
    </rPh>
    <rPh sb="9" eb="11">
      <t>コウトウ</t>
    </rPh>
    <phoneticPr fontId="5"/>
  </si>
  <si>
    <t>赤穂市海浜町139</t>
    <rPh sb="0" eb="3">
      <t>アコウシ</t>
    </rPh>
    <rPh sb="3" eb="6">
      <t>カイヒンチョウ</t>
    </rPh>
    <phoneticPr fontId="2"/>
  </si>
  <si>
    <t>0791-43-2214</t>
  </si>
  <si>
    <t>兵庫県立豊岡（定）高等学校</t>
    <rPh sb="4" eb="6">
      <t>トヨオカ</t>
    </rPh>
    <rPh sb="7" eb="8">
      <t>テイ</t>
    </rPh>
    <rPh sb="9" eb="11">
      <t>コウトウ</t>
    </rPh>
    <phoneticPr fontId="5"/>
  </si>
  <si>
    <t>豊岡市京町12-91</t>
    <rPh sb="0" eb="3">
      <t>トヨオカシ</t>
    </rPh>
    <rPh sb="3" eb="4">
      <t>キョウ</t>
    </rPh>
    <rPh sb="4" eb="5">
      <t>マチ</t>
    </rPh>
    <phoneticPr fontId="1"/>
  </si>
  <si>
    <t>兵庫県立洲本（定）高等学校</t>
    <rPh sb="4" eb="6">
      <t>スモト</t>
    </rPh>
    <rPh sb="7" eb="8">
      <t>テイ</t>
    </rPh>
    <rPh sb="9" eb="11">
      <t>コウトウ</t>
    </rPh>
    <phoneticPr fontId="5"/>
  </si>
  <si>
    <t>青雲</t>
  </si>
  <si>
    <t>兵庫県立青雲高等学校</t>
  </si>
  <si>
    <t>078-641-4200</t>
  </si>
  <si>
    <t>Seiun_hs@pref.hyogo.lg.jp</t>
  </si>
  <si>
    <t>兵庫県立網干（通）高等学校</t>
    <rPh sb="4" eb="6">
      <t>アボシ</t>
    </rPh>
    <rPh sb="7" eb="8">
      <t>ツウ</t>
    </rPh>
    <rPh sb="9" eb="11">
      <t>コウトウ</t>
    </rPh>
    <phoneticPr fontId="1"/>
  </si>
  <si>
    <t>阪神昆陽</t>
    <rPh sb="0" eb="2">
      <t>ハンシン</t>
    </rPh>
    <rPh sb="2" eb="4">
      <t>コヤ</t>
    </rPh>
    <phoneticPr fontId="4"/>
  </si>
  <si>
    <t>兵庫県立阪神昆陽高等学校</t>
    <rPh sb="0" eb="2">
      <t>ヒョウゴ</t>
    </rPh>
    <rPh sb="2" eb="4">
      <t>ケンリツ</t>
    </rPh>
    <rPh sb="4" eb="6">
      <t>ハンシン</t>
    </rPh>
    <rPh sb="6" eb="8">
      <t>コヤ</t>
    </rPh>
    <rPh sb="8" eb="10">
      <t>コウトウ</t>
    </rPh>
    <rPh sb="10" eb="12">
      <t>ガッコウ</t>
    </rPh>
    <phoneticPr fontId="5"/>
  </si>
  <si>
    <t>664-0027</t>
  </si>
  <si>
    <t>伊丹市池尻7-108</t>
    <rPh sb="0" eb="3">
      <t>イタミシ</t>
    </rPh>
    <rPh sb="3" eb="5">
      <t>イケジリ</t>
    </rPh>
    <phoneticPr fontId="2"/>
  </si>
  <si>
    <t>072-773-5145</t>
  </si>
  <si>
    <t>koya_hs@pref.hyogo.lg.jp</t>
  </si>
  <si>
    <t>葺合</t>
    <rPh sb="0" eb="2">
      <t>フキアイ</t>
    </rPh>
    <phoneticPr fontId="4"/>
  </si>
  <si>
    <t>神戸市立葺合高等学校</t>
  </si>
  <si>
    <t>651-0054</t>
  </si>
  <si>
    <t>神戸市中央区野崎通1-1-1　</t>
  </si>
  <si>
    <t>078-291-0771</t>
  </si>
  <si>
    <t>hit-miyazaki@sch.ed.city.kobe.jp</t>
  </si>
  <si>
    <t>六甲アイ</t>
    <rPh sb="0" eb="2">
      <t>ロッコウ</t>
    </rPh>
    <phoneticPr fontId="4"/>
  </si>
  <si>
    <t>神戸市立六甲ｱｲﾗﾝﾄﾞ高等学校</t>
  </si>
  <si>
    <t>658-0032</t>
  </si>
  <si>
    <t>神戸市東灘区向洋町中4-4　</t>
  </si>
  <si>
    <t>078-858-4000</t>
  </si>
  <si>
    <t>ken-fukauraxa@sch.ed.city.kobe.jp</t>
  </si>
  <si>
    <t>須磨翔風</t>
  </si>
  <si>
    <t>神戸市立須磨翔風高等学校</t>
    <rPh sb="0" eb="4">
      <t>コウベシリツ</t>
    </rPh>
    <rPh sb="4" eb="6">
      <t>スマ</t>
    </rPh>
    <rPh sb="6" eb="7">
      <t>ショウ</t>
    </rPh>
    <rPh sb="7" eb="8">
      <t>カゼ</t>
    </rPh>
    <rPh sb="8" eb="10">
      <t>コウトウ</t>
    </rPh>
    <rPh sb="10" eb="12">
      <t>ガッコウ</t>
    </rPh>
    <phoneticPr fontId="5"/>
  </si>
  <si>
    <t>654-0155</t>
  </si>
  <si>
    <t>神戸市須磨区西落合1-1-5</t>
    <rPh sb="0" eb="3">
      <t>コウベシ</t>
    </rPh>
    <rPh sb="3" eb="6">
      <t>スマク</t>
    </rPh>
    <rPh sb="6" eb="9">
      <t>ニシオチアイ</t>
    </rPh>
    <phoneticPr fontId="2"/>
  </si>
  <si>
    <t>078-798-4155</t>
  </si>
  <si>
    <t>smsf-hs@kobe-c.ed.jp</t>
  </si>
  <si>
    <t>神戸科技</t>
    <rPh sb="0" eb="2">
      <t>コウベ</t>
    </rPh>
    <rPh sb="2" eb="4">
      <t>カギ</t>
    </rPh>
    <phoneticPr fontId="4"/>
  </si>
  <si>
    <t>神戸市立科学技術高等学校</t>
    <rPh sb="4" eb="6">
      <t>カガク</t>
    </rPh>
    <rPh sb="6" eb="8">
      <t>ギジュツ</t>
    </rPh>
    <phoneticPr fontId="5"/>
  </si>
  <si>
    <t>651-0072</t>
  </si>
  <si>
    <t>神戸市中央区脇浜町1-4-70</t>
    <rPh sb="0" eb="3">
      <t>コウベシ</t>
    </rPh>
    <rPh sb="3" eb="6">
      <t>チュウオウク</t>
    </rPh>
    <rPh sb="6" eb="9">
      <t>ワキノハマチョウ</t>
    </rPh>
    <phoneticPr fontId="2"/>
  </si>
  <si>
    <t>078-272-9900</t>
  </si>
  <si>
    <t>tak-sato@sch.ed.city.kobe.jp</t>
  </si>
  <si>
    <t>神港橘</t>
    <rPh sb="0" eb="2">
      <t>シンコウ</t>
    </rPh>
    <rPh sb="2" eb="3">
      <t>タチバナ</t>
    </rPh>
    <phoneticPr fontId="4"/>
  </si>
  <si>
    <t>神戸市立神港橘高等学校</t>
    <rPh sb="4" eb="6">
      <t>シンコウ</t>
    </rPh>
    <rPh sb="6" eb="7">
      <t>タチバナ</t>
    </rPh>
    <rPh sb="7" eb="9">
      <t>コウトウ</t>
    </rPh>
    <phoneticPr fontId="5"/>
  </si>
  <si>
    <t>652-0043</t>
  </si>
  <si>
    <t>神戸市兵庫区会下山町3-16-1</t>
  </si>
  <si>
    <t>078-579-3650</t>
  </si>
  <si>
    <t>snk-hs@sch.ed.city.kobe.jp</t>
  </si>
  <si>
    <t>市尼崎</t>
    <rPh sb="0" eb="1">
      <t>シ</t>
    </rPh>
    <rPh sb="1" eb="3">
      <t>アマガサキ</t>
    </rPh>
    <phoneticPr fontId="4"/>
  </si>
  <si>
    <t>尼崎市立尼崎高等学校</t>
  </si>
  <si>
    <t>661-0014</t>
  </si>
  <si>
    <t>尼崎市上ノ島町1-38-1　　　</t>
  </si>
  <si>
    <t>06-6429-0169</t>
  </si>
  <si>
    <t>H01-KYOTO@nd.ama-net.ed.jp</t>
  </si>
  <si>
    <t>尼崎双星</t>
  </si>
  <si>
    <t>尼崎市立尼崎双星高等学</t>
    <rPh sb="0" eb="4">
      <t>アマガサキシリツ</t>
    </rPh>
    <rPh sb="4" eb="6">
      <t>アマガサキ</t>
    </rPh>
    <rPh sb="6" eb="7">
      <t>ソウ</t>
    </rPh>
    <rPh sb="7" eb="8">
      <t>ホシ</t>
    </rPh>
    <rPh sb="8" eb="10">
      <t>コウトウ</t>
    </rPh>
    <rPh sb="10" eb="11">
      <t>ガク</t>
    </rPh>
    <phoneticPr fontId="5"/>
  </si>
  <si>
    <t>661-0983</t>
  </si>
  <si>
    <t>尼崎市口田中2-8-1</t>
    <rPh sb="0" eb="3">
      <t>アマガサキシ</t>
    </rPh>
    <rPh sb="3" eb="4">
      <t>クチ</t>
    </rPh>
    <rPh sb="4" eb="6">
      <t>タナカ</t>
    </rPh>
    <phoneticPr fontId="2"/>
  </si>
  <si>
    <t>06-6491-7000</t>
  </si>
  <si>
    <t/>
  </si>
  <si>
    <t>市西宮</t>
    <rPh sb="0" eb="1">
      <t>シ</t>
    </rPh>
    <rPh sb="1" eb="3">
      <t>ニシノミヤ</t>
    </rPh>
    <phoneticPr fontId="4"/>
  </si>
  <si>
    <t>西宮市立西宮高等学校</t>
  </si>
  <si>
    <t>662-0872</t>
  </si>
  <si>
    <t>西宮市高座町14-117　　　　</t>
  </si>
  <si>
    <t>ichinishi1@edu.nishi.or.jp</t>
  </si>
  <si>
    <t>西宮東</t>
    <rPh sb="0" eb="2">
      <t>ニシノミヤ</t>
    </rPh>
    <rPh sb="2" eb="3">
      <t>ヒガシ</t>
    </rPh>
    <phoneticPr fontId="4"/>
  </si>
  <si>
    <t>西宮市立西宮東高等学校</t>
  </si>
  <si>
    <t>663-8185</t>
  </si>
  <si>
    <t>西宮市古川町1-12　　　　　　　</t>
  </si>
  <si>
    <t>0798-47-6013</t>
  </si>
  <si>
    <t>nishihh1@edu.nishi.or.jp</t>
  </si>
  <si>
    <t>市伊丹</t>
    <rPh sb="0" eb="1">
      <t>シ</t>
    </rPh>
    <rPh sb="1" eb="3">
      <t>イタミ</t>
    </rPh>
    <phoneticPr fontId="4"/>
  </si>
  <si>
    <t>伊丹市立伊丹高等学校</t>
  </si>
  <si>
    <t>664-0857</t>
  </si>
  <si>
    <t>伊丹市行基町4-1　　</t>
    <rPh sb="0" eb="3">
      <t>イタミシ</t>
    </rPh>
    <rPh sb="3" eb="6">
      <t>ギョウキチョウ</t>
    </rPh>
    <phoneticPr fontId="2"/>
  </si>
  <si>
    <t>072-772-2040</t>
  </si>
  <si>
    <t>h_zitami@itami.ed.jp</t>
  </si>
  <si>
    <t>明石商</t>
    <rPh sb="0" eb="2">
      <t>アカシ</t>
    </rPh>
    <rPh sb="2" eb="3">
      <t>ショウ</t>
    </rPh>
    <phoneticPr fontId="4"/>
  </si>
  <si>
    <t>明石市立明石商業高等学校</t>
    <rPh sb="0" eb="2">
      <t>アカシ</t>
    </rPh>
    <rPh sb="2" eb="3">
      <t>シ</t>
    </rPh>
    <rPh sb="4" eb="6">
      <t>アカシ</t>
    </rPh>
    <rPh sb="6" eb="8">
      <t>ショウギョウ</t>
    </rPh>
    <rPh sb="8" eb="9">
      <t>コウ</t>
    </rPh>
    <phoneticPr fontId="5"/>
  </si>
  <si>
    <t>674-0072</t>
  </si>
  <si>
    <t>明石市魚住町長坂寺字宮西1250</t>
  </si>
  <si>
    <t>078-918-5950</t>
  </si>
  <si>
    <t>webmaster@akashi-ch.ed.jp</t>
  </si>
  <si>
    <t>姫路市立姫路高等学校</t>
  </si>
  <si>
    <t>670-0083</t>
  </si>
  <si>
    <t>姫路市辻井9-1-10　　　　　</t>
  </si>
  <si>
    <t>079-297-2753</t>
  </si>
  <si>
    <t>himeji-hs@himeji-hyg.ed.jp</t>
  </si>
  <si>
    <t>琴丘</t>
    <rPh sb="0" eb="1">
      <t>コト</t>
    </rPh>
    <rPh sb="1" eb="2">
      <t>オカ</t>
    </rPh>
    <phoneticPr fontId="4"/>
  </si>
  <si>
    <t>姫路市立琴丘高等学校</t>
  </si>
  <si>
    <t>670-0052</t>
  </si>
  <si>
    <t>姫路市今宿668　　　　　　　　　</t>
  </si>
  <si>
    <t>079-292-4925</t>
  </si>
  <si>
    <t>kyo-kotogaoka-kga@city.himeji.lg.jp</t>
  </si>
  <si>
    <t>飾磨</t>
    <rPh sb="0" eb="2">
      <t>シカマ</t>
    </rPh>
    <phoneticPr fontId="4"/>
  </si>
  <si>
    <t>姫路市立飾磨高等学校</t>
  </si>
  <si>
    <t>672-8031</t>
  </si>
  <si>
    <t>姫路市飾磨区妻鹿672　　</t>
  </si>
  <si>
    <t>079-245-1121</t>
  </si>
  <si>
    <t>shikama-hs@himeji-hyg.ed.jp</t>
  </si>
  <si>
    <t>神戸市立摩耶兵庫高等学校</t>
  </si>
  <si>
    <t>650-0044</t>
  </si>
  <si>
    <t>神戸市中央区東川崎町１-3-8</t>
  </si>
  <si>
    <t>078-360-1316</t>
  </si>
  <si>
    <t>myh-hs@sch.ed.city.kobe.jp</t>
  </si>
  <si>
    <t>神戸市立楠高等学校</t>
  </si>
  <si>
    <t>652-0045</t>
  </si>
  <si>
    <t>神戸市兵庫区松本通1-1-1　　　</t>
  </si>
  <si>
    <t>078-521-4700</t>
  </si>
  <si>
    <t>yuh-fujitaxa@sch.city.kobe.jp</t>
  </si>
  <si>
    <t>神戸市立神戸工科高等学校</t>
    <rPh sb="4" eb="6">
      <t>コウベ</t>
    </rPh>
    <rPh sb="7" eb="8">
      <t>カ</t>
    </rPh>
    <phoneticPr fontId="5"/>
  </si>
  <si>
    <t>078-272-9910</t>
  </si>
  <si>
    <t>尼崎市立琴ノ浦高等学校</t>
    <rPh sb="0" eb="2">
      <t>アマガサキ</t>
    </rPh>
    <rPh sb="2" eb="4">
      <t>イチリツ</t>
    </rPh>
    <rPh sb="4" eb="5">
      <t>コト</t>
    </rPh>
    <rPh sb="6" eb="7">
      <t>ウラ</t>
    </rPh>
    <rPh sb="7" eb="11">
      <t>コウトウガッコウ</t>
    </rPh>
    <phoneticPr fontId="5"/>
  </si>
  <si>
    <t>660-0826</t>
  </si>
  <si>
    <t>尼崎市北城内47-1　　　　　　　</t>
  </si>
  <si>
    <t>06-6481-8460</t>
  </si>
  <si>
    <t>H07-KYOTO@nd.ama-net.ed.jp</t>
  </si>
  <si>
    <t>西神戸高特</t>
    <rPh sb="4" eb="5">
      <t>トク</t>
    </rPh>
    <phoneticPr fontId="3"/>
  </si>
  <si>
    <t>兵庫県立西神戸特別支援学校</t>
  </si>
  <si>
    <t>651-2204</t>
  </si>
  <si>
    <t>神戸市西区押部谷町高和1557-1</t>
  </si>
  <si>
    <t>078-991-2050</t>
  </si>
  <si>
    <t>nskobe_shien@pref.hyogo.lg.jp</t>
  </si>
  <si>
    <t>兵庫県立視覚特別支援学校</t>
  </si>
  <si>
    <t>655-0884</t>
  </si>
  <si>
    <t>神戸市垂水区城が山4-2-1</t>
  </si>
  <si>
    <t>078-751-3291</t>
  </si>
  <si>
    <t>Shikakushien@pref.hyogo.lg.jp</t>
  </si>
  <si>
    <t>兵庫県立出石特別支援学校</t>
  </si>
  <si>
    <t>668-0204</t>
  </si>
  <si>
    <t>豊岡市出石町宮内2-8</t>
  </si>
  <si>
    <t>0796-52-3565</t>
  </si>
  <si>
    <t>Izushi_shien@pref.hyogo.lg.jp</t>
  </si>
  <si>
    <t>和田山特</t>
  </si>
  <si>
    <t>兵庫県立和田山特別支援学校</t>
  </si>
  <si>
    <t>669-5252</t>
  </si>
  <si>
    <t>朝来市和田山町竹田字雀田1987-1</t>
  </si>
  <si>
    <t>079-674-0214</t>
  </si>
  <si>
    <t>Wadayama_shien@pref.hyogo.lg.jp</t>
  </si>
  <si>
    <t>655-0013</t>
  </si>
  <si>
    <t>神戸市垂水区福田1-3-1</t>
  </si>
  <si>
    <t>078-709-9301</t>
  </si>
  <si>
    <t>Kobe_chokaku@pref.hyogo.lg.jp</t>
  </si>
  <si>
    <t>いなみ野特</t>
  </si>
  <si>
    <t>兵庫県立いなみ野特別支援学校</t>
  </si>
  <si>
    <t>675-1114</t>
  </si>
  <si>
    <t>加古郡稲美町国安1284-1</t>
  </si>
  <si>
    <t>079-492-6161</t>
  </si>
  <si>
    <t>Inamino_shien@pref.hyogo.lg.jp</t>
  </si>
  <si>
    <t>兵庫県立播磨特別支援学校</t>
  </si>
  <si>
    <t>679-4002</t>
  </si>
  <si>
    <t>たつの市揖西町中垣内奥池乙135番地1 </t>
  </si>
  <si>
    <t>0791-66-0091</t>
  </si>
  <si>
    <t>Harima_shien@pref.hyogo.lg.jp</t>
  </si>
  <si>
    <t>姫路聴覚</t>
  </si>
  <si>
    <t>兵庫県立姫路聴覚特別支援学校</t>
  </si>
  <si>
    <t>姫路市本町68</t>
  </si>
  <si>
    <t>079-284-0331</t>
  </si>
  <si>
    <t>Himeji_chokaku@pref.hyogo.lg.jp</t>
  </si>
  <si>
    <t>兵庫県立姫路特別支援学校</t>
  </si>
  <si>
    <t>671-0247</t>
  </si>
  <si>
    <t>姫路市四郷町東阿保字下戸明476-1</t>
  </si>
  <si>
    <t>079-285-3765</t>
  </si>
  <si>
    <t>Himeji_shien@pref.hyogo.lg.jp</t>
  </si>
  <si>
    <t>兵庫県立神戸特別支援学校</t>
  </si>
  <si>
    <t>神戸市北区大脇台10-1</t>
  </si>
  <si>
    <t>078-592-6767</t>
  </si>
  <si>
    <t>Kobe_shien@pref.hyogo.lg.jp</t>
  </si>
  <si>
    <t>阪神昆陽特</t>
  </si>
  <si>
    <t>兵庫県立阪神昆陽特別支援学校</t>
  </si>
  <si>
    <t>伊丹市池尻7-108</t>
  </si>
  <si>
    <t>072-773-5135</t>
  </si>
  <si>
    <t>koya_shien@pref.hyogo.lg.jp</t>
  </si>
  <si>
    <t>兵庫県立姫路しらさぎ特別支援学校</t>
  </si>
  <si>
    <t>670-0986</t>
  </si>
  <si>
    <t>姫路市苫編688-58</t>
  </si>
  <si>
    <t>079-295-2200</t>
  </si>
  <si>
    <t>shirasagi_shien@pref.hyogo.lg.jp</t>
  </si>
  <si>
    <t>甲南女</t>
    <rPh sb="0" eb="2">
      <t>コウナン</t>
    </rPh>
    <rPh sb="2" eb="3">
      <t>ジョ</t>
    </rPh>
    <phoneticPr fontId="4"/>
  </si>
  <si>
    <t>甲南女子高等学校</t>
  </si>
  <si>
    <t>658-0001</t>
  </si>
  <si>
    <t>神戸市東灘区森北町5-6-1　     　　</t>
  </si>
  <si>
    <t>078-411-2531</t>
  </si>
  <si>
    <t>chuko@konan-wu.ac.jp</t>
  </si>
  <si>
    <t>灘</t>
    <rPh sb="0" eb="1">
      <t>ナダ</t>
    </rPh>
    <phoneticPr fontId="4"/>
  </si>
  <si>
    <t>灘高等学校</t>
  </si>
  <si>
    <t>658-0082</t>
  </si>
  <si>
    <t>神戸市東灘区魚崎北町8-5-1　</t>
  </si>
  <si>
    <t>078-411-7234</t>
  </si>
  <si>
    <t>nada-h@kcc.zaq.ne.jp</t>
  </si>
  <si>
    <t>六甲</t>
    <rPh sb="0" eb="2">
      <t>ロッコウ</t>
    </rPh>
    <phoneticPr fontId="4"/>
  </si>
  <si>
    <t>六甲学院高等学校</t>
    <rPh sb="2" eb="4">
      <t>ガクイン</t>
    </rPh>
    <phoneticPr fontId="5"/>
  </si>
  <si>
    <t>657-0015</t>
  </si>
  <si>
    <t>神戸市灘区篠原伯母野山町2-4-1   　　</t>
  </si>
  <si>
    <t>078-871-4161</t>
  </si>
  <si>
    <t>e.adachi@rokkogakuin.net</t>
  </si>
  <si>
    <t>松蔭</t>
    <rPh sb="0" eb="2">
      <t>ショウイン</t>
    </rPh>
    <phoneticPr fontId="4"/>
  </si>
  <si>
    <t>松蔭高等学校</t>
  </si>
  <si>
    <t>657-0805</t>
  </si>
  <si>
    <t>神戸市灘区青谷町3-4-47　</t>
  </si>
  <si>
    <t>078-861-1105</t>
  </si>
  <si>
    <t>S.office-info@shoin-jhs.ac.jp</t>
  </si>
  <si>
    <t>神戸龍谷</t>
    <rPh sb="0" eb="2">
      <t>コウベ</t>
    </rPh>
    <rPh sb="2" eb="4">
      <t>リュウコク</t>
    </rPh>
    <phoneticPr fontId="4"/>
  </si>
  <si>
    <t>神戸龍谷高等学校</t>
  </si>
  <si>
    <t>651-0052</t>
  </si>
  <si>
    <t>神戸市中央区中島通5-3-1     　　</t>
  </si>
  <si>
    <t>078-241-0076</t>
  </si>
  <si>
    <t>jimusitu@koberyukoku.ed.jp</t>
  </si>
  <si>
    <t>神戸第一</t>
    <rPh sb="0" eb="2">
      <t>コウベ</t>
    </rPh>
    <rPh sb="2" eb="4">
      <t>ダイイチ</t>
    </rPh>
    <phoneticPr fontId="4"/>
  </si>
  <si>
    <t>神戸第一高等学校</t>
  </si>
  <si>
    <t>651-0058</t>
  </si>
  <si>
    <t>神戸市中央区葺合町寺ヶ谷１　　　　</t>
  </si>
  <si>
    <t>078-242-4811</t>
  </si>
  <si>
    <t>kobedai1@gaea.ocn.ne.jp</t>
  </si>
  <si>
    <t>啓明</t>
    <rPh sb="0" eb="2">
      <t>ケイメイ</t>
    </rPh>
    <phoneticPr fontId="4"/>
  </si>
  <si>
    <t>啓明学院高等学校</t>
  </si>
  <si>
    <t>654-0131</t>
  </si>
  <si>
    <t>神戸市須磨区横尾9-5-1　　　  　　</t>
  </si>
  <si>
    <t>078-741-1501</t>
  </si>
  <si>
    <t>taiikuka@keimei.ed.jp</t>
  </si>
  <si>
    <t>神港学園</t>
    <rPh sb="0" eb="2">
      <t>シンコウ</t>
    </rPh>
    <rPh sb="2" eb="4">
      <t>ガクエン</t>
    </rPh>
    <phoneticPr fontId="4"/>
  </si>
  <si>
    <t>神港学園高等学校</t>
  </si>
  <si>
    <t>650-0003</t>
  </si>
  <si>
    <t>神戸市中央区山本通4-19-20</t>
  </si>
  <si>
    <t>078-241-3135</t>
  </si>
  <si>
    <t>inf@shinko.ed.jp</t>
  </si>
  <si>
    <t>山手</t>
    <rPh sb="0" eb="2">
      <t>ヤマテ</t>
    </rPh>
    <phoneticPr fontId="4"/>
  </si>
  <si>
    <t>神戸山手女子高等学校</t>
    <rPh sb="0" eb="1">
      <t>カミ</t>
    </rPh>
    <phoneticPr fontId="5"/>
  </si>
  <si>
    <t>650-0006</t>
  </si>
  <si>
    <t>神戸市中央区諏訪山町6-1　　　　  　　</t>
  </si>
  <si>
    <t>078-341-2133</t>
  </si>
  <si>
    <t>jim@kobeyamate.ed.jp</t>
  </si>
  <si>
    <t>親和</t>
    <rPh sb="0" eb="2">
      <t>シンワ</t>
    </rPh>
    <phoneticPr fontId="4"/>
  </si>
  <si>
    <t>親和女子高等学校</t>
  </si>
  <si>
    <t>657-0022</t>
  </si>
  <si>
    <t>神戸市灘区土山町6-1　　　　　　</t>
  </si>
  <si>
    <t>078-854-3800</t>
  </si>
  <si>
    <t>hojin@kobe-shinwa.ac.jp</t>
  </si>
  <si>
    <t>神戸学院大学附属高等学校</t>
  </si>
  <si>
    <t>650-0046</t>
  </si>
  <si>
    <t>神戸市中央区港島中町4-6-3   　　</t>
    <rPh sb="3" eb="6">
      <t>チュウオウク</t>
    </rPh>
    <rPh sb="6" eb="8">
      <t>ミナトジマ</t>
    </rPh>
    <rPh sb="8" eb="9">
      <t>ナカ</t>
    </rPh>
    <phoneticPr fontId="2"/>
  </si>
  <si>
    <t>078-302-2016</t>
  </si>
  <si>
    <t>k-info@kobegakuin-f.ed.jp</t>
  </si>
  <si>
    <t>神戸弘陵</t>
    <rPh sb="0" eb="2">
      <t>コウベ</t>
    </rPh>
    <rPh sb="2" eb="3">
      <t>ヒロシ</t>
    </rPh>
    <rPh sb="3" eb="4">
      <t>リョウ</t>
    </rPh>
    <phoneticPr fontId="4"/>
  </si>
  <si>
    <t>神戸弘陵学園高等学校</t>
  </si>
  <si>
    <t>651-1101</t>
  </si>
  <si>
    <t>神戸市北区山田町小部妙賀山10　</t>
  </si>
  <si>
    <t>078-593-3535</t>
  </si>
  <si>
    <t>彩星工科</t>
    <rPh sb="0" eb="2">
      <t>サイセイ</t>
    </rPh>
    <rPh sb="2" eb="3">
      <t>コウ</t>
    </rPh>
    <rPh sb="3" eb="4">
      <t>カ</t>
    </rPh>
    <phoneticPr fontId="4"/>
  </si>
  <si>
    <t>彩星工科高等学校</t>
    <rPh sb="0" eb="2">
      <t>サイセイ</t>
    </rPh>
    <rPh sb="2" eb="3">
      <t>コウ</t>
    </rPh>
    <rPh sb="3" eb="4">
      <t>カ</t>
    </rPh>
    <phoneticPr fontId="5"/>
  </si>
  <si>
    <t>653-0003</t>
  </si>
  <si>
    <t>神戸市長田区五番町8-5　     　　</t>
  </si>
  <si>
    <t>078-575-0230</t>
  </si>
  <si>
    <t>manager@kobemurano-th.ed.jp</t>
  </si>
  <si>
    <t>神戸星城</t>
    <rPh sb="0" eb="2">
      <t>コウベ</t>
    </rPh>
    <rPh sb="2" eb="3">
      <t>ホシ</t>
    </rPh>
    <rPh sb="3" eb="4">
      <t>シロ</t>
    </rPh>
    <phoneticPr fontId="4"/>
  </si>
  <si>
    <t>神戸星城高等学校</t>
  </si>
  <si>
    <t>654-0113</t>
  </si>
  <si>
    <t>神戸市須磨区緑が丘1-12-1</t>
  </si>
  <si>
    <t>078-741-1860</t>
  </si>
  <si>
    <t>info@seijoh.ac.jp</t>
  </si>
  <si>
    <t>常盤</t>
    <rPh sb="0" eb="2">
      <t>トキワ</t>
    </rPh>
    <phoneticPr fontId="4"/>
  </si>
  <si>
    <t>神戸常盤女子高等学校</t>
  </si>
  <si>
    <t>653-0824</t>
  </si>
  <si>
    <t>神戸市長田区池田上町92　　　　　  　　</t>
  </si>
  <si>
    <t>078-691-0561</t>
  </si>
  <si>
    <t>tokiwa.g@cronos.ocn.ne.jp</t>
  </si>
  <si>
    <t>育英</t>
    <rPh sb="0" eb="2">
      <t>イクエイ</t>
    </rPh>
    <phoneticPr fontId="4"/>
  </si>
  <si>
    <t>育英高等学校</t>
  </si>
  <si>
    <t>653-0855</t>
  </si>
  <si>
    <t>神戸市長田区長尾町2-1-15</t>
  </si>
  <si>
    <t>078-611-6001</t>
  </si>
  <si>
    <t>神戸野田</t>
    <rPh sb="0" eb="4">
      <t>コウベノダ</t>
    </rPh>
    <phoneticPr fontId="4"/>
  </si>
  <si>
    <t>神戸野田高等学校</t>
  </si>
  <si>
    <t>653-0052</t>
  </si>
  <si>
    <t>神戸市長田区海運町6-1-7　     　　</t>
  </si>
  <si>
    <t>078-731-8015</t>
  </si>
  <si>
    <t>jim@kobenoda-h.ed.jp</t>
  </si>
  <si>
    <t>滝川</t>
    <rPh sb="0" eb="2">
      <t>タキガワ</t>
    </rPh>
    <phoneticPr fontId="4"/>
  </si>
  <si>
    <t>滝川高等学校</t>
  </si>
  <si>
    <t>654-0007</t>
  </si>
  <si>
    <t>神戸市須磨区宝田町2-1-1　</t>
  </si>
  <si>
    <t>078-732-1625</t>
  </si>
  <si>
    <t>takigawa@giga.ocn.ne.jp</t>
  </si>
  <si>
    <t>滝川第二</t>
    <rPh sb="0" eb="2">
      <t>タキガワ</t>
    </rPh>
    <rPh sb="2" eb="4">
      <t>ダイニ</t>
    </rPh>
    <phoneticPr fontId="4"/>
  </si>
  <si>
    <t>滝川第二高等学校</t>
  </si>
  <si>
    <t>651-2276</t>
  </si>
  <si>
    <t>神戸市西区春日台6-23　　　  　　</t>
  </si>
  <si>
    <t>078-961-2381</t>
  </si>
  <si>
    <t>info@takigawa2.ed.jp</t>
  </si>
  <si>
    <t>須磨学園</t>
    <rPh sb="0" eb="2">
      <t>スマ</t>
    </rPh>
    <rPh sb="2" eb="4">
      <t>ガクエン</t>
    </rPh>
    <phoneticPr fontId="4"/>
  </si>
  <si>
    <t>須磨学園高等学校</t>
  </si>
  <si>
    <t>654-0009</t>
  </si>
  <si>
    <t>神戸市須磨区板宿町3-15-14</t>
  </si>
  <si>
    <t>078-732-1968</t>
  </si>
  <si>
    <t>info@suma.ac.jp</t>
  </si>
  <si>
    <t>須磨ノ浦</t>
    <rPh sb="0" eb="2">
      <t>スマ</t>
    </rPh>
    <rPh sb="3" eb="4">
      <t>ウラ</t>
    </rPh>
    <phoneticPr fontId="4"/>
  </si>
  <si>
    <t>兵庫大学附属須磨ノ浦高等学校</t>
    <rPh sb="0" eb="2">
      <t>ヒョウゴ</t>
    </rPh>
    <rPh sb="2" eb="4">
      <t>ダイガク</t>
    </rPh>
    <rPh sb="4" eb="6">
      <t>フゾク</t>
    </rPh>
    <phoneticPr fontId="5"/>
  </si>
  <si>
    <t>654-0052</t>
  </si>
  <si>
    <t>神戸市須磨区行幸町2-7-3　     　　</t>
  </si>
  <si>
    <t>078-735-7111</t>
  </si>
  <si>
    <t>webmaster@sumanoura.ed.jp</t>
  </si>
  <si>
    <t>神戸国際</t>
    <rPh sb="0" eb="2">
      <t>コウベ</t>
    </rPh>
    <rPh sb="2" eb="4">
      <t>コクサイ</t>
    </rPh>
    <phoneticPr fontId="1"/>
  </si>
  <si>
    <t>神戸国際中学校・高等学校</t>
    <rPh sb="4" eb="7">
      <t>チュウガッコウ</t>
    </rPh>
    <phoneticPr fontId="1"/>
  </si>
  <si>
    <t>654-0081</t>
  </si>
  <si>
    <t>神戸市須磨区高倉台7-21-1</t>
  </si>
  <si>
    <t>078-731-4665</t>
  </si>
  <si>
    <t>神戸国際附</t>
    <rPh sb="0" eb="2">
      <t>コウベ</t>
    </rPh>
    <rPh sb="2" eb="4">
      <t>コクサイ</t>
    </rPh>
    <rPh sb="4" eb="5">
      <t>フ</t>
    </rPh>
    <phoneticPr fontId="4"/>
  </si>
  <si>
    <t>神戸国際大学附属高等学校</t>
  </si>
  <si>
    <t>神戸市垂水区学が丘5-1-1</t>
  </si>
  <si>
    <t>078-707-1001</t>
  </si>
  <si>
    <t>ishiduka@kobe-michael.ac.jp</t>
  </si>
  <si>
    <t>愛徳</t>
    <rPh sb="0" eb="1">
      <t>アイ</t>
    </rPh>
    <rPh sb="1" eb="2">
      <t>トク</t>
    </rPh>
    <phoneticPr fontId="4"/>
  </si>
  <si>
    <t>愛徳学園高等学校</t>
  </si>
  <si>
    <t>655-0037</t>
  </si>
  <si>
    <t>神戸市垂水区歌敷山3-6-49　     　　</t>
  </si>
  <si>
    <t>078-708-5353</t>
  </si>
  <si>
    <t>info@aitokugakuen-h.ed.jp</t>
  </si>
  <si>
    <t>園田</t>
    <rPh sb="0" eb="2">
      <t>ソノダ</t>
    </rPh>
    <phoneticPr fontId="4"/>
  </si>
  <si>
    <t>園田学園高等学校</t>
  </si>
  <si>
    <t>661-0012</t>
  </si>
  <si>
    <t>尼崎市南塚口町1-24-16　　　</t>
  </si>
  <si>
    <t>06-6428-2242</t>
  </si>
  <si>
    <t>kouhou@sonodagakuen.ed.jp</t>
  </si>
  <si>
    <t>百合</t>
    <rPh sb="0" eb="2">
      <t>ユリ</t>
    </rPh>
    <phoneticPr fontId="4"/>
  </si>
  <si>
    <t>百合学院高等学校</t>
  </si>
  <si>
    <t>661-0974</t>
  </si>
  <si>
    <t>尼崎市若王寺2-18-2　　　　  　　</t>
  </si>
  <si>
    <t>06-6491-6298</t>
  </si>
  <si>
    <t>kiyouchi@yuri-gakuin.ac.jp</t>
  </si>
  <si>
    <t>武庫川大附</t>
    <rPh sb="0" eb="3">
      <t>ムコガワ</t>
    </rPh>
    <rPh sb="3" eb="5">
      <t>ダイフ</t>
    </rPh>
    <phoneticPr fontId="4"/>
  </si>
  <si>
    <t>武庫川女子大学附属高等学校</t>
  </si>
  <si>
    <t>663-8143</t>
  </si>
  <si>
    <t>西宮市枝川町4-16　　　　　　　</t>
  </si>
  <si>
    <t>0798-47-6436</t>
  </si>
  <si>
    <t>甲子園</t>
    <rPh sb="0" eb="3">
      <t>コウシエン</t>
    </rPh>
    <phoneticPr fontId="4"/>
  </si>
  <si>
    <t>甲子園学院高等学校</t>
  </si>
  <si>
    <t>663-8107</t>
  </si>
  <si>
    <t>西宮市瓦林町4-25　　　　　　  　　</t>
  </si>
  <si>
    <t>0798-65-6100</t>
  </si>
  <si>
    <t>jhadm@koshien.ac.jp</t>
  </si>
  <si>
    <t>夙川</t>
    <rPh sb="0" eb="2">
      <t>シュクガワ</t>
    </rPh>
    <phoneticPr fontId="4"/>
  </si>
  <si>
    <t>夙川高等学校</t>
  </si>
  <si>
    <t>神戸市兵庫区会下山町1-7-1</t>
    <rPh sb="0" eb="3">
      <t>コウベシ</t>
    </rPh>
    <rPh sb="3" eb="6">
      <t>ヒョウゴク</t>
    </rPh>
    <rPh sb="6" eb="7">
      <t>カイ</t>
    </rPh>
    <rPh sb="7" eb="10">
      <t>シモヤマチョウ</t>
    </rPh>
    <phoneticPr fontId="2"/>
  </si>
  <si>
    <t>078-578-7226</t>
  </si>
  <si>
    <t>甲陽</t>
    <rPh sb="0" eb="1">
      <t>コウ</t>
    </rPh>
    <rPh sb="1" eb="2">
      <t>ヨウ</t>
    </rPh>
    <phoneticPr fontId="4"/>
  </si>
  <si>
    <t>甲陽学院高等学校</t>
  </si>
  <si>
    <t>662-0096</t>
  </si>
  <si>
    <t>西宮市角石町3-138　　　　　　  　　</t>
  </si>
  <si>
    <t>0798-73-3011</t>
  </si>
  <si>
    <t>koyo-h-jim@soleil.ocn.ne.jp</t>
  </si>
  <si>
    <t>関学</t>
    <rPh sb="0" eb="2">
      <t>カンガク</t>
    </rPh>
    <phoneticPr fontId="4"/>
  </si>
  <si>
    <t>関西学院高等部</t>
  </si>
  <si>
    <t>662-8501</t>
  </si>
  <si>
    <t>西宮市上ヶ原1番町1-155　　　  　　</t>
  </si>
  <si>
    <t>0798-51-0975</t>
  </si>
  <si>
    <t>arr80068@kwansei.ac.jp</t>
  </si>
  <si>
    <t>神戸女学院高等学校</t>
  </si>
  <si>
    <t>662-8505</t>
  </si>
  <si>
    <t>西宮市岡田山4-1　　　　　　　</t>
  </si>
  <si>
    <t>0798-51-8570</t>
  </si>
  <si>
    <t>yamamoto-h@kobejogakuin-h.ed.jp</t>
  </si>
  <si>
    <t>報徳</t>
    <rPh sb="0" eb="2">
      <t>ホウトク</t>
    </rPh>
    <phoneticPr fontId="4"/>
  </si>
  <si>
    <t>報徳学園高等学校</t>
  </si>
  <si>
    <t>663-8003</t>
  </si>
  <si>
    <t>西宮市上大市5丁目28-19　　　</t>
  </si>
  <si>
    <t>0798-51-3021</t>
  </si>
  <si>
    <t>nyushi@houtoku.ac.jp</t>
  </si>
  <si>
    <t>仁川学院高等学校</t>
  </si>
  <si>
    <t>662-0812</t>
  </si>
  <si>
    <t>西宮市甲東園2-13-9　　　  　　</t>
  </si>
  <si>
    <t>0798-51-3621</t>
  </si>
  <si>
    <t>y-miyazaki@nigawa.ac.jp</t>
  </si>
  <si>
    <t>甲南</t>
    <rPh sb="0" eb="2">
      <t>コウナン</t>
    </rPh>
    <phoneticPr fontId="4"/>
  </si>
  <si>
    <t>甲南高等学校</t>
  </si>
  <si>
    <t>659-0096</t>
  </si>
  <si>
    <t>芦屋市山手町31-3　　　　　　　</t>
  </si>
  <si>
    <t>0797-31-0551</t>
  </si>
  <si>
    <t>info@konan.ed.jp</t>
  </si>
  <si>
    <t>芦屋学園</t>
    <rPh sb="0" eb="2">
      <t>アシヤ</t>
    </rPh>
    <rPh sb="2" eb="4">
      <t>ガクエン</t>
    </rPh>
    <phoneticPr fontId="4"/>
  </si>
  <si>
    <t>芦屋学園高等学校</t>
    <rPh sb="2" eb="4">
      <t>ガクエン</t>
    </rPh>
    <phoneticPr fontId="5"/>
  </si>
  <si>
    <t>659-0011</t>
  </si>
  <si>
    <t>芦屋市六麓荘町16-18　　　　  　　</t>
  </si>
  <si>
    <t>0797-31-0666</t>
  </si>
  <si>
    <t>jimu@ashiyajs.jp</t>
  </si>
  <si>
    <t>小林聖心</t>
    <rPh sb="0" eb="2">
      <t>コバヤシ</t>
    </rPh>
    <rPh sb="2" eb="3">
      <t>セイ</t>
    </rPh>
    <rPh sb="3" eb="4">
      <t>シン</t>
    </rPh>
    <phoneticPr fontId="4"/>
  </si>
  <si>
    <t>小林聖心女子学院高等学校</t>
    <rPh sb="6" eb="8">
      <t>ガクイン</t>
    </rPh>
    <phoneticPr fontId="5"/>
  </si>
  <si>
    <t>665-0073</t>
  </si>
  <si>
    <t>宝塚市塔の町3-113　　　　　　</t>
  </si>
  <si>
    <t>0797-71-7321</t>
  </si>
  <si>
    <t>pe@oby-sacred-heart.ed.jp</t>
  </si>
  <si>
    <t>雲雀丘</t>
    <rPh sb="0" eb="1">
      <t>クモ</t>
    </rPh>
    <rPh sb="1" eb="2">
      <t>スズメ</t>
    </rPh>
    <rPh sb="2" eb="3">
      <t>オカ</t>
    </rPh>
    <phoneticPr fontId="4"/>
  </si>
  <si>
    <t>雲雀丘学園高等学校</t>
  </si>
  <si>
    <t>665-0805</t>
  </si>
  <si>
    <t>宝塚市雲雀丘4-2-1　　　　　　  　　</t>
  </si>
  <si>
    <t>072-759-1300</t>
  </si>
  <si>
    <t>jhs-info@hibari.ed.jp</t>
  </si>
  <si>
    <t>三田</t>
    <rPh sb="0" eb="2">
      <t>サンダ</t>
    </rPh>
    <phoneticPr fontId="4"/>
  </si>
  <si>
    <t>三田学園高等学校</t>
  </si>
  <si>
    <t>669-1535</t>
  </si>
  <si>
    <t>三田市南が丘2-13-65　</t>
  </si>
  <si>
    <t>079-564-2291</t>
  </si>
  <si>
    <t>jimushitu@sandagakuen.ed.jp</t>
  </si>
  <si>
    <t>三田松聖</t>
    <rPh sb="0" eb="2">
      <t>サンダ</t>
    </rPh>
    <rPh sb="2" eb="3">
      <t>マツ</t>
    </rPh>
    <rPh sb="3" eb="4">
      <t>セイ</t>
    </rPh>
    <phoneticPr fontId="4"/>
  </si>
  <si>
    <t>三田松聖高等学校</t>
    <rPh sb="0" eb="2">
      <t>サンダ</t>
    </rPh>
    <rPh sb="2" eb="3">
      <t>ショウ</t>
    </rPh>
    <rPh sb="3" eb="4">
      <t>セイ</t>
    </rPh>
    <phoneticPr fontId="5"/>
  </si>
  <si>
    <t>669-1342</t>
  </si>
  <si>
    <t>三田市四ツ辻1430　　　　　　　  　　</t>
  </si>
  <si>
    <t>079-568-1001</t>
  </si>
  <si>
    <t>ssjimu@sandashousei.net</t>
  </si>
  <si>
    <t>白陵</t>
    <rPh sb="0" eb="1">
      <t>ハク</t>
    </rPh>
    <rPh sb="1" eb="2">
      <t>リョウ</t>
    </rPh>
    <phoneticPr fontId="4"/>
  </si>
  <si>
    <t>白陵高等学校</t>
  </si>
  <si>
    <t>676-0827</t>
  </si>
  <si>
    <t>高砂市阿弥陀町阿弥陀2260　　　</t>
  </si>
  <si>
    <t>079-447-1675</t>
  </si>
  <si>
    <t>head.@hakuryou.ed.jp</t>
  </si>
  <si>
    <t>淳心</t>
    <rPh sb="0" eb="1">
      <t>ジュン</t>
    </rPh>
    <rPh sb="1" eb="2">
      <t>シン</t>
    </rPh>
    <phoneticPr fontId="4"/>
  </si>
  <si>
    <t>淳心学院高等学校</t>
    <rPh sb="3" eb="4">
      <t>イン</t>
    </rPh>
    <phoneticPr fontId="5"/>
  </si>
  <si>
    <t>079-222-3581</t>
  </si>
  <si>
    <t>info@junshin.ed.jp</t>
  </si>
  <si>
    <t>姫路女学院</t>
    <rPh sb="0" eb="2">
      <t>ヒメジ</t>
    </rPh>
    <rPh sb="2" eb="5">
      <t>ジョガクイン</t>
    </rPh>
    <phoneticPr fontId="4"/>
  </si>
  <si>
    <t>姫路女学院高等学校</t>
    <rPh sb="0" eb="5">
      <t>ヒメジジョガクイン</t>
    </rPh>
    <phoneticPr fontId="1"/>
  </si>
  <si>
    <t>670-0964</t>
  </si>
  <si>
    <t>姫路市豊沢町83</t>
  </si>
  <si>
    <t>079-224-1711</t>
  </si>
  <si>
    <t>surugagakuen@harvest-school.com</t>
  </si>
  <si>
    <t>東洋大姫路</t>
    <rPh sb="0" eb="2">
      <t>トウヨウ</t>
    </rPh>
    <rPh sb="2" eb="3">
      <t>ダイ</t>
    </rPh>
    <rPh sb="3" eb="5">
      <t>ヒメジ</t>
    </rPh>
    <phoneticPr fontId="4"/>
  </si>
  <si>
    <t>東洋大学附属姫路高等学校</t>
  </si>
  <si>
    <t>671-2201</t>
  </si>
  <si>
    <t>姫路市書写1699</t>
  </si>
  <si>
    <t>079-266-2626</t>
  </si>
  <si>
    <t>himeji@toyo.jp</t>
  </si>
  <si>
    <t>賢明女子学院高等学校</t>
  </si>
  <si>
    <t>079-223-8456</t>
  </si>
  <si>
    <t>市川</t>
    <rPh sb="0" eb="2">
      <t>イチカワ</t>
    </rPh>
    <phoneticPr fontId="4"/>
  </si>
  <si>
    <t>市川高等学校</t>
  </si>
  <si>
    <t>679-2316</t>
  </si>
  <si>
    <t>神崎郡市川町東川辺776-18</t>
  </si>
  <si>
    <t>0790-26-0751</t>
  </si>
  <si>
    <t>info@ichikawa.ed.jp</t>
  </si>
  <si>
    <t>日ノ本</t>
    <rPh sb="0" eb="1">
      <t>ヒ</t>
    </rPh>
    <rPh sb="2" eb="3">
      <t>モト</t>
    </rPh>
    <phoneticPr fontId="4"/>
  </si>
  <si>
    <t>日ノ本学園高等学校</t>
  </si>
  <si>
    <t>679-2151</t>
  </si>
  <si>
    <t>姫路市香寺町香呂890</t>
    <rPh sb="0" eb="3">
      <t>ヒメジシ</t>
    </rPh>
    <phoneticPr fontId="2"/>
  </si>
  <si>
    <t>079-232-5578</t>
  </si>
  <si>
    <t>info@hinomoto.ac.jp</t>
  </si>
  <si>
    <t>自由ケ丘</t>
    <rPh sb="0" eb="2">
      <t>ジユウ</t>
    </rPh>
    <rPh sb="3" eb="4">
      <t>オカ</t>
    </rPh>
    <phoneticPr fontId="4"/>
  </si>
  <si>
    <t>自由ヶ丘高等学校</t>
    <rPh sb="0" eb="4">
      <t>ジユウガオカ</t>
    </rPh>
    <phoneticPr fontId="5"/>
  </si>
  <si>
    <t>671-2131</t>
  </si>
  <si>
    <t>姫路市夢前町戸倉566</t>
    <rPh sb="0" eb="3">
      <t>ヒメジシ</t>
    </rPh>
    <phoneticPr fontId="2"/>
  </si>
  <si>
    <t>079-336-3333</t>
  </si>
  <si>
    <t>info@jiyuugaoka.ed.jp</t>
  </si>
  <si>
    <t>近畿大学附属豊岡高等学校</t>
  </si>
  <si>
    <t>668-0065</t>
  </si>
  <si>
    <t>豊岡市戸牧100番地</t>
  </si>
  <si>
    <t>0796-22-4305</t>
  </si>
  <si>
    <t>toyooka@itp.kindai.ac.jp</t>
  </si>
  <si>
    <t>蒼開</t>
    <rPh sb="0" eb="2">
      <t>ソウカイ</t>
    </rPh>
    <phoneticPr fontId="4"/>
  </si>
  <si>
    <t>蒼開高等学校</t>
    <rPh sb="0" eb="2">
      <t>ソウカイ</t>
    </rPh>
    <phoneticPr fontId="5"/>
  </si>
  <si>
    <t>656-0013</t>
  </si>
  <si>
    <t>洲本市下加茂1-9-48</t>
  </si>
  <si>
    <t>0799-22-2552</t>
  </si>
  <si>
    <t>yanagi@yanagi-h.ed.jp</t>
  </si>
  <si>
    <t>海星</t>
    <rPh sb="0" eb="2">
      <t>カイセイ</t>
    </rPh>
    <phoneticPr fontId="4"/>
  </si>
  <si>
    <t>神戸海星女子学院高等学校</t>
  </si>
  <si>
    <t>神戸市灘区青谷町2-7-1</t>
  </si>
  <si>
    <t>078-801-5601</t>
  </si>
  <si>
    <t>kaisei@kobekaisei.ed.jp</t>
  </si>
  <si>
    <t>生野学園</t>
    <rPh sb="0" eb="2">
      <t>イクノ</t>
    </rPh>
    <rPh sb="2" eb="4">
      <t>ガクエン</t>
    </rPh>
    <phoneticPr fontId="4"/>
  </si>
  <si>
    <t>生野学園高等学校</t>
  </si>
  <si>
    <t>679-3331</t>
  </si>
  <si>
    <t>朝来市生野町栃原字西枡渕28-2</t>
    <rPh sb="2" eb="3">
      <t>シ</t>
    </rPh>
    <phoneticPr fontId="2"/>
  </si>
  <si>
    <t>0796-79-3451</t>
  </si>
  <si>
    <t>ikuno-hs@mxa.nkansai.ne.jp</t>
  </si>
  <si>
    <t>福智東亜</t>
    <rPh sb="0" eb="1">
      <t>フク</t>
    </rPh>
    <rPh sb="1" eb="2">
      <t>チ</t>
    </rPh>
    <rPh sb="2" eb="4">
      <t>トウア</t>
    </rPh>
    <phoneticPr fontId="1"/>
  </si>
  <si>
    <t>東亜学園商業実務専門学校</t>
    <rPh sb="0" eb="2">
      <t>トウア</t>
    </rPh>
    <rPh sb="2" eb="4">
      <t>ガクエン</t>
    </rPh>
    <rPh sb="4" eb="6">
      <t>ショウギョウ</t>
    </rPh>
    <rPh sb="6" eb="8">
      <t>ジツム</t>
    </rPh>
    <rPh sb="8" eb="10">
      <t>センモン</t>
    </rPh>
    <rPh sb="10" eb="12">
      <t>ガッコウ</t>
    </rPh>
    <phoneticPr fontId="1"/>
  </si>
  <si>
    <t>653-0862</t>
  </si>
  <si>
    <t>神戸市長田区西山町4-11-25</t>
    <rPh sb="0" eb="3">
      <t>コウベシ</t>
    </rPh>
    <rPh sb="3" eb="6">
      <t>ナガタク</t>
    </rPh>
    <rPh sb="6" eb="8">
      <t>ニシヤマ</t>
    </rPh>
    <rPh sb="8" eb="9">
      <t>チョウ</t>
    </rPh>
    <phoneticPr fontId="1"/>
  </si>
  <si>
    <t>078-691-3171</t>
  </si>
  <si>
    <t>クラーク三田</t>
    <rPh sb="4" eb="6">
      <t>サンダ</t>
    </rPh>
    <phoneticPr fontId="1"/>
  </si>
  <si>
    <t>クラーク記念国際高等学校三田キャンパス</t>
    <rPh sb="12" eb="14">
      <t>サンダ</t>
    </rPh>
    <phoneticPr fontId="1"/>
  </si>
  <si>
    <t>669-1512</t>
  </si>
  <si>
    <t>三田市高次1-10-10 4F</t>
    <rPh sb="0" eb="3">
      <t>サンダシ</t>
    </rPh>
    <rPh sb="3" eb="5">
      <t>コウジ</t>
    </rPh>
    <phoneticPr fontId="1"/>
  </si>
  <si>
    <t>079-553-1558</t>
  </si>
  <si>
    <t>クラーク姫路</t>
    <rPh sb="4" eb="6">
      <t>ヒメジ</t>
    </rPh>
    <phoneticPr fontId="4"/>
  </si>
  <si>
    <t>クラーク記念国際高等学校姫路キャンパス</t>
    <rPh sb="4" eb="6">
      <t>キネン</t>
    </rPh>
    <rPh sb="6" eb="8">
      <t>コクサイ</t>
    </rPh>
    <rPh sb="8" eb="10">
      <t>コウトウ</t>
    </rPh>
    <rPh sb="10" eb="12">
      <t>ガッコウ</t>
    </rPh>
    <rPh sb="12" eb="14">
      <t>ヒメジ</t>
    </rPh>
    <phoneticPr fontId="5"/>
  </si>
  <si>
    <t>670-0912</t>
  </si>
  <si>
    <t>姫路市南町76　姫路アンビシャスビル</t>
    <rPh sb="0" eb="3">
      <t>ヒメジシ</t>
    </rPh>
    <rPh sb="3" eb="5">
      <t>ミナミマチ</t>
    </rPh>
    <rPh sb="8" eb="10">
      <t>ヒメジ</t>
    </rPh>
    <phoneticPr fontId="2"/>
  </si>
  <si>
    <t>西宮甲英</t>
    <rPh sb="0" eb="2">
      <t>ニシノミヤ</t>
    </rPh>
    <rPh sb="2" eb="3">
      <t>コウ</t>
    </rPh>
    <rPh sb="3" eb="4">
      <t>エイ</t>
    </rPh>
    <phoneticPr fontId="4"/>
  </si>
  <si>
    <t>専修学校　西宮甲英高等学院</t>
    <rPh sb="0" eb="2">
      <t>センシュウ</t>
    </rPh>
    <rPh sb="2" eb="4">
      <t>ガッコウ</t>
    </rPh>
    <rPh sb="5" eb="7">
      <t>ニシノミヤ</t>
    </rPh>
    <rPh sb="7" eb="8">
      <t>コウ</t>
    </rPh>
    <rPh sb="9" eb="11">
      <t>コウトウ</t>
    </rPh>
    <rPh sb="11" eb="13">
      <t>ガクイン</t>
    </rPh>
    <phoneticPr fontId="5"/>
  </si>
  <si>
    <t>663-8044</t>
  </si>
  <si>
    <t>西宮市津門綾羽町2-3</t>
  </si>
  <si>
    <t>0798-34-2893</t>
  </si>
  <si>
    <t>y-mikuni@kuei.ed.jp</t>
  </si>
  <si>
    <t>クラーク芦屋</t>
    <rPh sb="4" eb="6">
      <t>アシヤ</t>
    </rPh>
    <phoneticPr fontId="4"/>
  </si>
  <si>
    <t>クラーク記念国際高等学校芦屋キャンパス</t>
    <rPh sb="4" eb="6">
      <t>キネン</t>
    </rPh>
    <rPh sb="6" eb="8">
      <t>コクサイ</t>
    </rPh>
    <rPh sb="10" eb="12">
      <t>ガッコウ</t>
    </rPh>
    <rPh sb="12" eb="14">
      <t>アシヤ</t>
    </rPh>
    <phoneticPr fontId="5"/>
  </si>
  <si>
    <t>659-0065</t>
  </si>
  <si>
    <t>芦屋市公光町1-18</t>
  </si>
  <si>
    <t>0797-22-6600</t>
  </si>
  <si>
    <t>t.yoneda@clark.ed.jp</t>
  </si>
  <si>
    <t>クラーク豊岡</t>
    <rPh sb="4" eb="6">
      <t>トヨオカ</t>
    </rPh>
    <phoneticPr fontId="4"/>
  </si>
  <si>
    <t>クラーク記念国際高等学校豊岡キャンパス</t>
    <rPh sb="4" eb="6">
      <t>キネン</t>
    </rPh>
    <rPh sb="6" eb="8">
      <t>コクサイ</t>
    </rPh>
    <rPh sb="8" eb="10">
      <t>コウトウ</t>
    </rPh>
    <rPh sb="10" eb="12">
      <t>ガッコウ</t>
    </rPh>
    <rPh sb="12" eb="14">
      <t>トヨオカ</t>
    </rPh>
    <phoneticPr fontId="5"/>
  </si>
  <si>
    <t>668-0032</t>
  </si>
  <si>
    <t>豊岡市千代田町12-34</t>
    <rPh sb="0" eb="3">
      <t>トヨオカシ</t>
    </rPh>
    <rPh sb="3" eb="7">
      <t>チヨダマチ</t>
    </rPh>
    <phoneticPr fontId="2"/>
  </si>
  <si>
    <t>0796-29-0888</t>
  </si>
  <si>
    <t>相生学院</t>
    <rPh sb="0" eb="2">
      <t>アイオイ</t>
    </rPh>
    <rPh sb="2" eb="4">
      <t>ガクイン</t>
    </rPh>
    <phoneticPr fontId="4"/>
  </si>
  <si>
    <t>相生学院高等学校</t>
    <rPh sb="0" eb="2">
      <t>アイオイ</t>
    </rPh>
    <rPh sb="2" eb="4">
      <t>ガクイン</t>
    </rPh>
    <rPh sb="4" eb="8">
      <t>コウトウガッコウ</t>
    </rPh>
    <phoneticPr fontId="5"/>
  </si>
  <si>
    <t>678-0044</t>
  </si>
  <si>
    <t>相生市野瀬700</t>
    <rPh sb="0" eb="3">
      <t>アイオイシ</t>
    </rPh>
    <rPh sb="3" eb="5">
      <t>ノセ</t>
    </rPh>
    <phoneticPr fontId="2"/>
  </si>
  <si>
    <t>0791-24-0100</t>
  </si>
  <si>
    <t>kakogawa_t@aigaku.gr.jp</t>
  </si>
  <si>
    <t>飛鳥未来きずな</t>
    <rPh sb="0" eb="2">
      <t>アスカ</t>
    </rPh>
    <rPh sb="2" eb="4">
      <t>ミライ</t>
    </rPh>
    <phoneticPr fontId="4"/>
  </si>
  <si>
    <t>飛鳥未来きずな高等学校神戸キャンパス</t>
    <rPh sb="0" eb="2">
      <t>アスカ</t>
    </rPh>
    <rPh sb="2" eb="4">
      <t>ミライ</t>
    </rPh>
    <rPh sb="7" eb="11">
      <t>コウトウガッコウ</t>
    </rPh>
    <rPh sb="11" eb="13">
      <t>コウベ</t>
    </rPh>
    <phoneticPr fontId="4"/>
  </si>
  <si>
    <t>651-0087</t>
  </si>
  <si>
    <t>神戸市中央区御幸通3丁目2番22号</t>
    <rPh sb="0" eb="3">
      <t>コウベシ</t>
    </rPh>
    <rPh sb="3" eb="6">
      <t>チュウオウク</t>
    </rPh>
    <rPh sb="6" eb="8">
      <t>ミユキ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</si>
  <si>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078-325-3586</t>
  </si>
  <si>
    <t>AIE</t>
  </si>
  <si>
    <t>AIE国際高等学校</t>
    <rPh sb="3" eb="5">
      <t>コクサイ</t>
    </rPh>
    <rPh sb="5" eb="9">
      <t>コウトウガッコウ</t>
    </rPh>
    <phoneticPr fontId="5"/>
  </si>
  <si>
    <t>656-2304</t>
  </si>
  <si>
    <t>淡路市浜1丁目48番</t>
    <rPh sb="0" eb="3">
      <t>アワジシ</t>
    </rPh>
    <rPh sb="3" eb="4">
      <t>ハマ</t>
    </rPh>
    <rPh sb="5" eb="7">
      <t>チョウメ</t>
    </rPh>
    <rPh sb="9" eb="10">
      <t>バン</t>
    </rPh>
    <phoneticPr fontId="2"/>
  </si>
  <si>
    <t>0799-74-0020</t>
  </si>
  <si>
    <t>松陰高等学校尼崎校</t>
    <rPh sb="0" eb="6">
      <t>ショウインコウトウガッコウ</t>
    </rPh>
    <rPh sb="6" eb="8">
      <t>アマガサキ</t>
    </rPh>
    <rPh sb="8" eb="9">
      <t>コウ</t>
    </rPh>
    <phoneticPr fontId="5"/>
  </si>
  <si>
    <t>661-0976</t>
  </si>
  <si>
    <t>尼崎市潮江1-15-3 ｱﾐﾝｸﾞ潮江ｲｰｽﾄ15-3号棟1階</t>
  </si>
  <si>
    <t>06-4960-7351</t>
  </si>
  <si>
    <t>大岡学園</t>
    <rPh sb="0" eb="2">
      <t>オオオカ</t>
    </rPh>
    <rPh sb="2" eb="4">
      <t>ガクエン</t>
    </rPh>
    <phoneticPr fontId="4"/>
  </si>
  <si>
    <t>大岡学園高等専修学校</t>
    <rPh sb="0" eb="2">
      <t>オオオカ</t>
    </rPh>
    <rPh sb="2" eb="4">
      <t>ガクエン</t>
    </rPh>
    <rPh sb="4" eb="6">
      <t>コウトウ</t>
    </rPh>
    <rPh sb="6" eb="8">
      <t>センシュウ</t>
    </rPh>
    <rPh sb="8" eb="10">
      <t>ガッコウ</t>
    </rPh>
    <phoneticPr fontId="5"/>
  </si>
  <si>
    <t>豊岡市戸牧500-3</t>
  </si>
  <si>
    <t>0796-22-3786</t>
  </si>
  <si>
    <t>orichan@oooka.ac.jp</t>
  </si>
  <si>
    <t>神戸朝鮮</t>
    <rPh sb="0" eb="2">
      <t>コウベ</t>
    </rPh>
    <rPh sb="2" eb="4">
      <t>チョウセン</t>
    </rPh>
    <phoneticPr fontId="4"/>
  </si>
  <si>
    <t>神戸朝鮮高級学校</t>
    <rPh sb="0" eb="2">
      <t>コウベ</t>
    </rPh>
    <rPh sb="2" eb="4">
      <t>チョウセン</t>
    </rPh>
    <rPh sb="4" eb="6">
      <t>コウキュウ</t>
    </rPh>
    <rPh sb="6" eb="8">
      <t>ガッコウ</t>
    </rPh>
    <phoneticPr fontId="1"/>
  </si>
  <si>
    <t>655-0017</t>
  </si>
  <si>
    <t>神戸市垂水区上高丸1丁目5-1</t>
    <rPh sb="0" eb="3">
      <t>コウベシ</t>
    </rPh>
    <phoneticPr fontId="1"/>
  </si>
  <si>
    <t>神大附中等</t>
    <rPh sb="0" eb="2">
      <t>シンダイ</t>
    </rPh>
    <rPh sb="2" eb="3">
      <t>フ</t>
    </rPh>
    <rPh sb="3" eb="5">
      <t>チュウトウ</t>
    </rPh>
    <phoneticPr fontId="4"/>
  </si>
  <si>
    <t>神戸大学附属中等教育学校</t>
    <rPh sb="0" eb="2">
      <t>コウベ</t>
    </rPh>
    <rPh sb="2" eb="4">
      <t>ダイガク</t>
    </rPh>
    <rPh sb="4" eb="6">
      <t>フゾク</t>
    </rPh>
    <rPh sb="6" eb="8">
      <t>チュウトウ</t>
    </rPh>
    <rPh sb="8" eb="10">
      <t>キョウイク</t>
    </rPh>
    <rPh sb="10" eb="12">
      <t>ガッコウ</t>
    </rPh>
    <phoneticPr fontId="5"/>
  </si>
  <si>
    <t>658-0063</t>
  </si>
  <si>
    <t>神戸市東灘区住吉山手5-11-1</t>
    <rPh sb="0" eb="3">
      <t>コウベシ</t>
    </rPh>
    <rPh sb="3" eb="6">
      <t>ヒガシナダク</t>
    </rPh>
    <rPh sb="6" eb="10">
      <t>スミヨシヤマテ</t>
    </rPh>
    <phoneticPr fontId="2"/>
  </si>
  <si>
    <t>078-811-0232</t>
  </si>
  <si>
    <t>豊岡聴覚</t>
  </si>
  <si>
    <t>兵庫県立豊岡聴覚特別支援学校</t>
  </si>
  <si>
    <t>668-0047</t>
  </si>
  <si>
    <t>豊岡市三坂町2-9</t>
  </si>
  <si>
    <t>0796-22-2114</t>
  </si>
  <si>
    <t>toyooka-shn@hyogo-c.ed.jp</t>
  </si>
  <si>
    <t>Ｅｍａｉl</t>
    <phoneticPr fontId="1"/>
  </si>
  <si>
    <r>
      <t>記載内容について</t>
    </r>
    <r>
      <rPr>
        <b/>
        <u/>
        <sz val="12"/>
        <rFont val="游明朝"/>
        <family val="1"/>
        <charset val="128"/>
      </rPr>
      <t>管理職（校長及び教頭）の承諾を得ております。</t>
    </r>
    <rPh sb="0" eb="2">
      <t>キサイ</t>
    </rPh>
    <rPh sb="2" eb="4">
      <t>ナイヨウ</t>
    </rPh>
    <rPh sb="8" eb="11">
      <t>カンリショク</t>
    </rPh>
    <rPh sb="12" eb="14">
      <t>コウチョウ</t>
    </rPh>
    <rPh sb="14" eb="15">
      <t>オヨ</t>
    </rPh>
    <rPh sb="16" eb="18">
      <t>キョウトウ</t>
    </rPh>
    <rPh sb="20" eb="22">
      <t>ショウダク</t>
    </rPh>
    <rPh sb="23" eb="24">
      <t>エ</t>
    </rPh>
    <phoneticPr fontId="2"/>
  </si>
  <si>
    <t>松陰尼崎</t>
    <rPh sb="0" eb="2">
      <t>ショウイン</t>
    </rPh>
    <rPh sb="2" eb="4">
      <t>アマガサキ</t>
    </rPh>
    <phoneticPr fontId="1"/>
  </si>
  <si>
    <t>マネージャー</t>
    <phoneticPr fontId="2"/>
  </si>
  <si>
    <t>ウエイトリフティング</t>
    <phoneticPr fontId="2"/>
  </si>
  <si>
    <t>アメリカンフットボール</t>
    <phoneticPr fontId="2"/>
  </si>
  <si>
    <t>バスケットボール</t>
    <phoneticPr fontId="2"/>
  </si>
  <si>
    <t>軟式野球(定通制)</t>
    <rPh sb="0" eb="2">
      <t>ナンシキヤ</t>
    </rPh>
    <rPh sb="2" eb="4">
      <t>ヤキュウテ</t>
    </rPh>
    <rPh sb="5" eb="6">
      <t>テイツ</t>
    </rPh>
    <rPh sb="6" eb="8">
      <t>ツウセイ</t>
    </rPh>
    <phoneticPr fontId="2"/>
  </si>
  <si>
    <t>ソフトテニス</t>
    <phoneticPr fontId="2"/>
  </si>
  <si>
    <t>×</t>
  </si>
  <si>
    <t>男子部</t>
    <rPh sb="0" eb="1">
      <t>オトコオトコダンシブ</t>
    </rPh>
    <phoneticPr fontId="2"/>
  </si>
  <si>
    <t>女子部</t>
    <rPh sb="0" eb="3">
      <t>オンナ</t>
    </rPh>
    <phoneticPr fontId="2"/>
  </si>
  <si>
    <t>男子部</t>
    <rPh sb="0" eb="3">
      <t>オトコ</t>
    </rPh>
    <phoneticPr fontId="2"/>
  </si>
  <si>
    <t>体操(体操競技)</t>
    <rPh sb="0" eb="2">
      <t>タイソウ</t>
    </rPh>
    <rPh sb="3" eb="5">
      <t>タイソウキ</t>
    </rPh>
    <rPh sb="5" eb="7">
      <t>キョウギ</t>
    </rPh>
    <phoneticPr fontId="2"/>
  </si>
  <si>
    <t>水泳(競泳)</t>
    <rPh sb="0" eb="2">
      <t>スイエイ</t>
    </rPh>
    <rPh sb="3" eb="4">
      <t>キョウエイ</t>
    </rPh>
    <phoneticPr fontId="2"/>
  </si>
  <si>
    <t>水泳(飛込)</t>
    <rPh sb="0" eb="2">
      <t>スイエイ</t>
    </rPh>
    <rPh sb="3" eb="4">
      <t>トコ</t>
    </rPh>
    <rPh sb="4" eb="5">
      <t>コ</t>
    </rPh>
    <phoneticPr fontId="2"/>
  </si>
  <si>
    <t>水泳(水球)</t>
    <rPh sb="0" eb="2">
      <t>スイエイ</t>
    </rPh>
    <rPh sb="3" eb="4">
      <t>スイキュウ</t>
    </rPh>
    <phoneticPr fontId="2"/>
  </si>
  <si>
    <t>体操(新体操)</t>
    <rPh sb="0" eb="2">
      <t>タイソウ</t>
    </rPh>
    <rPh sb="3" eb="4">
      <t>シン</t>
    </rPh>
    <rPh sb="4" eb="5">
      <t>カラダ</t>
    </rPh>
    <rPh sb="5" eb="6">
      <t>ミサオ</t>
    </rPh>
    <phoneticPr fontId="2"/>
  </si>
  <si>
    <t>全日制</t>
    <rPh sb="0" eb="3">
      <t>ゼンニチセイ</t>
    </rPh>
    <phoneticPr fontId="1"/>
  </si>
  <si>
    <t>私学</t>
    <rPh sb="0" eb="2">
      <t>シガク</t>
    </rPh>
    <phoneticPr fontId="1"/>
  </si>
  <si>
    <t>神戸市</t>
    <rPh sb="0" eb="3">
      <t>コウベシ</t>
    </rPh>
    <phoneticPr fontId="1"/>
  </si>
  <si>
    <t>尼崎市</t>
    <rPh sb="0" eb="2">
      <t>アマガサキ</t>
    </rPh>
    <rPh sb="2" eb="3">
      <t>シ</t>
    </rPh>
    <phoneticPr fontId="1"/>
  </si>
  <si>
    <t>西宮市</t>
    <rPh sb="0" eb="3">
      <t>ニシノミヤシ</t>
    </rPh>
    <phoneticPr fontId="1"/>
  </si>
  <si>
    <t>伊丹市</t>
    <rPh sb="0" eb="3">
      <t>イタミシ</t>
    </rPh>
    <phoneticPr fontId="1"/>
  </si>
  <si>
    <t>明石市</t>
    <rPh sb="0" eb="3">
      <t>アカシシ</t>
    </rPh>
    <phoneticPr fontId="1"/>
  </si>
  <si>
    <t>姫路市</t>
    <rPh sb="0" eb="3">
      <t>ヒメジシ</t>
    </rPh>
    <phoneticPr fontId="1"/>
  </si>
  <si>
    <t>地区</t>
    <rPh sb="0" eb="2">
      <t>チク</t>
    </rPh>
    <phoneticPr fontId="2"/>
  </si>
  <si>
    <t>校種</t>
    <rPh sb="0" eb="2">
      <t>コウシュ</t>
    </rPh>
    <phoneticPr fontId="2"/>
  </si>
  <si>
    <t>地区</t>
    <rPh sb="0" eb="2">
      <t>チク</t>
    </rPh>
    <phoneticPr fontId="2"/>
  </si>
  <si>
    <t>全日制</t>
    <rPh sb="0" eb="3">
      <t>ゼンニチセイ</t>
    </rPh>
    <phoneticPr fontId="2"/>
  </si>
  <si>
    <t>校種</t>
    <rPh sb="0" eb="2">
      <t>コウシュ</t>
    </rPh>
    <phoneticPr fontId="1"/>
  </si>
  <si>
    <t>地区</t>
    <rPh sb="0" eb="2">
      <t>チク</t>
    </rPh>
    <phoneticPr fontId="1"/>
  </si>
  <si>
    <t>神戸</t>
    <rPh sb="0" eb="2">
      <t>コウベ</t>
    </rPh>
    <phoneticPr fontId="1"/>
  </si>
  <si>
    <t>設置</t>
    <rPh sb="0" eb="2">
      <t>セッチ</t>
    </rPh>
    <phoneticPr fontId="2"/>
  </si>
  <si>
    <t>県立</t>
    <rPh sb="0" eb="2">
      <t>ケンリツ</t>
    </rPh>
    <phoneticPr fontId="1"/>
  </si>
  <si>
    <t>市立</t>
    <rPh sb="0" eb="2">
      <t>イチリツ</t>
    </rPh>
    <phoneticPr fontId="1"/>
  </si>
  <si>
    <t>その他</t>
    <rPh sb="2" eb="3">
      <t>タ</t>
    </rPh>
    <phoneticPr fontId="1"/>
  </si>
  <si>
    <t>神戸</t>
    <rPh sb="0" eb="2">
      <t>コウベ</t>
    </rPh>
    <phoneticPr fontId="1"/>
  </si>
  <si>
    <t>阪神</t>
    <rPh sb="0" eb="2">
      <t>ハンシン</t>
    </rPh>
    <phoneticPr fontId="1"/>
  </si>
  <si>
    <t>東播</t>
    <rPh sb="0" eb="2">
      <t>トウバン</t>
    </rPh>
    <phoneticPr fontId="1"/>
  </si>
  <si>
    <t>西播</t>
    <rPh sb="0" eb="2">
      <t>セイバン</t>
    </rPh>
    <phoneticPr fontId="1"/>
  </si>
  <si>
    <t>丹波</t>
    <rPh sb="0" eb="2">
      <t>タンバ</t>
    </rPh>
    <phoneticPr fontId="1"/>
  </si>
  <si>
    <t>但馬</t>
    <rPh sb="0" eb="2">
      <t>タジマ</t>
    </rPh>
    <phoneticPr fontId="1"/>
  </si>
  <si>
    <t>淡路</t>
    <rPh sb="0" eb="2">
      <t>アワジ</t>
    </rPh>
    <phoneticPr fontId="1"/>
  </si>
  <si>
    <t>阪神</t>
    <rPh sb="0" eb="2">
      <t>ハンシン</t>
    </rPh>
    <phoneticPr fontId="1"/>
  </si>
  <si>
    <t>但馬</t>
    <rPh sb="0" eb="2">
      <t>タジマ</t>
    </rPh>
    <phoneticPr fontId="1"/>
  </si>
  <si>
    <t>設置</t>
    <rPh sb="0" eb="2">
      <t>セッチ</t>
    </rPh>
    <phoneticPr fontId="1"/>
  </si>
  <si>
    <t>設置＆校種＆地区</t>
    <rPh sb="0" eb="2">
      <t>セッチ</t>
    </rPh>
    <rPh sb="3" eb="5">
      <t>コウシュ</t>
    </rPh>
    <rPh sb="6" eb="8">
      <t>チク</t>
    </rPh>
    <phoneticPr fontId="1"/>
  </si>
  <si>
    <t>検索番号</t>
    <rPh sb="0" eb="2">
      <t>ケンサク</t>
    </rPh>
    <rPh sb="2" eb="4">
      <t>バンゴウ</t>
    </rPh>
    <phoneticPr fontId="1"/>
  </si>
  <si>
    <t>設置</t>
    <rPh sb="0" eb="2">
      <t>セッチ</t>
    </rPh>
    <phoneticPr fontId="2"/>
  </si>
  <si>
    <t>県立</t>
    <rPh sb="0" eb="2">
      <t>ケンリツ</t>
    </rPh>
    <phoneticPr fontId="2"/>
  </si>
  <si>
    <t>市立</t>
    <rPh sb="0" eb="2">
      <t>イチリツ</t>
    </rPh>
    <phoneticPr fontId="2"/>
  </si>
  <si>
    <t>私学</t>
    <rPh sb="0" eb="2">
      <t>シガク</t>
    </rPh>
    <phoneticPr fontId="2"/>
  </si>
  <si>
    <t>その他</t>
    <rPh sb="2" eb="3">
      <t>タ</t>
    </rPh>
    <phoneticPr fontId="2"/>
  </si>
  <si>
    <t>定通多</t>
    <rPh sb="0" eb="1">
      <t>テイ</t>
    </rPh>
    <rPh sb="1" eb="2">
      <t>ツウ</t>
    </rPh>
    <rPh sb="2" eb="3">
      <t>タ</t>
    </rPh>
    <phoneticPr fontId="2"/>
  </si>
  <si>
    <t>特支</t>
    <rPh sb="0" eb="2">
      <t>トクシ</t>
    </rPh>
    <phoneticPr fontId="1"/>
  </si>
  <si>
    <t>定通多</t>
    <rPh sb="0" eb="1">
      <t>テイ</t>
    </rPh>
    <rPh sb="1" eb="2">
      <t>ツウ</t>
    </rPh>
    <rPh sb="2" eb="3">
      <t>タ</t>
    </rPh>
    <phoneticPr fontId="1"/>
  </si>
  <si>
    <t>校名略称検索</t>
    <rPh sb="0" eb="2">
      <t>コウメイ</t>
    </rPh>
    <rPh sb="2" eb="4">
      <t>リャクショウ</t>
    </rPh>
    <rPh sb="4" eb="6">
      <t>ケンサク</t>
    </rPh>
    <phoneticPr fontId="2"/>
  </si>
  <si>
    <t>検索のための処理</t>
    <rPh sb="0" eb="2">
      <t>ケンサク</t>
    </rPh>
    <rPh sb="6" eb="8">
      <t>ショリ</t>
    </rPh>
    <phoneticPr fontId="1"/>
  </si>
  <si>
    <t>設定</t>
    <rPh sb="0" eb="2">
      <t>セッテイ</t>
    </rPh>
    <phoneticPr fontId="1"/>
  </si>
  <si>
    <t>学校データ</t>
    <rPh sb="0" eb="2">
      <t>ガッコウ</t>
    </rPh>
    <phoneticPr fontId="1"/>
  </si>
  <si>
    <t>高野連</t>
    <rPh sb="0" eb="3">
      <t>コウヤレン</t>
    </rPh>
    <phoneticPr fontId="2"/>
  </si>
  <si>
    <t>高体連</t>
    <rPh sb="0" eb="3">
      <t>コウタイレン</t>
    </rPh>
    <phoneticPr fontId="2"/>
  </si>
  <si>
    <t>部処理</t>
    <rPh sb="0" eb="1">
      <t>ブ</t>
    </rPh>
    <rPh sb="1" eb="3">
      <t>ショリ</t>
    </rPh>
    <phoneticPr fontId="2"/>
  </si>
  <si>
    <t>加盟金の設定（１部活動あたり）</t>
    <rPh sb="0" eb="3">
      <t>カメイキン</t>
    </rPh>
    <rPh sb="4" eb="6">
      <t>セッテイ</t>
    </rPh>
    <rPh sb="8" eb="11">
      <t>ブカツドウ</t>
    </rPh>
    <phoneticPr fontId="2"/>
  </si>
  <si>
    <t>特支</t>
    <rPh sb="0" eb="2">
      <t>トクシ</t>
    </rPh>
    <phoneticPr fontId="2"/>
  </si>
  <si>
    <t>円</t>
    <rPh sb="0" eb="1">
      <t>エン</t>
    </rPh>
    <phoneticPr fontId="2"/>
  </si>
  <si>
    <t>ダウンリストの設定</t>
    <rPh sb="7" eb="9">
      <t>セッテイ</t>
    </rPh>
    <phoneticPr fontId="2"/>
  </si>
  <si>
    <t>校名略称リスト</t>
    <rPh sb="0" eb="2">
      <t>コウメイ</t>
    </rPh>
    <rPh sb="2" eb="4">
      <t>リャクショウ</t>
    </rPh>
    <phoneticPr fontId="2"/>
  </si>
  <si>
    <t>令和６年度兵庫県高等学校体育連盟加盟状況調査　　</t>
    <rPh sb="0" eb="2">
      <t>レイワカ</t>
    </rPh>
    <rPh sb="16" eb="18">
      <t>カメイモ</t>
    </rPh>
    <rPh sb="18" eb="20">
      <t>ジョウキョウ</t>
    </rPh>
    <rPh sb="20" eb="22">
      <t>チョウサ</t>
    </rPh>
    <phoneticPr fontId="2"/>
  </si>
  <si>
    <t>加盟金の設定（生徒1人あたり）</t>
    <rPh sb="0" eb="3">
      <t>カメイキン</t>
    </rPh>
    <rPh sb="4" eb="6">
      <t>セッテイ</t>
    </rPh>
    <rPh sb="7" eb="9">
      <t>セイト</t>
    </rPh>
    <rPh sb="9" eb="11">
      <t>ヒトリ</t>
    </rPh>
    <phoneticPr fontId="2"/>
  </si>
  <si>
    <t>全校
生徒数</t>
    <rPh sb="0" eb="2">
      <t>ゼンコウ</t>
    </rPh>
    <rPh sb="3" eb="6">
      <t>セイトスウ</t>
    </rPh>
    <phoneticPr fontId="2"/>
  </si>
  <si>
    <t>生徒加盟金</t>
    <rPh sb="0" eb="2">
      <t>セイト</t>
    </rPh>
    <rPh sb="2" eb="5">
      <t>カメイキン</t>
    </rPh>
    <phoneticPr fontId="2"/>
  </si>
  <si>
    <t>加盟
金額計</t>
    <rPh sb="0" eb="2">
      <t>カメイ</t>
    </rPh>
    <rPh sb="3" eb="5">
      <t>キンガク</t>
    </rPh>
    <rPh sb="5" eb="6">
      <t>ケイ</t>
    </rPh>
    <phoneticPr fontId="2"/>
  </si>
  <si>
    <t>広域通</t>
    <rPh sb="0" eb="2">
      <t>コウイキ</t>
    </rPh>
    <rPh sb="2" eb="3">
      <t>ツウ</t>
    </rPh>
    <phoneticPr fontId="2"/>
  </si>
  <si>
    <t>特支</t>
    <rPh sb="0" eb="2">
      <t>トクシシ</t>
    </rPh>
    <phoneticPr fontId="2"/>
  </si>
  <si>
    <t>広域通</t>
    <rPh sb="0" eb="2">
      <t>コウイキ</t>
    </rPh>
    <rPh sb="2" eb="3">
      <t>ツウ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</si>
  <si>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</si>
  <si>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様</t>
    <rPh sb="0" eb="1">
      <t>サマ</t>
    </rPh>
    <phoneticPr fontId="1"/>
  </si>
  <si>
    <t>￥</t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</si>
  <si>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</si>
  <si>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</si>
  <si>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生徒数</t>
    <rPh sb="0" eb="3">
      <t>セイトスウ</t>
    </rPh>
    <phoneticPr fontId="1"/>
  </si>
  <si>
    <t>運動部数</t>
    <rPh sb="0" eb="2">
      <t>ウンドウ</t>
    </rPh>
    <rPh sb="2" eb="4">
      <t>ブスウ</t>
    </rPh>
    <phoneticPr fontId="1"/>
  </si>
  <si>
    <t>人</t>
    <rPh sb="0" eb="1">
      <t>ニン</t>
    </rPh>
    <phoneticPr fontId="1"/>
  </si>
  <si>
    <t>部</t>
    <rPh sb="0" eb="1">
      <t>ブ</t>
    </rPh>
    <phoneticPr fontId="1"/>
  </si>
  <si>
    <t>×</t>
    <phoneticPr fontId="1"/>
  </si>
  <si>
    <t>＝</t>
    <phoneticPr fontId="1"/>
  </si>
  <si>
    <t>加盟金額計</t>
    <rPh sb="0" eb="3">
      <t>カメイキン</t>
    </rPh>
    <rPh sb="3" eb="4">
      <t>ガク</t>
    </rPh>
    <rPh sb="4" eb="5">
      <t>ケイ</t>
    </rPh>
    <phoneticPr fontId="1"/>
  </si>
  <si>
    <t>兵庫県高等学校体育連盟</t>
  </si>
  <si>
    <t xml:space="preserve"> TEL : 078-362-3569   Mail : Kazuya_doi@pref.hyogo.lg.jp</t>
  </si>
  <si>
    <t>発行責任者：</t>
  </si>
  <si>
    <t>担当者：</t>
    <phoneticPr fontId="1"/>
  </si>
  <si>
    <t xml:space="preserve">土井　一弥  </t>
  </si>
  <si>
    <t>加盟数</t>
    <rPh sb="0" eb="3">
      <t>カメイスウ</t>
    </rPh>
    <phoneticPr fontId="2"/>
  </si>
  <si>
    <t>加盟数</t>
    <rPh sb="0" eb="2">
      <t>カメイ</t>
    </rPh>
    <rPh sb="2" eb="3">
      <t>スウ</t>
    </rPh>
    <phoneticPr fontId="2"/>
  </si>
  <si>
    <t>★　加盟数は、加盟金が必要となる部の数</t>
    <rPh sb="2" eb="5">
      <t>カメイスウ</t>
    </rPh>
    <rPh sb="7" eb="10">
      <t>カメイキン</t>
    </rPh>
    <rPh sb="11" eb="13">
      <t>ヒツヨウ</t>
    </rPh>
    <rPh sb="16" eb="17">
      <t>ブ</t>
    </rPh>
    <rPh sb="18" eb="19">
      <t>カズ</t>
    </rPh>
    <phoneticPr fontId="2"/>
  </si>
  <si>
    <t>記入例⇒</t>
    <rPh sb="0" eb="2">
      <t>キニュウ</t>
    </rPh>
    <rPh sb="2" eb="3">
      <t>レイ</t>
    </rPh>
    <phoneticPr fontId="1"/>
  </si>
  <si>
    <t>芦国中等</t>
    <rPh sb="0" eb="1">
      <t>アシ</t>
    </rPh>
    <rPh sb="1" eb="2">
      <t>コク</t>
    </rPh>
    <rPh sb="2" eb="4">
      <t>チュウトウ</t>
    </rPh>
    <phoneticPr fontId="1"/>
  </si>
  <si>
    <t>神戸学院</t>
    <rPh sb="0" eb="2">
      <t>コウベ</t>
    </rPh>
    <rPh sb="2" eb="4">
      <t>ガクイン</t>
    </rPh>
    <phoneticPr fontId="4"/>
  </si>
  <si>
    <t>女学院</t>
    <rPh sb="0" eb="3">
      <t>ジョガクイン</t>
    </rPh>
    <phoneticPr fontId="4"/>
  </si>
  <si>
    <t>仁川</t>
    <rPh sb="0" eb="2">
      <t>ニガワ</t>
    </rPh>
    <phoneticPr fontId="4"/>
  </si>
  <si>
    <t>賢明</t>
    <rPh sb="0" eb="2">
      <t>ケンメイ</t>
    </rPh>
    <phoneticPr fontId="4"/>
  </si>
  <si>
    <t>近畿大豊岡</t>
    <rPh sb="0" eb="2">
      <t>キンキ</t>
    </rPh>
    <rPh sb="2" eb="3">
      <t>ダイ</t>
    </rPh>
    <rPh sb="3" eb="5">
      <t>トヨオカ</t>
    </rPh>
    <phoneticPr fontId="4"/>
  </si>
  <si>
    <t>姫路</t>
    <rPh sb="0" eb="2">
      <t>ヒメジ</t>
    </rPh>
    <phoneticPr fontId="4"/>
  </si>
  <si>
    <t>その他</t>
    <rPh sb="2" eb="3">
      <t>タ</t>
    </rPh>
    <phoneticPr fontId="1"/>
  </si>
  <si>
    <t>全日制</t>
    <rPh sb="0" eb="3">
      <t>ゼンニチセイ</t>
    </rPh>
    <phoneticPr fontId="1"/>
  </si>
  <si>
    <t>西播</t>
    <rPh sb="0" eb="2">
      <t>セイバン</t>
    </rPh>
    <phoneticPr fontId="1"/>
  </si>
  <si>
    <t>平田調理</t>
    <rPh sb="0" eb="2">
      <t>ヒラタ</t>
    </rPh>
    <rPh sb="2" eb="4">
      <t>チョウリ</t>
    </rPh>
    <phoneticPr fontId="1"/>
  </si>
  <si>
    <t>平田調理専門学校</t>
    <rPh sb="0" eb="2">
      <t>ヒラタ</t>
    </rPh>
    <rPh sb="2" eb="4">
      <t>チョウリ</t>
    </rPh>
    <rPh sb="4" eb="6">
      <t>センモン</t>
    </rPh>
    <rPh sb="6" eb="8">
      <t>ガッコウ</t>
    </rPh>
    <phoneticPr fontId="1"/>
  </si>
  <si>
    <t>神戸</t>
    <rPh sb="0" eb="2">
      <t>コウベ</t>
    </rPh>
    <phoneticPr fontId="1"/>
  </si>
  <si>
    <t>カネデアン</t>
    <phoneticPr fontId="1"/>
  </si>
  <si>
    <t>カネディアン・アカデミー</t>
    <phoneticPr fontId="1"/>
  </si>
  <si>
    <t>神戸高専</t>
    <rPh sb="0" eb="2">
      <t>コウベ</t>
    </rPh>
    <rPh sb="2" eb="4">
      <t>コウセン</t>
    </rPh>
    <phoneticPr fontId="1"/>
  </si>
  <si>
    <t>神戸市立工業高等専門学校</t>
    <rPh sb="0" eb="2">
      <t>コウベ</t>
    </rPh>
    <rPh sb="2" eb="4">
      <t>イチリツ</t>
    </rPh>
    <rPh sb="4" eb="6">
      <t>コウギョウ</t>
    </rPh>
    <rPh sb="6" eb="8">
      <t>コウトウ</t>
    </rPh>
    <rPh sb="8" eb="10">
      <t>センモン</t>
    </rPh>
    <rPh sb="10" eb="12">
      <t>ガッコウ</t>
    </rPh>
    <phoneticPr fontId="1"/>
  </si>
  <si>
    <t>東播</t>
    <rPh sb="0" eb="2">
      <t>トウバン</t>
    </rPh>
    <phoneticPr fontId="1"/>
  </si>
  <si>
    <t>明石高専</t>
    <rPh sb="0" eb="2">
      <t>アカシ</t>
    </rPh>
    <rPh sb="2" eb="4">
      <t>コウセン</t>
    </rPh>
    <phoneticPr fontId="1"/>
  </si>
  <si>
    <t>国立明石工業高等専門学校</t>
    <rPh sb="0" eb="2">
      <t>コクリツ</t>
    </rPh>
    <rPh sb="2" eb="4">
      <t>アカシ</t>
    </rPh>
    <rPh sb="4" eb="6">
      <t>コウギョウ</t>
    </rPh>
    <rPh sb="6" eb="8">
      <t>コウトウ</t>
    </rPh>
    <rPh sb="8" eb="10">
      <t>センモン</t>
    </rPh>
    <rPh sb="10" eb="12">
      <t>ガッコウ</t>
    </rPh>
    <phoneticPr fontId="1"/>
  </si>
  <si>
    <t>マリスト国際</t>
    <rPh sb="4" eb="6">
      <t>コクサイ</t>
    </rPh>
    <phoneticPr fontId="1"/>
  </si>
  <si>
    <t>マリストブラザースインターナショナルスクール</t>
    <phoneticPr fontId="1"/>
  </si>
  <si>
    <t>神戸工科</t>
    <rPh sb="0" eb="2">
      <t>コウベ</t>
    </rPh>
    <rPh sb="2" eb="4">
      <t>コウカ</t>
    </rPh>
    <phoneticPr fontId="4"/>
  </si>
  <si>
    <t>楠</t>
    <rPh sb="0" eb="1">
      <t>クスノキ</t>
    </rPh>
    <phoneticPr fontId="4"/>
  </si>
  <si>
    <t>摩耶兵庫</t>
    <rPh sb="0" eb="2">
      <t>マヤ</t>
    </rPh>
    <rPh sb="2" eb="4">
      <t>ヒョウゴ</t>
    </rPh>
    <phoneticPr fontId="4"/>
  </si>
  <si>
    <t>有馬定</t>
    <rPh sb="0" eb="2">
      <t>アリマ</t>
    </rPh>
    <rPh sb="2" eb="3">
      <t>テイ</t>
    </rPh>
    <phoneticPr fontId="4"/>
  </si>
  <si>
    <t>県農定</t>
    <rPh sb="0" eb="1">
      <t>ケン</t>
    </rPh>
    <phoneticPr fontId="1"/>
  </si>
  <si>
    <t>松陽定</t>
    <rPh sb="0" eb="2">
      <t>ショウヨウ</t>
    </rPh>
    <rPh sb="2" eb="3">
      <t>テイ</t>
    </rPh>
    <phoneticPr fontId="4"/>
  </si>
  <si>
    <t>小野工定</t>
    <rPh sb="0" eb="2">
      <t>オノ</t>
    </rPh>
    <phoneticPr fontId="4"/>
  </si>
  <si>
    <t>神戸工</t>
    <rPh sb="0" eb="2">
      <t>コウベ</t>
    </rPh>
    <rPh sb="2" eb="3">
      <t>コウ</t>
    </rPh>
    <phoneticPr fontId="4"/>
  </si>
  <si>
    <t>飾磨工多</t>
    <rPh sb="0" eb="2">
      <t>シカマ</t>
    </rPh>
    <rPh sb="2" eb="3">
      <t>コウ</t>
    </rPh>
    <rPh sb="3" eb="4">
      <t>タ</t>
    </rPh>
    <phoneticPr fontId="1"/>
  </si>
  <si>
    <t>相生産定</t>
    <rPh sb="0" eb="2">
      <t>アイオイ</t>
    </rPh>
    <rPh sb="2" eb="3">
      <t>サン</t>
    </rPh>
    <rPh sb="3" eb="4">
      <t>テイ</t>
    </rPh>
    <phoneticPr fontId="4"/>
  </si>
  <si>
    <t>龍野北定</t>
    <rPh sb="0" eb="2">
      <t>タツノ</t>
    </rPh>
    <rPh sb="2" eb="3">
      <t>キタ</t>
    </rPh>
    <rPh sb="3" eb="4">
      <t>テイ</t>
    </rPh>
    <phoneticPr fontId="4"/>
  </si>
  <si>
    <t>赤穂定</t>
    <rPh sb="0" eb="2">
      <t>アコウ</t>
    </rPh>
    <rPh sb="2" eb="3">
      <t>テイ</t>
    </rPh>
    <phoneticPr fontId="4"/>
  </si>
  <si>
    <t>豊岡定</t>
    <rPh sb="0" eb="2">
      <t>トヨオカ</t>
    </rPh>
    <rPh sb="2" eb="3">
      <t>テイ</t>
    </rPh>
    <phoneticPr fontId="1"/>
  </si>
  <si>
    <t>洲本定</t>
    <rPh sb="0" eb="2">
      <t>スモト</t>
    </rPh>
    <rPh sb="2" eb="3">
      <t>テイ</t>
    </rPh>
    <phoneticPr fontId="4"/>
  </si>
  <si>
    <t>網干通</t>
    <rPh sb="0" eb="2">
      <t>アボシ</t>
    </rPh>
    <rPh sb="2" eb="3">
      <t>ツウ</t>
    </rPh>
    <phoneticPr fontId="1"/>
  </si>
  <si>
    <t>琴ノ浦</t>
    <rPh sb="0" eb="1">
      <t>コト</t>
    </rPh>
    <phoneticPr fontId="4"/>
  </si>
  <si>
    <t>私学</t>
    <rPh sb="0" eb="2">
      <t>シガク</t>
    </rPh>
    <phoneticPr fontId="1"/>
  </si>
  <si>
    <t>阪神</t>
    <rPh sb="0" eb="2">
      <t>ハンシン</t>
    </rPh>
    <phoneticPr fontId="1"/>
  </si>
  <si>
    <t>向陽台育成</t>
    <rPh sb="0" eb="3">
      <t>コウヨウダイ</t>
    </rPh>
    <rPh sb="3" eb="5">
      <t>イクセイ</t>
    </rPh>
    <phoneticPr fontId="1"/>
  </si>
  <si>
    <t>向陽台三田</t>
    <rPh sb="0" eb="3">
      <t>コウヨウダイ</t>
    </rPh>
    <rPh sb="3" eb="5">
      <t>サンダ</t>
    </rPh>
    <phoneticPr fontId="1"/>
  </si>
  <si>
    <t>向陽台高等学校育成学園</t>
    <rPh sb="0" eb="3">
      <t>コウヨウダイ</t>
    </rPh>
    <rPh sb="3" eb="5">
      <t>コウトウ</t>
    </rPh>
    <rPh sb="5" eb="7">
      <t>ガッコウ</t>
    </rPh>
    <rPh sb="7" eb="9">
      <t>イクセイ</t>
    </rPh>
    <rPh sb="9" eb="11">
      <t>ガクエン</t>
    </rPh>
    <phoneticPr fontId="1"/>
  </si>
  <si>
    <t>向陽台高等学校三田モードビジネス専門学校</t>
    <rPh sb="0" eb="3">
      <t>コウヨウダイ</t>
    </rPh>
    <rPh sb="3" eb="5">
      <t>コウトウ</t>
    </rPh>
    <rPh sb="5" eb="7">
      <t>ガッコウ</t>
    </rPh>
    <rPh sb="7" eb="9">
      <t>サンダ</t>
    </rPh>
    <rPh sb="16" eb="18">
      <t>センモン</t>
    </rPh>
    <rPh sb="18" eb="20">
      <t>ガッコウ</t>
    </rPh>
    <phoneticPr fontId="1"/>
  </si>
  <si>
    <t>師友塾高神戸</t>
    <rPh sb="0" eb="2">
      <t>シユウ</t>
    </rPh>
    <rPh sb="2" eb="3">
      <t>ジュク</t>
    </rPh>
    <rPh sb="3" eb="4">
      <t>コウ</t>
    </rPh>
    <rPh sb="4" eb="6">
      <t>コウベ</t>
    </rPh>
    <phoneticPr fontId="1"/>
  </si>
  <si>
    <t>星槎国際播磨西</t>
    <rPh sb="0" eb="1">
      <t>ホシ</t>
    </rPh>
    <rPh sb="1" eb="2">
      <t>サ</t>
    </rPh>
    <rPh sb="2" eb="4">
      <t>コクサイ</t>
    </rPh>
    <rPh sb="4" eb="6">
      <t>ハリマ</t>
    </rPh>
    <rPh sb="6" eb="7">
      <t>ニシ</t>
    </rPh>
    <phoneticPr fontId="1"/>
  </si>
  <si>
    <t>星槎国際高等学校</t>
    <rPh sb="0" eb="1">
      <t>ホシ</t>
    </rPh>
    <rPh sb="1" eb="2">
      <t>サ</t>
    </rPh>
    <rPh sb="2" eb="4">
      <t>コクサイ</t>
    </rPh>
    <rPh sb="4" eb="6">
      <t>コウトウ</t>
    </rPh>
    <rPh sb="6" eb="8">
      <t>ガッコウ</t>
    </rPh>
    <phoneticPr fontId="1"/>
  </si>
  <si>
    <t>県立</t>
    <rPh sb="0" eb="2">
      <t>ケンリツ</t>
    </rPh>
    <phoneticPr fontId="1"/>
  </si>
  <si>
    <t>特支</t>
    <rPh sb="0" eb="2">
      <t>トクシ</t>
    </rPh>
    <phoneticPr fontId="1"/>
  </si>
  <si>
    <t>神戸聴覚</t>
    <rPh sb="0" eb="2">
      <t>コウベ</t>
    </rPh>
    <rPh sb="2" eb="4">
      <t>チョウカク</t>
    </rPh>
    <phoneticPr fontId="1"/>
  </si>
  <si>
    <t>兵庫県立神戸聴覚特別支援学校</t>
    <rPh sb="0" eb="3">
      <t>ヒョウゴケン</t>
    </rPh>
    <rPh sb="3" eb="4">
      <t>リツ</t>
    </rPh>
    <rPh sb="4" eb="6">
      <t>コウベ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1"/>
  </si>
  <si>
    <t>県立視覚</t>
    <rPh sb="0" eb="2">
      <t>ケンリツ</t>
    </rPh>
    <rPh sb="2" eb="4">
      <t>シカク</t>
    </rPh>
    <phoneticPr fontId="1"/>
  </si>
  <si>
    <t>国立</t>
    <rPh sb="0" eb="2">
      <t>コクリツ</t>
    </rPh>
    <phoneticPr fontId="1"/>
  </si>
  <si>
    <t>その他</t>
    <rPh sb="2" eb="3">
      <t>タ</t>
    </rPh>
    <phoneticPr fontId="2"/>
  </si>
  <si>
    <t>国立</t>
    <rPh sb="0" eb="2">
      <t>コクリツ</t>
    </rPh>
    <phoneticPr fontId="2"/>
  </si>
  <si>
    <t>播磨特別</t>
    <rPh sb="2" eb="4">
      <t>トクベツ</t>
    </rPh>
    <phoneticPr fontId="1"/>
  </si>
  <si>
    <t>姫路特別</t>
    <rPh sb="2" eb="4">
      <t>トクベツ</t>
    </rPh>
    <phoneticPr fontId="1"/>
  </si>
  <si>
    <t>出石特別</t>
    <rPh sb="2" eb="4">
      <t>トクベツ</t>
    </rPh>
    <phoneticPr fontId="1"/>
  </si>
  <si>
    <t>神戸特別</t>
    <rPh sb="2" eb="4">
      <t>トクベツ</t>
    </rPh>
    <phoneticPr fontId="1"/>
  </si>
  <si>
    <t>しらさぎ特</t>
    <rPh sb="4" eb="5">
      <t>トク</t>
    </rPh>
    <phoneticPr fontId="1"/>
  </si>
  <si>
    <t>会 長　 北中　睦雄</t>
    <rPh sb="5" eb="7">
      <t>キタナカ</t>
    </rPh>
    <rPh sb="8" eb="10">
      <t>ムツオ</t>
    </rPh>
    <phoneticPr fontId="1"/>
  </si>
  <si>
    <t>兵庫県明石市荷山町1744</t>
    <phoneticPr fontId="1"/>
  </si>
  <si>
    <t>永峰　幸奈</t>
    <rPh sb="0" eb="2">
      <t>ナガミネ</t>
    </rPh>
    <rPh sb="3" eb="5">
      <t>ユキナ</t>
    </rPh>
    <phoneticPr fontId="1"/>
  </si>
  <si>
    <t>TEL : 070-1247-0948  Email : hhaf-info@hyogo-c.ed.jp</t>
    <phoneticPr fontId="1"/>
  </si>
  <si>
    <t>但し、令和６年度兵庫県高等学校体育連盟加盟金として</t>
    <phoneticPr fontId="1"/>
  </si>
  <si>
    <t>ローイング(ボート)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</si>
</sst>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0&quot;部&quot;"/>
    <numFmt numFmtId="178" formatCode="0.0&quot;％&quot;"/>
    <numFmt numFmtId="179" formatCode="[$-411]ggge&quot;年&quot;m&quot;月&quot;d&quot;日&quot;;@"/>
    <numFmt numFmtId="180" formatCode="#,##0&quot;円&quot;"/>
  </numFmts>
  <fonts count="23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游明朝"/>
      <family val="1"/>
    </font>
    <font>
      <sz val="12"/>
      <name val="游明朝"/>
      <family val="1"/>
    </font>
    <font>
      <sz val="11"/>
      <name val="游明朝"/>
      <family val="1"/>
    </font>
    <font>
      <sz val="11"/>
      <name val="游明朝"/>
      <family val="1"/>
      <charset val="128"/>
    </font>
    <font>
      <b/>
      <u/>
      <sz val="12"/>
      <name val="游明朝"/>
      <family val="1"/>
      <charset val="128"/>
    </font>
    <font>
      <sz val="11"/>
      <name val="ＭＳ Ｐゴシック"/>
      <family val="3"/>
    </font>
    <font>
      <sz val="12"/>
      <name val="游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2"/>
      <color theme="1"/>
      <name val="游明朝"/>
      <family val="1"/>
    </font>
    <font>
      <sz val="12"/>
      <color theme="1"/>
      <name val="游明朝"/>
      <family val="1"/>
      <charset val="128"/>
    </font>
    <font>
      <sz val="18"/>
      <name val="游明朝"/>
      <family val="1"/>
    </font>
    <font>
      <sz val="18"/>
      <name val="游明朝"/>
      <family val="1"/>
      <charset val="128"/>
    </font>
    <font>
      <sz val="20"/>
      <name val="游明朝"/>
      <family val="1"/>
    </font>
    <font>
      <sz val="22"/>
      <name val="游明朝"/>
      <family val="1"/>
    </font>
    <font>
      <sz val="28"/>
      <name val="游明朝"/>
      <family val="1"/>
    </font>
    <font>
      <sz val="28"/>
      <name val="游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20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distributed"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7" borderId="1" xfId="0" applyFont="1" applyFill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7" fillId="0" borderId="51" xfId="0" applyFont="1" applyBorder="1">
      <alignment vertical="center"/>
    </xf>
    <xf numFmtId="0" fontId="19" fillId="0" borderId="51" xfId="0" applyFont="1" applyBorder="1">
      <alignment vertical="center"/>
    </xf>
    <xf numFmtId="0" fontId="20" fillId="0" borderId="0" xfId="0" applyFont="1" applyAlignment="1">
      <alignment horizontal="justify" vertical="center"/>
    </xf>
    <xf numFmtId="0" fontId="4" fillId="0" borderId="64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177" fontId="4" fillId="9" borderId="36" xfId="0" applyNumberFormat="1" applyFont="1" applyFill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 applyProtection="1">
      <alignment horizontal="right" vertical="center" shrinkToFit="1"/>
      <protection locked="0"/>
    </xf>
    <xf numFmtId="176" fontId="4" fillId="9" borderId="36" xfId="0" applyNumberFormat="1" applyFont="1" applyFill="1" applyBorder="1" applyAlignment="1">
      <alignment horizontal="right" vertical="center" shrinkToFit="1"/>
    </xf>
    <xf numFmtId="178" fontId="4" fillId="9" borderId="35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4" fillId="0" borderId="38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8" borderId="1" xfId="0" applyFont="1" applyFill="1" applyBorder="1" applyAlignment="1">
      <alignment horizontal="distributed" vertical="center"/>
    </xf>
    <xf numFmtId="38" fontId="4" fillId="7" borderId="1" xfId="1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180" fontId="3" fillId="9" borderId="37" xfId="0" applyNumberFormat="1" applyFont="1" applyFill="1" applyBorder="1" applyAlignment="1">
      <alignment horizontal="right" vertical="center"/>
    </xf>
    <xf numFmtId="180" fontId="3" fillId="9" borderId="49" xfId="0" applyNumberFormat="1" applyFont="1" applyFill="1" applyBorder="1" applyAlignment="1">
      <alignment horizontal="right" vertical="center"/>
    </xf>
    <xf numFmtId="180" fontId="3" fillId="9" borderId="50" xfId="0" applyNumberFormat="1" applyFont="1" applyFill="1" applyBorder="1" applyAlignment="1">
      <alignment horizontal="right" vertical="center"/>
    </xf>
    <xf numFmtId="180" fontId="3" fillId="9" borderId="52" xfId="0" applyNumberFormat="1" applyFont="1" applyFill="1" applyBorder="1" applyAlignment="1">
      <alignment horizontal="right" vertical="center"/>
    </xf>
    <xf numFmtId="0" fontId="12" fillId="7" borderId="38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80" fontId="4" fillId="9" borderId="59" xfId="0" applyNumberFormat="1" applyFont="1" applyFill="1" applyBorder="1" applyAlignment="1">
      <alignment horizontal="right" vertical="center"/>
    </xf>
    <xf numFmtId="180" fontId="4" fillId="9" borderId="52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180" fontId="4" fillId="9" borderId="59" xfId="0" applyNumberFormat="1" applyFont="1" applyFill="1" applyBorder="1" applyAlignment="1">
      <alignment horizontal="right" vertical="center" shrinkToFit="1"/>
    </xf>
    <xf numFmtId="180" fontId="4" fillId="9" borderId="52" xfId="0" applyNumberFormat="1" applyFont="1" applyFill="1" applyBorder="1" applyAlignment="1">
      <alignment horizontal="right" vertical="center" shrinkToFit="1"/>
    </xf>
    <xf numFmtId="0" fontId="4" fillId="8" borderId="11" xfId="0" applyFont="1" applyFill="1" applyBorder="1" applyAlignment="1">
      <alignment horizontal="distributed" vertical="center" shrinkToFit="1"/>
    </xf>
    <xf numFmtId="0" fontId="4" fillId="8" borderId="6" xfId="0" applyFont="1" applyFill="1" applyBorder="1" applyAlignment="1">
      <alignment horizontal="distributed" vertical="center" shrinkToFit="1"/>
    </xf>
    <xf numFmtId="0" fontId="4" fillId="8" borderId="8" xfId="0" applyFont="1" applyFill="1" applyBorder="1" applyAlignment="1">
      <alignment horizontal="distributed" vertical="center" shrinkToFit="1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 applyProtection="1">
      <alignment horizontal="center" vertical="center"/>
      <protection locked="0"/>
    </xf>
    <xf numFmtId="179" fontId="4" fillId="0" borderId="43" xfId="0" applyNumberFormat="1" applyFont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21" fillId="0" borderId="51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38" fontId="16" fillId="0" borderId="0" xfId="1" applyFont="1" applyAlignment="1">
      <alignment horizontal="right" vertical="center"/>
    </xf>
    <xf numFmtId="38" fontId="16" fillId="0" borderId="2" xfId="1" applyFont="1" applyBorder="1" applyAlignment="1">
      <alignment horizontal="right"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38" fontId="19" fillId="0" borderId="51" xfId="1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14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DCBA-2A19-4B9C-8E42-3F0737B17921}">
  <sheetPr codeName="Sheet1">
    <pageSetUpPr fitToPage="1"/>
  </sheetPr>
  <dimension ref="A1:AA62"/>
  <sheetViews>
    <sheetView tabSelected="1" view="pageBreakPreview" topLeftCell="A40" zoomScaleNormal="100" zoomScaleSheetLayoutView="100" workbookViewId="0">
      <selection activeCell="M54" sqref="M54"/>
    </sheetView>
  </sheetViews>
  <sheetFormatPr defaultColWidth="7.375" defaultRowHeight="18" customHeight="1" x14ac:dyDescent="0.15"/>
  <cols>
    <col min="1" max="5" width="7.375" style="1"/>
    <col min="6" max="17" width="7.375" style="1" customWidth="1"/>
    <col min="18" max="18" width="22.625" style="1" customWidth="1"/>
    <col min="19" max="19" width="8.375" style="22" customWidth="1"/>
    <col min="20" max="24" width="8.375" style="1" customWidth="1"/>
    <col min="25" max="25" width="6.25" style="1" customWidth="1"/>
    <col min="26" max="27" width="17.75" style="1" customWidth="1"/>
    <col min="28" max="16384" width="7.375" style="1"/>
  </cols>
  <sheetData>
    <row r="1" spans="1:27" ht="37.5" customHeight="1" thickBot="1" x14ac:dyDescent="0.2">
      <c r="B1" s="19"/>
      <c r="C1" s="192" t="s">
        <v>1475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"/>
      <c r="Q1" s="61" t="str">
        <f>IF(D5="","",VLOOKUP(D5,Sheet2!H:N,7,FALSE))</f>
        <v/>
      </c>
      <c r="R1" s="24"/>
      <c r="Y1" s="178"/>
      <c r="Z1" s="179"/>
      <c r="AA1" s="180"/>
    </row>
    <row r="2" spans="1:27" ht="18.75" customHeight="1" x14ac:dyDescent="0.15">
      <c r="A2" s="1" t="s">
        <v>0</v>
      </c>
      <c r="K2" s="187" t="s">
        <v>51</v>
      </c>
      <c r="L2" s="187"/>
      <c r="M2" s="188"/>
      <c r="N2" s="188"/>
      <c r="O2" s="188"/>
      <c r="P2" s="188"/>
      <c r="Q2" s="189"/>
      <c r="R2" s="25"/>
      <c r="Y2" s="181"/>
      <c r="Z2" s="182"/>
      <c r="AA2" s="183"/>
    </row>
    <row r="3" spans="1:27" ht="9.75" customHeight="1" x14ac:dyDescent="0.15">
      <c r="Y3" s="181"/>
      <c r="Z3" s="182"/>
      <c r="AA3" s="183"/>
    </row>
    <row r="4" spans="1:27" ht="29.25" customHeight="1" x14ac:dyDescent="0.15">
      <c r="A4" s="23" t="s">
        <v>1439</v>
      </c>
      <c r="B4" s="23" t="s">
        <v>55</v>
      </c>
      <c r="C4" s="23" t="s">
        <v>1432</v>
      </c>
      <c r="D4" s="134" t="s">
        <v>50</v>
      </c>
      <c r="E4" s="134"/>
      <c r="F4" s="135" t="s">
        <v>1</v>
      </c>
      <c r="G4" s="135"/>
      <c r="H4" s="131" t="str">
        <f>IF(D5="","",VLOOKUP(状況調査!D5,Sheet2!H:M,2,))</f>
        <v/>
      </c>
      <c r="I4" s="131"/>
      <c r="J4" s="131"/>
      <c r="K4" s="131"/>
      <c r="L4" s="131"/>
      <c r="M4" s="130" t="s">
        <v>2</v>
      </c>
      <c r="N4" s="130"/>
      <c r="O4" s="132"/>
      <c r="P4" s="132"/>
      <c r="Q4" s="132"/>
      <c r="R4" s="22"/>
      <c r="Y4" s="184"/>
      <c r="Z4" s="185"/>
      <c r="AA4" s="186"/>
    </row>
    <row r="5" spans="1:27" ht="29.25" customHeight="1" x14ac:dyDescent="0.15">
      <c r="A5" s="68"/>
      <c r="B5" s="90"/>
      <c r="C5" s="90"/>
      <c r="D5" s="131"/>
      <c r="E5" s="131"/>
      <c r="F5" s="130" t="s">
        <v>46</v>
      </c>
      <c r="G5" s="130"/>
      <c r="H5" s="131" t="str">
        <f>IF(D5="","",VLOOKUP(D5,Sheet2!H:M,6,))</f>
        <v/>
      </c>
      <c r="I5" s="131"/>
      <c r="J5" s="131"/>
      <c r="K5" s="131"/>
      <c r="L5" s="131"/>
      <c r="M5" s="130" t="s">
        <v>3</v>
      </c>
      <c r="N5" s="130"/>
      <c r="O5" s="132" t="str">
        <f>IF(D5="","",VLOOKUP(D5,Sheet2!H:M,5,FALSE))</f>
        <v/>
      </c>
      <c r="P5" s="132"/>
      <c r="Q5" s="132"/>
      <c r="R5" s="22"/>
      <c r="S5" s="115" t="s">
        <v>1469</v>
      </c>
      <c r="T5" s="116" t="s">
        <v>1473</v>
      </c>
      <c r="U5" s="117"/>
      <c r="V5" s="117"/>
      <c r="W5" s="117"/>
      <c r="Y5" s="178" t="s">
        <v>1463</v>
      </c>
      <c r="Z5" s="179"/>
      <c r="AA5" s="180"/>
    </row>
    <row r="6" spans="1:27" ht="9.75" customHeight="1" thickBo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22"/>
      <c r="S6" s="115"/>
      <c r="T6" s="118"/>
      <c r="U6" s="119"/>
      <c r="V6" s="119"/>
      <c r="W6" s="119"/>
      <c r="Y6" s="184"/>
      <c r="Z6" s="185"/>
      <c r="AA6" s="186"/>
    </row>
    <row r="7" spans="1:27" ht="18.75" customHeight="1" thickBot="1" x14ac:dyDescent="0.2">
      <c r="A7" s="138" t="s">
        <v>4</v>
      </c>
      <c r="B7" s="139"/>
      <c r="C7" s="139"/>
      <c r="D7" s="139"/>
      <c r="E7" s="140"/>
      <c r="F7" s="123" t="s">
        <v>5</v>
      </c>
      <c r="G7" s="121" t="s">
        <v>6</v>
      </c>
      <c r="H7" s="123" t="s">
        <v>5</v>
      </c>
      <c r="I7" s="125" t="s">
        <v>7</v>
      </c>
      <c r="J7" s="127" t="s">
        <v>1409</v>
      </c>
      <c r="K7" s="128"/>
      <c r="L7" s="129" t="s">
        <v>8</v>
      </c>
      <c r="M7" s="129"/>
      <c r="N7" s="129"/>
      <c r="O7" s="193" t="s">
        <v>9</v>
      </c>
      <c r="P7" s="129"/>
      <c r="Q7" s="194"/>
      <c r="R7" s="44"/>
      <c r="S7" s="115"/>
      <c r="T7" s="31" t="s">
        <v>1455</v>
      </c>
      <c r="U7" s="32" t="s">
        <v>1433</v>
      </c>
      <c r="V7" s="32" t="s">
        <v>1434</v>
      </c>
      <c r="W7" s="33" t="s">
        <v>1457</v>
      </c>
      <c r="Y7" s="190" t="str">
        <f>A5&amp;B5&amp;C5</f>
        <v/>
      </c>
      <c r="Z7" s="191"/>
      <c r="AA7" s="29" t="s">
        <v>1474</v>
      </c>
    </row>
    <row r="8" spans="1:27" ht="18.75" customHeight="1" x14ac:dyDescent="0.15">
      <c r="A8" s="141"/>
      <c r="B8" s="142"/>
      <c r="C8" s="142"/>
      <c r="D8" s="142"/>
      <c r="E8" s="143"/>
      <c r="F8" s="124"/>
      <c r="G8" s="122"/>
      <c r="H8" s="124"/>
      <c r="I8" s="126"/>
      <c r="J8" s="3" t="s">
        <v>10</v>
      </c>
      <c r="K8" s="4" t="s">
        <v>11</v>
      </c>
      <c r="L8" s="5" t="s">
        <v>1416</v>
      </c>
      <c r="M8" s="15" t="s">
        <v>1417</v>
      </c>
      <c r="N8" s="6" t="s">
        <v>12</v>
      </c>
      <c r="O8" s="3" t="s">
        <v>1418</v>
      </c>
      <c r="P8" s="15" t="s">
        <v>1417</v>
      </c>
      <c r="Q8" s="4" t="s">
        <v>12</v>
      </c>
      <c r="R8" s="44"/>
      <c r="S8" s="115"/>
      <c r="T8" s="34"/>
      <c r="U8" s="35"/>
      <c r="V8" s="35"/>
      <c r="W8" s="36"/>
      <c r="X8" s="1" t="s">
        <v>1500</v>
      </c>
      <c r="Y8" s="29"/>
      <c r="Z8" s="29"/>
      <c r="AA8" s="29"/>
    </row>
    <row r="9" spans="1:27" ht="18.75" customHeight="1" x14ac:dyDescent="0.15">
      <c r="A9" s="144" t="s">
        <v>1503</v>
      </c>
      <c r="B9" s="145"/>
      <c r="C9" s="145"/>
      <c r="D9" s="145"/>
      <c r="E9" s="146"/>
      <c r="F9" s="8" t="s">
        <v>14</v>
      </c>
      <c r="G9" s="9">
        <v>17</v>
      </c>
      <c r="H9" s="8" t="s">
        <v>1415</v>
      </c>
      <c r="I9" s="13">
        <v>5</v>
      </c>
      <c r="J9" s="10">
        <v>2</v>
      </c>
      <c r="K9" s="11">
        <v>1</v>
      </c>
      <c r="L9" s="14"/>
      <c r="M9" s="7">
        <v>1</v>
      </c>
      <c r="N9" s="12"/>
      <c r="O9" s="10"/>
      <c r="P9" s="7"/>
      <c r="Q9" s="11">
        <v>1</v>
      </c>
      <c r="R9" s="22"/>
      <c r="S9" s="115"/>
      <c r="T9" s="37" t="s">
        <v>1456</v>
      </c>
      <c r="U9" s="38" t="s">
        <v>1435</v>
      </c>
      <c r="V9" s="38" t="s">
        <v>1443</v>
      </c>
      <c r="W9" s="39" t="s">
        <v>1426</v>
      </c>
      <c r="Y9" s="29">
        <v>1</v>
      </c>
      <c r="Z9" s="29" t="str">
        <f>$Y$7&amp;Y9</f>
        <v>1</v>
      </c>
      <c r="AA9" s="29" t="str">
        <f>IF(ISERROR(VLOOKUP(Z9,Sheet2!G:H,2,FALSE)),"",VLOOKUP(Z9,Sheet2!G:H,2,FALSE))</f>
        <v/>
      </c>
    </row>
    <row r="10" spans="1:27" ht="18.75" customHeight="1" x14ac:dyDescent="0.15">
      <c r="A10" s="87">
        <v>1</v>
      </c>
      <c r="B10" s="104" t="s">
        <v>13</v>
      </c>
      <c r="C10" s="104"/>
      <c r="D10" s="104"/>
      <c r="E10" s="104"/>
      <c r="F10" s="63"/>
      <c r="G10" s="64"/>
      <c r="H10" s="63"/>
      <c r="I10" s="64"/>
      <c r="J10" s="65"/>
      <c r="K10" s="66"/>
      <c r="L10" s="67"/>
      <c r="M10" s="68"/>
      <c r="N10" s="69"/>
      <c r="O10" s="65"/>
      <c r="P10" s="68"/>
      <c r="Q10" s="66"/>
      <c r="R10" s="22"/>
      <c r="S10" s="46" t="s">
        <v>1468</v>
      </c>
      <c r="T10" s="37" t="s">
        <v>1457</v>
      </c>
      <c r="U10" s="38" t="s">
        <v>1460</v>
      </c>
      <c r="V10" s="38" t="s">
        <v>1444</v>
      </c>
      <c r="W10" s="39" t="s">
        <v>1427</v>
      </c>
      <c r="X10" s="1">
        <f>IF(S10="高体連",IF(OR(F10="○",F10="◎"),1,0)+IF(OR(H10="○",H10="◎"),1,0),0)</f>
        <v>0</v>
      </c>
      <c r="Y10" s="29">
        <v>2</v>
      </c>
      <c r="Z10" s="29" t="str">
        <f>$Y$7&amp;Y10</f>
        <v>2</v>
      </c>
      <c r="AA10" s="29" t="str">
        <f>IF(ISERROR(VLOOKUP(Z10,Sheet2!G:H,2,FALSE)),"",VLOOKUP(Z10,Sheet2!G:H,2,FALSE))</f>
        <v/>
      </c>
    </row>
    <row r="11" spans="1:27" ht="18.75" customHeight="1" x14ac:dyDescent="0.15">
      <c r="A11" s="133">
        <v>2</v>
      </c>
      <c r="B11" s="104" t="s">
        <v>1419</v>
      </c>
      <c r="C11" s="104"/>
      <c r="D11" s="104"/>
      <c r="E11" s="104"/>
      <c r="F11" s="63"/>
      <c r="G11" s="64"/>
      <c r="H11" s="63"/>
      <c r="I11" s="64"/>
      <c r="J11" s="65"/>
      <c r="K11" s="66"/>
      <c r="L11" s="67"/>
      <c r="M11" s="68"/>
      <c r="N11" s="69"/>
      <c r="O11" s="65"/>
      <c r="P11" s="68"/>
      <c r="Q11" s="66"/>
      <c r="R11" s="22"/>
      <c r="S11" s="46" t="s">
        <v>1468</v>
      </c>
      <c r="T11" s="37" t="s">
        <v>1458</v>
      </c>
      <c r="U11" s="38" t="s">
        <v>1480</v>
      </c>
      <c r="V11" s="38" t="s">
        <v>1445</v>
      </c>
      <c r="W11" s="39" t="s">
        <v>1428</v>
      </c>
      <c r="X11" s="1">
        <f>IF(S11="高体連",IF(OR(F11="○",F11="◎",F12="◎",F12="○"),1,0)+IF(OR(H11="○",H11="◎",H12="○",H12="◎"),1,0),0)</f>
        <v>0</v>
      </c>
      <c r="Y11" s="29">
        <v>3</v>
      </c>
      <c r="Z11" s="29" t="str">
        <f t="shared" ref="Z11:Z38" si="0">$Y$7&amp;Y11</f>
        <v>3</v>
      </c>
      <c r="AA11" s="29" t="str">
        <f>IF(ISERROR(VLOOKUP(Z11,Sheet2!G:H,2,FALSE)),"",VLOOKUP(Z11,Sheet2!G:H,2,FALSE))</f>
        <v/>
      </c>
    </row>
    <row r="12" spans="1:27" ht="18.75" customHeight="1" x14ac:dyDescent="0.15">
      <c r="A12" s="133"/>
      <c r="B12" s="104" t="s">
        <v>1423</v>
      </c>
      <c r="C12" s="104"/>
      <c r="D12" s="104"/>
      <c r="E12" s="104"/>
      <c r="F12" s="63"/>
      <c r="G12" s="64"/>
      <c r="H12" s="63"/>
      <c r="I12" s="64"/>
      <c r="J12" s="65"/>
      <c r="K12" s="66"/>
      <c r="L12" s="67"/>
      <c r="M12" s="68"/>
      <c r="N12" s="69"/>
      <c r="O12" s="65"/>
      <c r="P12" s="68"/>
      <c r="Q12" s="66"/>
      <c r="R12" s="22"/>
      <c r="S12" s="46" t="s">
        <v>1468</v>
      </c>
      <c r="T12" s="37" t="s">
        <v>1558</v>
      </c>
      <c r="U12" s="38" t="s">
        <v>1481</v>
      </c>
      <c r="V12" s="38" t="s">
        <v>1446</v>
      </c>
      <c r="W12" s="39" t="s">
        <v>1429</v>
      </c>
      <c r="Y12" s="29">
        <v>4</v>
      </c>
      <c r="Z12" s="29" t="str">
        <f t="shared" si="0"/>
        <v>4</v>
      </c>
      <c r="AA12" s="29" t="str">
        <f>IF(ISERROR(VLOOKUP(Z12,Sheet2!G:H,2,FALSE)),"",VLOOKUP(Z12,Sheet2!G:H,2,FALSE))</f>
        <v/>
      </c>
    </row>
    <row r="13" spans="1:27" ht="18.75" customHeight="1" x14ac:dyDescent="0.15">
      <c r="A13" s="133">
        <v>3</v>
      </c>
      <c r="B13" s="104" t="s">
        <v>1420</v>
      </c>
      <c r="C13" s="104"/>
      <c r="D13" s="104"/>
      <c r="E13" s="104"/>
      <c r="F13" s="63"/>
      <c r="G13" s="64"/>
      <c r="H13" s="63"/>
      <c r="I13" s="64"/>
      <c r="J13" s="65"/>
      <c r="K13" s="66"/>
      <c r="L13" s="67"/>
      <c r="M13" s="68"/>
      <c r="N13" s="69"/>
      <c r="O13" s="65"/>
      <c r="P13" s="68"/>
      <c r="Q13" s="66"/>
      <c r="R13" s="22"/>
      <c r="S13" s="46" t="s">
        <v>1468</v>
      </c>
      <c r="T13" s="37" t="s">
        <v>1557</v>
      </c>
      <c r="U13" s="38"/>
      <c r="V13" s="38" t="s">
        <v>1447</v>
      </c>
      <c r="W13" s="39" t="s">
        <v>1430</v>
      </c>
      <c r="X13" s="1">
        <f>IF(S13="高体連",IF(OR(F13="○",F13="◎",F14="◎",F14="○",F15="○",F15="◎"),1,0)+IF(OR(H13="○",H13="◎",H14="◎",H14="○",H15="○",H15="◎"),1,0),0)</f>
        <v>0</v>
      </c>
      <c r="Y13" s="29">
        <v>5</v>
      </c>
      <c r="Z13" s="29" t="str">
        <f t="shared" si="0"/>
        <v>5</v>
      </c>
      <c r="AA13" s="29" t="str">
        <f>IF(ISERROR(VLOOKUP(Z13,Sheet2!G:H,2,FALSE)),"",VLOOKUP(Z13,Sheet2!G:H,2,FALSE))</f>
        <v/>
      </c>
    </row>
    <row r="14" spans="1:27" ht="18.75" customHeight="1" x14ac:dyDescent="0.15">
      <c r="A14" s="133"/>
      <c r="B14" s="104" t="s">
        <v>1421</v>
      </c>
      <c r="C14" s="104"/>
      <c r="D14" s="104"/>
      <c r="E14" s="104"/>
      <c r="F14" s="63"/>
      <c r="G14" s="64"/>
      <c r="H14" s="63"/>
      <c r="I14" s="64"/>
      <c r="J14" s="65"/>
      <c r="K14" s="66"/>
      <c r="L14" s="67"/>
      <c r="M14" s="68"/>
      <c r="N14" s="69"/>
      <c r="O14" s="65"/>
      <c r="P14" s="68"/>
      <c r="Q14" s="66"/>
      <c r="R14" s="22"/>
      <c r="S14" s="46" t="s">
        <v>1468</v>
      </c>
      <c r="T14" s="37"/>
      <c r="U14" s="38"/>
      <c r="V14" s="38" t="s">
        <v>1448</v>
      </c>
      <c r="W14" s="39" t="s">
        <v>1431</v>
      </c>
      <c r="Y14" s="29">
        <v>6</v>
      </c>
      <c r="Z14" s="29" t="str">
        <f t="shared" si="0"/>
        <v>6</v>
      </c>
      <c r="AA14" s="29" t="str">
        <f>IF(ISERROR(VLOOKUP(Z14,Sheet2!G:H,2,FALSE)),"",VLOOKUP(Z14,Sheet2!G:H,2,FALSE))</f>
        <v/>
      </c>
    </row>
    <row r="15" spans="1:27" ht="18.75" customHeight="1" x14ac:dyDescent="0.15">
      <c r="A15" s="133"/>
      <c r="B15" s="104" t="s">
        <v>1422</v>
      </c>
      <c r="C15" s="104"/>
      <c r="D15" s="104"/>
      <c r="E15" s="104"/>
      <c r="F15" s="63"/>
      <c r="G15" s="64"/>
      <c r="H15" s="63"/>
      <c r="I15" s="64"/>
      <c r="J15" s="65"/>
      <c r="K15" s="66"/>
      <c r="L15" s="67"/>
      <c r="M15" s="68"/>
      <c r="N15" s="69"/>
      <c r="O15" s="65"/>
      <c r="P15" s="68"/>
      <c r="Q15" s="66"/>
      <c r="R15" s="22"/>
      <c r="S15" s="46" t="s">
        <v>1468</v>
      </c>
      <c r="T15" s="37"/>
      <c r="U15" s="38"/>
      <c r="V15" s="38" t="s">
        <v>1449</v>
      </c>
      <c r="W15" s="39"/>
      <c r="Y15" s="29">
        <v>7</v>
      </c>
      <c r="Z15" s="29" t="str">
        <f t="shared" si="0"/>
        <v>7</v>
      </c>
      <c r="AA15" s="29" t="str">
        <f>IF(ISERROR(VLOOKUP(Z15,Sheet2!G:H,2,FALSE)),"",VLOOKUP(Z15,Sheet2!G:H,2,FALSE))</f>
        <v/>
      </c>
    </row>
    <row r="16" spans="1:27" ht="18.75" customHeight="1" x14ac:dyDescent="0.15">
      <c r="A16" s="87">
        <v>4</v>
      </c>
      <c r="B16" s="104" t="s">
        <v>1412</v>
      </c>
      <c r="C16" s="104"/>
      <c r="D16" s="104"/>
      <c r="E16" s="104"/>
      <c r="F16" s="63"/>
      <c r="G16" s="64"/>
      <c r="H16" s="63"/>
      <c r="I16" s="70"/>
      <c r="J16" s="65"/>
      <c r="K16" s="66"/>
      <c r="L16" s="67"/>
      <c r="M16" s="68"/>
      <c r="N16" s="69"/>
      <c r="O16" s="65"/>
      <c r="P16" s="68"/>
      <c r="Q16" s="66"/>
      <c r="R16" s="22"/>
      <c r="S16" s="46" t="s">
        <v>1468</v>
      </c>
      <c r="T16" s="37"/>
      <c r="U16" s="38"/>
      <c r="V16" s="38"/>
      <c r="W16" s="39"/>
      <c r="X16" s="1">
        <f>IF(S16="高体連",IF(OR(F16="○",F16="◎"),1,0)+IF(OR(H16="○",H16="◎"),1,0),0)</f>
        <v>0</v>
      </c>
      <c r="Y16" s="29">
        <v>8</v>
      </c>
      <c r="Z16" s="29" t="str">
        <f t="shared" si="0"/>
        <v>8</v>
      </c>
      <c r="AA16" s="29" t="str">
        <f>IF(ISERROR(VLOOKUP(Z16,Sheet2!G:H,2,FALSE)),"",VLOOKUP(Z16,Sheet2!G:H,2,FALSE))</f>
        <v/>
      </c>
    </row>
    <row r="17" spans="1:27" ht="18.75" customHeight="1" thickBot="1" x14ac:dyDescent="0.2">
      <c r="A17" s="87">
        <v>5</v>
      </c>
      <c r="B17" s="104" t="s">
        <v>15</v>
      </c>
      <c r="C17" s="104"/>
      <c r="D17" s="104"/>
      <c r="E17" s="104"/>
      <c r="F17" s="63"/>
      <c r="G17" s="64"/>
      <c r="H17" s="63"/>
      <c r="I17" s="70"/>
      <c r="J17" s="65"/>
      <c r="K17" s="66"/>
      <c r="L17" s="67"/>
      <c r="M17" s="68"/>
      <c r="N17" s="69"/>
      <c r="O17" s="65"/>
      <c r="P17" s="68"/>
      <c r="Q17" s="66"/>
      <c r="R17" s="22"/>
      <c r="S17" s="46" t="s">
        <v>1468</v>
      </c>
      <c r="T17" s="40"/>
      <c r="U17" s="41"/>
      <c r="V17" s="41"/>
      <c r="W17" s="42"/>
      <c r="X17" s="1">
        <f t="shared" ref="X17:X53" si="1">IF(S17="高体連",IF(OR(F17="○",F17="◎"),1,0)+IF(OR(H17="○",H17="◎"),1,0),0)</f>
        <v>0</v>
      </c>
      <c r="Y17" s="29">
        <v>9</v>
      </c>
      <c r="Z17" s="29" t="str">
        <f t="shared" si="0"/>
        <v>9</v>
      </c>
      <c r="AA17" s="29" t="str">
        <f>IF(ISERROR(VLOOKUP(Z17,Sheet2!G:H,2,FALSE)),"",VLOOKUP(Z17,Sheet2!G:H,2,FALSE))</f>
        <v/>
      </c>
    </row>
    <row r="18" spans="1:27" ht="18.75" customHeight="1" thickBot="1" x14ac:dyDescent="0.2">
      <c r="A18" s="87">
        <v>6</v>
      </c>
      <c r="B18" s="104" t="s">
        <v>16</v>
      </c>
      <c r="C18" s="104"/>
      <c r="D18" s="104"/>
      <c r="E18" s="104"/>
      <c r="F18" s="63"/>
      <c r="G18" s="64"/>
      <c r="H18" s="63"/>
      <c r="I18" s="70"/>
      <c r="J18" s="65"/>
      <c r="K18" s="66"/>
      <c r="L18" s="67"/>
      <c r="M18" s="68"/>
      <c r="N18" s="69"/>
      <c r="O18" s="65"/>
      <c r="P18" s="68"/>
      <c r="Q18" s="66"/>
      <c r="R18" s="22"/>
      <c r="S18" s="46" t="s">
        <v>1468</v>
      </c>
      <c r="X18" s="1">
        <f t="shared" si="1"/>
        <v>0</v>
      </c>
      <c r="Y18" s="29">
        <v>10</v>
      </c>
      <c r="Z18" s="29" t="str">
        <f t="shared" si="0"/>
        <v>10</v>
      </c>
      <c r="AA18" s="29" t="str">
        <f>IF(ISERROR(VLOOKUP(Z18,Sheet2!G:H,2,FALSE)),"",VLOOKUP(Z18,Sheet2!G:H,2,FALSE))</f>
        <v/>
      </c>
    </row>
    <row r="19" spans="1:27" ht="18.75" customHeight="1" x14ac:dyDescent="0.15">
      <c r="A19" s="87">
        <v>7</v>
      </c>
      <c r="B19" s="104" t="s">
        <v>1414</v>
      </c>
      <c r="C19" s="104"/>
      <c r="D19" s="104"/>
      <c r="E19" s="104"/>
      <c r="F19" s="63"/>
      <c r="G19" s="64"/>
      <c r="H19" s="63"/>
      <c r="I19" s="70"/>
      <c r="J19" s="65"/>
      <c r="K19" s="66"/>
      <c r="L19" s="67"/>
      <c r="M19" s="68"/>
      <c r="N19" s="69"/>
      <c r="O19" s="65"/>
      <c r="P19" s="68"/>
      <c r="Q19" s="66"/>
      <c r="R19" s="22"/>
      <c r="S19" s="46" t="s">
        <v>1468</v>
      </c>
      <c r="T19" s="112" t="s">
        <v>1470</v>
      </c>
      <c r="U19" s="113"/>
      <c r="V19" s="113"/>
      <c r="W19" s="114"/>
      <c r="X19" s="1">
        <f t="shared" si="1"/>
        <v>0</v>
      </c>
      <c r="Y19" s="29">
        <v>11</v>
      </c>
      <c r="Z19" s="29" t="str">
        <f t="shared" si="0"/>
        <v>11</v>
      </c>
      <c r="AA19" s="29" t="str">
        <f>IF(ISERROR(VLOOKUP(Z19,Sheet2!G:H,2,FALSE)),"",VLOOKUP(Z19,Sheet2!G:H,2,FALSE))</f>
        <v/>
      </c>
    </row>
    <row r="20" spans="1:27" ht="18.75" customHeight="1" x14ac:dyDescent="0.15">
      <c r="A20" s="87">
        <v>8</v>
      </c>
      <c r="B20" s="104" t="s">
        <v>17</v>
      </c>
      <c r="C20" s="104"/>
      <c r="D20" s="104"/>
      <c r="E20" s="104"/>
      <c r="F20" s="63"/>
      <c r="G20" s="64"/>
      <c r="H20" s="63"/>
      <c r="I20" s="70"/>
      <c r="J20" s="65"/>
      <c r="K20" s="66"/>
      <c r="L20" s="67"/>
      <c r="M20" s="68"/>
      <c r="N20" s="69"/>
      <c r="O20" s="65"/>
      <c r="P20" s="68"/>
      <c r="Q20" s="66"/>
      <c r="R20" s="22"/>
      <c r="S20" s="46" t="s">
        <v>1468</v>
      </c>
      <c r="T20" s="43" t="s">
        <v>1435</v>
      </c>
      <c r="U20" s="105">
        <v>3200</v>
      </c>
      <c r="V20" s="105"/>
      <c r="W20" s="43" t="s">
        <v>1472</v>
      </c>
      <c r="X20" s="1">
        <f t="shared" si="1"/>
        <v>0</v>
      </c>
      <c r="Y20" s="29">
        <v>12</v>
      </c>
      <c r="Z20" s="29" t="str">
        <f t="shared" si="0"/>
        <v>12</v>
      </c>
      <c r="AA20" s="29" t="str">
        <f>IF(ISERROR(VLOOKUP(Z20,Sheet2!G:H,2,FALSE)),"",VLOOKUP(Z20,Sheet2!G:H,2,FALSE))</f>
        <v/>
      </c>
    </row>
    <row r="21" spans="1:27" ht="18.75" customHeight="1" x14ac:dyDescent="0.15">
      <c r="A21" s="87">
        <v>9</v>
      </c>
      <c r="B21" s="104" t="s">
        <v>18</v>
      </c>
      <c r="C21" s="104"/>
      <c r="D21" s="104"/>
      <c r="E21" s="104"/>
      <c r="F21" s="63"/>
      <c r="G21" s="64"/>
      <c r="H21" s="63"/>
      <c r="I21" s="70"/>
      <c r="J21" s="65"/>
      <c r="K21" s="66"/>
      <c r="L21" s="67"/>
      <c r="M21" s="68"/>
      <c r="N21" s="69"/>
      <c r="O21" s="65"/>
      <c r="P21" s="68"/>
      <c r="Q21" s="66"/>
      <c r="R21" s="22"/>
      <c r="S21" s="46" t="s">
        <v>1468</v>
      </c>
      <c r="T21" s="43" t="s">
        <v>1460</v>
      </c>
      <c r="U21" s="105">
        <v>1600</v>
      </c>
      <c r="V21" s="105"/>
      <c r="W21" s="43" t="s">
        <v>1472</v>
      </c>
      <c r="X21" s="1">
        <f t="shared" si="1"/>
        <v>0</v>
      </c>
      <c r="Y21" s="29">
        <v>13</v>
      </c>
      <c r="Z21" s="29" t="str">
        <f t="shared" si="0"/>
        <v>13</v>
      </c>
      <c r="AA21" s="29" t="str">
        <f>IF(ISERROR(VLOOKUP(Z21,Sheet2!G:H,2,FALSE)),"",VLOOKUP(Z21,Sheet2!G:H,2,FALSE))</f>
        <v/>
      </c>
    </row>
    <row r="22" spans="1:27" ht="18.75" customHeight="1" x14ac:dyDescent="0.15">
      <c r="A22" s="87">
        <v>10</v>
      </c>
      <c r="B22" s="104" t="s">
        <v>19</v>
      </c>
      <c r="C22" s="104"/>
      <c r="D22" s="104"/>
      <c r="E22" s="104"/>
      <c r="F22" s="63"/>
      <c r="G22" s="64"/>
      <c r="H22" s="63"/>
      <c r="I22" s="70"/>
      <c r="J22" s="65"/>
      <c r="K22" s="66"/>
      <c r="L22" s="67"/>
      <c r="M22" s="68"/>
      <c r="N22" s="69"/>
      <c r="O22" s="65"/>
      <c r="P22" s="68"/>
      <c r="Q22" s="66"/>
      <c r="R22" s="22"/>
      <c r="S22" s="46" t="s">
        <v>1468</v>
      </c>
      <c r="T22" s="43" t="s">
        <v>1471</v>
      </c>
      <c r="U22" s="105">
        <v>0</v>
      </c>
      <c r="V22" s="105"/>
      <c r="W22" s="43" t="s">
        <v>1472</v>
      </c>
      <c r="X22" s="1">
        <f t="shared" si="1"/>
        <v>0</v>
      </c>
      <c r="Y22" s="29">
        <v>14</v>
      </c>
      <c r="Z22" s="29" t="str">
        <f t="shared" si="0"/>
        <v>14</v>
      </c>
      <c r="AA22" s="29" t="str">
        <f>IF(ISERROR(VLOOKUP(Z22,Sheet2!G:H,2,FALSE)),"",VLOOKUP(Z22,Sheet2!G:H,2,FALSE))</f>
        <v/>
      </c>
    </row>
    <row r="23" spans="1:27" ht="18.75" customHeight="1" thickBot="1" x14ac:dyDescent="0.2">
      <c r="A23" s="87">
        <v>11</v>
      </c>
      <c r="B23" s="104" t="s">
        <v>20</v>
      </c>
      <c r="C23" s="104"/>
      <c r="D23" s="104"/>
      <c r="E23" s="104"/>
      <c r="F23" s="63"/>
      <c r="G23" s="64"/>
      <c r="H23" s="63"/>
      <c r="I23" s="70"/>
      <c r="J23" s="65"/>
      <c r="K23" s="66"/>
      <c r="L23" s="67"/>
      <c r="M23" s="68"/>
      <c r="N23" s="69"/>
      <c r="O23" s="65"/>
      <c r="P23" s="68"/>
      <c r="Q23" s="66"/>
      <c r="R23" s="22"/>
      <c r="S23" s="46" t="s">
        <v>1468</v>
      </c>
      <c r="X23" s="1">
        <f t="shared" si="1"/>
        <v>0</v>
      </c>
      <c r="Y23" s="29">
        <v>15</v>
      </c>
      <c r="Z23" s="29" t="str">
        <f t="shared" si="0"/>
        <v>15</v>
      </c>
      <c r="AA23" s="29" t="str">
        <f>IF(ISERROR(VLOOKUP(Z23,Sheet2!G:H,2,FALSE)),"",VLOOKUP(Z23,Sheet2!G:H,2,FALSE))</f>
        <v/>
      </c>
    </row>
    <row r="24" spans="1:27" ht="18.75" customHeight="1" x14ac:dyDescent="0.15">
      <c r="A24" s="87">
        <v>12</v>
      </c>
      <c r="B24" s="104" t="s">
        <v>21</v>
      </c>
      <c r="C24" s="104"/>
      <c r="D24" s="104"/>
      <c r="E24" s="104"/>
      <c r="F24" s="63"/>
      <c r="G24" s="64"/>
      <c r="H24" s="63"/>
      <c r="I24" s="70"/>
      <c r="J24" s="65"/>
      <c r="K24" s="66"/>
      <c r="L24" s="67"/>
      <c r="M24" s="68"/>
      <c r="N24" s="69"/>
      <c r="O24" s="65"/>
      <c r="P24" s="68"/>
      <c r="Q24" s="66"/>
      <c r="R24" s="22"/>
      <c r="S24" s="46" t="s">
        <v>1468</v>
      </c>
      <c r="T24" s="112" t="s">
        <v>1476</v>
      </c>
      <c r="U24" s="113"/>
      <c r="V24" s="113"/>
      <c r="W24" s="114"/>
      <c r="X24" s="1">
        <f>IF(S24="高体連",IF(OR(F24="○",F24="◎",H24="○",H24="◎"),1,0),0)</f>
        <v>0</v>
      </c>
      <c r="Y24" s="29">
        <v>16</v>
      </c>
      <c r="Z24" s="29" t="str">
        <f t="shared" si="0"/>
        <v>16</v>
      </c>
      <c r="AA24" s="29" t="str">
        <f>IF(ISERROR(VLOOKUP(Z24,Sheet2!G:H,2,FALSE)),"",VLOOKUP(Z24,Sheet2!G:H,2,FALSE))</f>
        <v/>
      </c>
    </row>
    <row r="25" spans="1:27" ht="18.75" customHeight="1" x14ac:dyDescent="0.15">
      <c r="A25" s="87">
        <v>13</v>
      </c>
      <c r="B25" s="104" t="s">
        <v>22</v>
      </c>
      <c r="C25" s="104"/>
      <c r="D25" s="104"/>
      <c r="E25" s="104"/>
      <c r="F25" s="63"/>
      <c r="G25" s="64"/>
      <c r="H25" s="63"/>
      <c r="I25" s="70"/>
      <c r="J25" s="65"/>
      <c r="K25" s="66"/>
      <c r="L25" s="67"/>
      <c r="M25" s="68"/>
      <c r="N25" s="69"/>
      <c r="O25" s="65"/>
      <c r="P25" s="68"/>
      <c r="Q25" s="66"/>
      <c r="R25" s="22"/>
      <c r="S25" s="46" t="s">
        <v>1468</v>
      </c>
      <c r="T25" s="43" t="s">
        <v>1435</v>
      </c>
      <c r="U25" s="105">
        <v>60</v>
      </c>
      <c r="V25" s="105"/>
      <c r="W25" s="43" t="s">
        <v>1472</v>
      </c>
      <c r="X25" s="1">
        <f t="shared" si="1"/>
        <v>0</v>
      </c>
      <c r="Y25" s="29">
        <v>17</v>
      </c>
      <c r="Z25" s="29" t="str">
        <f t="shared" si="0"/>
        <v>17</v>
      </c>
      <c r="AA25" s="29" t="str">
        <f>IF(ISERROR(VLOOKUP(Z25,Sheet2!G:H,2,FALSE)),"",VLOOKUP(Z25,Sheet2!G:H,2,FALSE))</f>
        <v/>
      </c>
    </row>
    <row r="26" spans="1:27" ht="18.75" customHeight="1" x14ac:dyDescent="0.15">
      <c r="A26" s="87">
        <v>14</v>
      </c>
      <c r="B26" s="104" t="s">
        <v>1569</v>
      </c>
      <c r="C26" s="104"/>
      <c r="D26" s="104"/>
      <c r="E26" s="104"/>
      <c r="F26" s="63"/>
      <c r="G26" s="64"/>
      <c r="H26" s="63"/>
      <c r="I26" s="70"/>
      <c r="J26" s="65"/>
      <c r="K26" s="66"/>
      <c r="L26" s="67"/>
      <c r="M26" s="68"/>
      <c r="N26" s="69"/>
      <c r="O26" s="65"/>
      <c r="P26" s="68"/>
      <c r="Q26" s="66"/>
      <c r="R26" s="22"/>
      <c r="S26" s="46" t="s">
        <v>1468</v>
      </c>
      <c r="T26" s="43" t="s">
        <v>1460</v>
      </c>
      <c r="U26" s="105">
        <v>30</v>
      </c>
      <c r="V26" s="105"/>
      <c r="W26" s="43" t="s">
        <v>1472</v>
      </c>
      <c r="X26" s="1">
        <f t="shared" si="1"/>
        <v>0</v>
      </c>
      <c r="Y26" s="29">
        <v>18</v>
      </c>
      <c r="Z26" s="29" t="str">
        <f t="shared" si="0"/>
        <v>18</v>
      </c>
      <c r="AA26" s="29" t="str">
        <f>IF(ISERROR(VLOOKUP(Z26,Sheet2!G:H,2,FALSE)),"",VLOOKUP(Z26,Sheet2!G:H,2,FALSE))</f>
        <v/>
      </c>
    </row>
    <row r="27" spans="1:27" ht="18.75" customHeight="1" x14ac:dyDescent="0.15">
      <c r="A27" s="87">
        <v>15</v>
      </c>
      <c r="B27" s="104" t="s">
        <v>25</v>
      </c>
      <c r="C27" s="104"/>
      <c r="D27" s="104"/>
      <c r="E27" s="104"/>
      <c r="F27" s="63"/>
      <c r="G27" s="64"/>
      <c r="H27" s="63"/>
      <c r="I27" s="70"/>
      <c r="J27" s="65"/>
      <c r="K27" s="66"/>
      <c r="L27" s="67"/>
      <c r="M27" s="68"/>
      <c r="N27" s="69"/>
      <c r="O27" s="65"/>
      <c r="P27" s="68"/>
      <c r="Q27" s="66"/>
      <c r="R27" s="22"/>
      <c r="S27" s="46" t="s">
        <v>1468</v>
      </c>
      <c r="T27" s="43" t="s">
        <v>1471</v>
      </c>
      <c r="U27" s="105">
        <v>0</v>
      </c>
      <c r="V27" s="105"/>
      <c r="W27" s="43" t="s">
        <v>1472</v>
      </c>
      <c r="X27" s="1">
        <f t="shared" si="1"/>
        <v>0</v>
      </c>
      <c r="Y27" s="29">
        <v>19</v>
      </c>
      <c r="Z27" s="29" t="str">
        <f t="shared" si="0"/>
        <v>19</v>
      </c>
      <c r="AA27" s="29" t="str">
        <f>IF(ISERROR(VLOOKUP(Z27,Sheet2!G:H,2,FALSE)),"",VLOOKUP(Z27,Sheet2!G:H,2,FALSE))</f>
        <v/>
      </c>
    </row>
    <row r="28" spans="1:27" ht="18.75" customHeight="1" x14ac:dyDescent="0.15">
      <c r="A28" s="87">
        <v>16</v>
      </c>
      <c r="B28" s="104" t="s">
        <v>26</v>
      </c>
      <c r="C28" s="104"/>
      <c r="D28" s="104"/>
      <c r="E28" s="104"/>
      <c r="F28" s="63"/>
      <c r="G28" s="64"/>
      <c r="H28" s="63"/>
      <c r="I28" s="70"/>
      <c r="J28" s="65"/>
      <c r="K28" s="66"/>
      <c r="L28" s="67"/>
      <c r="M28" s="68"/>
      <c r="N28" s="69"/>
      <c r="O28" s="65"/>
      <c r="P28" s="68"/>
      <c r="Q28" s="66"/>
      <c r="R28" s="22"/>
      <c r="S28" s="46" t="s">
        <v>1468</v>
      </c>
      <c r="X28" s="1">
        <f>IF(S28="高体連",IF(OR(F28="○",F28="◎",H28="○",H28="◎"),1,0),0)</f>
        <v>0</v>
      </c>
      <c r="Y28" s="29">
        <v>20</v>
      </c>
      <c r="Z28" s="29" t="str">
        <f t="shared" si="0"/>
        <v>20</v>
      </c>
      <c r="AA28" s="29" t="str">
        <f>IF(ISERROR(VLOOKUP(Z28,Sheet2!G:H,2,FALSE)),"",VLOOKUP(Z28,Sheet2!G:H,2,FALSE))</f>
        <v/>
      </c>
    </row>
    <row r="29" spans="1:27" ht="18.75" customHeight="1" x14ac:dyDescent="0.15">
      <c r="A29" s="87">
        <v>17</v>
      </c>
      <c r="B29" s="104" t="s">
        <v>27</v>
      </c>
      <c r="C29" s="104"/>
      <c r="D29" s="104"/>
      <c r="E29" s="104"/>
      <c r="F29" s="63"/>
      <c r="G29" s="64"/>
      <c r="H29" s="63"/>
      <c r="I29" s="70"/>
      <c r="J29" s="65"/>
      <c r="K29" s="66"/>
      <c r="L29" s="67"/>
      <c r="M29" s="68"/>
      <c r="N29" s="69"/>
      <c r="O29" s="65"/>
      <c r="P29" s="68"/>
      <c r="Q29" s="66"/>
      <c r="R29" s="22"/>
      <c r="S29" s="46" t="s">
        <v>1468</v>
      </c>
      <c r="X29" s="1">
        <f t="shared" si="1"/>
        <v>0</v>
      </c>
      <c r="Y29" s="29">
        <v>21</v>
      </c>
      <c r="Z29" s="29" t="str">
        <f t="shared" si="0"/>
        <v>21</v>
      </c>
      <c r="AA29" s="29" t="str">
        <f>IF(ISERROR(VLOOKUP(Z29,Sheet2!G:H,2,FALSE)),"",VLOOKUP(Z29,Sheet2!G:H,2,FALSE))</f>
        <v/>
      </c>
    </row>
    <row r="30" spans="1:27" ht="18.75" customHeight="1" x14ac:dyDescent="0.15">
      <c r="A30" s="87">
        <v>18</v>
      </c>
      <c r="B30" s="104" t="s">
        <v>29</v>
      </c>
      <c r="C30" s="104"/>
      <c r="D30" s="104"/>
      <c r="E30" s="104"/>
      <c r="F30" s="63"/>
      <c r="G30" s="64"/>
      <c r="H30" s="63"/>
      <c r="I30" s="70"/>
      <c r="J30" s="65"/>
      <c r="K30" s="66"/>
      <c r="L30" s="67"/>
      <c r="M30" s="68"/>
      <c r="N30" s="69"/>
      <c r="O30" s="65"/>
      <c r="P30" s="68"/>
      <c r="Q30" s="66"/>
      <c r="R30" s="22"/>
      <c r="S30" s="46" t="s">
        <v>1468</v>
      </c>
      <c r="X30" s="1">
        <f t="shared" si="1"/>
        <v>0</v>
      </c>
      <c r="Y30" s="29">
        <v>22</v>
      </c>
      <c r="Z30" s="29" t="str">
        <f t="shared" si="0"/>
        <v>22</v>
      </c>
      <c r="AA30" s="29" t="str">
        <f>IF(ISERROR(VLOOKUP(Z30,Sheet2!G:H,2,FALSE)),"",VLOOKUP(Z30,Sheet2!G:H,2,FALSE))</f>
        <v/>
      </c>
    </row>
    <row r="31" spans="1:27" ht="18.75" customHeight="1" x14ac:dyDescent="0.15">
      <c r="A31" s="87">
        <v>19</v>
      </c>
      <c r="B31" s="104" t="s">
        <v>30</v>
      </c>
      <c r="C31" s="104"/>
      <c r="D31" s="104"/>
      <c r="E31" s="104"/>
      <c r="F31" s="63"/>
      <c r="G31" s="64"/>
      <c r="H31" s="63"/>
      <c r="I31" s="70"/>
      <c r="J31" s="65"/>
      <c r="K31" s="66"/>
      <c r="L31" s="67"/>
      <c r="M31" s="68"/>
      <c r="N31" s="69"/>
      <c r="O31" s="65"/>
      <c r="P31" s="68"/>
      <c r="Q31" s="66"/>
      <c r="R31" s="22"/>
      <c r="S31" s="46" t="s">
        <v>1468</v>
      </c>
      <c r="X31" s="1">
        <f t="shared" si="1"/>
        <v>0</v>
      </c>
      <c r="Y31" s="29">
        <v>23</v>
      </c>
      <c r="Z31" s="29" t="str">
        <f t="shared" si="0"/>
        <v>23</v>
      </c>
      <c r="AA31" s="29" t="str">
        <f>IF(ISERROR(VLOOKUP(Z31,Sheet2!G:H,2,FALSE)),"",VLOOKUP(Z31,Sheet2!G:H,2,FALSE))</f>
        <v/>
      </c>
    </row>
    <row r="32" spans="1:27" ht="18.75" customHeight="1" x14ac:dyDescent="0.15">
      <c r="A32" s="87">
        <v>20</v>
      </c>
      <c r="B32" s="104" t="s">
        <v>31</v>
      </c>
      <c r="C32" s="104"/>
      <c r="D32" s="104"/>
      <c r="E32" s="104"/>
      <c r="F32" s="63"/>
      <c r="G32" s="64"/>
      <c r="H32" s="63"/>
      <c r="I32" s="70"/>
      <c r="J32" s="65"/>
      <c r="K32" s="66"/>
      <c r="L32" s="67"/>
      <c r="M32" s="68"/>
      <c r="N32" s="69"/>
      <c r="O32" s="65"/>
      <c r="P32" s="68"/>
      <c r="Q32" s="66"/>
      <c r="R32" s="22"/>
      <c r="S32" s="46" t="s">
        <v>1468</v>
      </c>
      <c r="X32" s="1">
        <f>IF(S32="高体連",IF(OR(F32="○",F32="◎",H32="○",H32="◎"),1,0),0)</f>
        <v>0</v>
      </c>
      <c r="Y32" s="29">
        <v>24</v>
      </c>
      <c r="Z32" s="29" t="str">
        <f t="shared" si="0"/>
        <v>24</v>
      </c>
      <c r="AA32" s="29" t="str">
        <f>IF(ISERROR(VLOOKUP(Z32,Sheet2!G:H,2,FALSE)),"",VLOOKUP(Z32,Sheet2!G:H,2,FALSE))</f>
        <v/>
      </c>
    </row>
    <row r="33" spans="1:27" ht="18.75" customHeight="1" x14ac:dyDescent="0.15">
      <c r="A33" s="87">
        <v>21</v>
      </c>
      <c r="B33" s="104" t="s">
        <v>32</v>
      </c>
      <c r="C33" s="104"/>
      <c r="D33" s="104"/>
      <c r="E33" s="104"/>
      <c r="F33" s="63"/>
      <c r="G33" s="64"/>
      <c r="H33" s="63"/>
      <c r="I33" s="70"/>
      <c r="J33" s="65"/>
      <c r="K33" s="66"/>
      <c r="L33" s="67"/>
      <c r="M33" s="68"/>
      <c r="N33" s="69"/>
      <c r="O33" s="65"/>
      <c r="P33" s="68"/>
      <c r="Q33" s="66"/>
      <c r="R33" s="22"/>
      <c r="S33" s="46" t="s">
        <v>1468</v>
      </c>
      <c r="X33" s="1">
        <f>IF(S33="高体連",IF(OR(F33="○",F33="◎",H33="○",H33="◎"),1,0),0)</f>
        <v>0</v>
      </c>
      <c r="Y33" s="29">
        <v>25</v>
      </c>
      <c r="Z33" s="29" t="str">
        <f t="shared" si="0"/>
        <v>25</v>
      </c>
      <c r="AA33" s="29" t="str">
        <f>IF(ISERROR(VLOOKUP(Z33,Sheet2!G:H,2,FALSE)),"",VLOOKUP(Z33,Sheet2!G:H,2,FALSE))</f>
        <v/>
      </c>
    </row>
    <row r="34" spans="1:27" ht="18.75" customHeight="1" x14ac:dyDescent="0.15">
      <c r="A34" s="87">
        <v>22</v>
      </c>
      <c r="B34" s="104" t="s">
        <v>1410</v>
      </c>
      <c r="C34" s="104"/>
      <c r="D34" s="104"/>
      <c r="E34" s="104"/>
      <c r="F34" s="63"/>
      <c r="G34" s="64"/>
      <c r="H34" s="63"/>
      <c r="I34" s="70"/>
      <c r="J34" s="65"/>
      <c r="K34" s="66"/>
      <c r="L34" s="67"/>
      <c r="M34" s="68"/>
      <c r="N34" s="69"/>
      <c r="O34" s="65"/>
      <c r="P34" s="68"/>
      <c r="Q34" s="66"/>
      <c r="R34" s="22"/>
      <c r="S34" s="46" t="s">
        <v>1468</v>
      </c>
      <c r="X34" s="1">
        <f t="shared" si="1"/>
        <v>0</v>
      </c>
      <c r="Y34" s="29">
        <v>26</v>
      </c>
      <c r="Z34" s="29" t="str">
        <f t="shared" si="0"/>
        <v>26</v>
      </c>
      <c r="AA34" s="29" t="str">
        <f>IF(ISERROR(VLOOKUP(Z34,Sheet2!G:H,2,FALSE)),"",VLOOKUP(Z34,Sheet2!G:H,2,FALSE))</f>
        <v/>
      </c>
    </row>
    <row r="35" spans="1:27" ht="18.75" customHeight="1" x14ac:dyDescent="0.15">
      <c r="A35" s="87">
        <v>23</v>
      </c>
      <c r="B35" s="104" t="s">
        <v>33</v>
      </c>
      <c r="C35" s="104"/>
      <c r="D35" s="104"/>
      <c r="E35" s="104"/>
      <c r="F35" s="63"/>
      <c r="G35" s="64"/>
      <c r="H35" s="63"/>
      <c r="I35" s="70"/>
      <c r="J35" s="65"/>
      <c r="K35" s="66"/>
      <c r="L35" s="67"/>
      <c r="M35" s="68"/>
      <c r="N35" s="69"/>
      <c r="O35" s="65"/>
      <c r="P35" s="68"/>
      <c r="Q35" s="66"/>
      <c r="R35" s="22"/>
      <c r="S35" s="46" t="s">
        <v>1468</v>
      </c>
      <c r="X35" s="1">
        <f t="shared" si="1"/>
        <v>0</v>
      </c>
      <c r="Y35" s="29">
        <v>27</v>
      </c>
      <c r="Z35" s="29" t="str">
        <f t="shared" si="0"/>
        <v>27</v>
      </c>
      <c r="AA35" s="29" t="str">
        <f>IF(ISERROR(VLOOKUP(Z35,Sheet2!G:H,2,FALSE)),"",VLOOKUP(Z35,Sheet2!G:H,2,FALSE))</f>
        <v/>
      </c>
    </row>
    <row r="36" spans="1:27" ht="18.75" customHeight="1" x14ac:dyDescent="0.15">
      <c r="A36" s="87">
        <v>24</v>
      </c>
      <c r="B36" s="104" t="s">
        <v>34</v>
      </c>
      <c r="C36" s="104"/>
      <c r="D36" s="104"/>
      <c r="E36" s="104"/>
      <c r="F36" s="63"/>
      <c r="G36" s="64"/>
      <c r="H36" s="63"/>
      <c r="I36" s="70"/>
      <c r="J36" s="65"/>
      <c r="K36" s="66"/>
      <c r="L36" s="67"/>
      <c r="M36" s="68"/>
      <c r="N36" s="69"/>
      <c r="O36" s="65"/>
      <c r="P36" s="68"/>
      <c r="Q36" s="66"/>
      <c r="R36" s="22"/>
      <c r="S36" s="46" t="s">
        <v>1468</v>
      </c>
      <c r="X36" s="1">
        <f t="shared" si="1"/>
        <v>0</v>
      </c>
      <c r="Y36" s="29">
        <v>28</v>
      </c>
      <c r="Z36" s="29" t="str">
        <f t="shared" si="0"/>
        <v>28</v>
      </c>
      <c r="AA36" s="29" t="str">
        <f>IF(ISERROR(VLOOKUP(Z36,Sheet2!G:H,2,FALSE)),"",VLOOKUP(Z36,Sheet2!G:H,2,FALSE))</f>
        <v/>
      </c>
    </row>
    <row r="37" spans="1:27" ht="18.75" customHeight="1" x14ac:dyDescent="0.15">
      <c r="A37" s="87">
        <v>25</v>
      </c>
      <c r="B37" s="104" t="s">
        <v>35</v>
      </c>
      <c r="C37" s="104"/>
      <c r="D37" s="104"/>
      <c r="E37" s="104"/>
      <c r="F37" s="63"/>
      <c r="G37" s="64"/>
      <c r="H37" s="63"/>
      <c r="I37" s="70"/>
      <c r="J37" s="65"/>
      <c r="K37" s="66"/>
      <c r="L37" s="67"/>
      <c r="M37" s="68"/>
      <c r="N37" s="69"/>
      <c r="O37" s="65"/>
      <c r="P37" s="68"/>
      <c r="Q37" s="66"/>
      <c r="R37" s="22"/>
      <c r="S37" s="46" t="s">
        <v>1468</v>
      </c>
      <c r="X37" s="1">
        <f t="shared" si="1"/>
        <v>0</v>
      </c>
      <c r="Y37" s="29">
        <v>29</v>
      </c>
      <c r="Z37" s="29" t="str">
        <f t="shared" si="0"/>
        <v>29</v>
      </c>
      <c r="AA37" s="29" t="str">
        <f>IF(ISERROR(VLOOKUP(Z37,Sheet2!G:H,2,FALSE)),"",VLOOKUP(Z37,Sheet2!G:H,2,FALSE))</f>
        <v/>
      </c>
    </row>
    <row r="38" spans="1:27" ht="18.75" customHeight="1" x14ac:dyDescent="0.15">
      <c r="A38" s="87">
        <v>26</v>
      </c>
      <c r="B38" s="104" t="s">
        <v>36</v>
      </c>
      <c r="C38" s="104"/>
      <c r="D38" s="104"/>
      <c r="E38" s="104"/>
      <c r="F38" s="63"/>
      <c r="G38" s="64"/>
      <c r="H38" s="63"/>
      <c r="I38" s="70"/>
      <c r="J38" s="65"/>
      <c r="K38" s="66"/>
      <c r="L38" s="67"/>
      <c r="M38" s="68"/>
      <c r="N38" s="69"/>
      <c r="O38" s="65"/>
      <c r="P38" s="68"/>
      <c r="Q38" s="66"/>
      <c r="R38" s="22"/>
      <c r="S38" s="46" t="s">
        <v>1468</v>
      </c>
      <c r="X38" s="1">
        <f>IF(S38="高体連",IF(OR(F38="○",F38="◎",H38="○",H38="◎"),1,0),0)</f>
        <v>0</v>
      </c>
      <c r="Y38" s="29">
        <v>30</v>
      </c>
      <c r="Z38" s="29" t="str">
        <f t="shared" si="0"/>
        <v>30</v>
      </c>
      <c r="AA38" s="29" t="str">
        <f>IF(ISERROR(VLOOKUP(Z38,Sheet2!G:H,2,FALSE)),"",VLOOKUP(Z38,Sheet2!G:H,2,FALSE))</f>
        <v/>
      </c>
    </row>
    <row r="39" spans="1:27" ht="18.75" customHeight="1" x14ac:dyDescent="0.15">
      <c r="A39" s="87">
        <v>27</v>
      </c>
      <c r="B39" s="104" t="s">
        <v>37</v>
      </c>
      <c r="C39" s="104"/>
      <c r="D39" s="104"/>
      <c r="E39" s="104"/>
      <c r="F39" s="63"/>
      <c r="G39" s="64"/>
      <c r="H39" s="63"/>
      <c r="I39" s="70"/>
      <c r="J39" s="65"/>
      <c r="K39" s="66"/>
      <c r="L39" s="67"/>
      <c r="M39" s="68"/>
      <c r="N39" s="69"/>
      <c r="O39" s="65"/>
      <c r="P39" s="68"/>
      <c r="Q39" s="66"/>
      <c r="R39" s="22"/>
      <c r="S39" s="46" t="s">
        <v>1468</v>
      </c>
      <c r="X39" s="1">
        <f t="shared" si="1"/>
        <v>0</v>
      </c>
    </row>
    <row r="40" spans="1:27" ht="18.75" customHeight="1" x14ac:dyDescent="0.15">
      <c r="A40" s="87">
        <v>28</v>
      </c>
      <c r="B40" s="104" t="s">
        <v>38</v>
      </c>
      <c r="C40" s="104"/>
      <c r="D40" s="104"/>
      <c r="E40" s="104"/>
      <c r="F40" s="63"/>
      <c r="G40" s="64"/>
      <c r="H40" s="63"/>
      <c r="I40" s="70"/>
      <c r="J40" s="65"/>
      <c r="K40" s="66"/>
      <c r="L40" s="67"/>
      <c r="M40" s="68"/>
      <c r="N40" s="69"/>
      <c r="O40" s="65"/>
      <c r="P40" s="68"/>
      <c r="Q40" s="66"/>
      <c r="R40" s="22"/>
      <c r="S40" s="46" t="s">
        <v>1468</v>
      </c>
      <c r="X40" s="1">
        <f>IF(S40="高体連",IF(OR(F40="○",F40="◎",H40="○",H40="◎"),1,0),0)</f>
        <v>0</v>
      </c>
    </row>
    <row r="41" spans="1:27" ht="18.75" customHeight="1" x14ac:dyDescent="0.15">
      <c r="A41" s="87">
        <v>29</v>
      </c>
      <c r="B41" s="104" t="s">
        <v>39</v>
      </c>
      <c r="C41" s="104"/>
      <c r="D41" s="104"/>
      <c r="E41" s="104"/>
      <c r="F41" s="63"/>
      <c r="G41" s="64"/>
      <c r="H41" s="63"/>
      <c r="I41" s="70"/>
      <c r="J41" s="65"/>
      <c r="K41" s="66"/>
      <c r="L41" s="67"/>
      <c r="M41" s="68"/>
      <c r="N41" s="69"/>
      <c r="O41" s="65"/>
      <c r="P41" s="68"/>
      <c r="Q41" s="66"/>
      <c r="R41" s="22"/>
      <c r="S41" s="46" t="s">
        <v>1468</v>
      </c>
      <c r="X41" s="1">
        <f>IF(S41="高体連",IF(OR(F41="○",F41="◎",H41="○",H41="◎"),1,0),0)</f>
        <v>0</v>
      </c>
    </row>
    <row r="42" spans="1:27" ht="18.75" customHeight="1" x14ac:dyDescent="0.15">
      <c r="A42" s="87">
        <v>30</v>
      </c>
      <c r="B42" s="104" t="s">
        <v>1411</v>
      </c>
      <c r="C42" s="104"/>
      <c r="D42" s="104"/>
      <c r="E42" s="104"/>
      <c r="F42" s="63"/>
      <c r="G42" s="64"/>
      <c r="H42" s="63"/>
      <c r="I42" s="70"/>
      <c r="J42" s="65"/>
      <c r="K42" s="66"/>
      <c r="L42" s="67"/>
      <c r="M42" s="68"/>
      <c r="N42" s="69"/>
      <c r="O42" s="65"/>
      <c r="P42" s="68"/>
      <c r="Q42" s="66"/>
      <c r="R42" s="22"/>
      <c r="S42" s="46" t="s">
        <v>1468</v>
      </c>
      <c r="X42" s="1">
        <f>IF(S42="高体連",IF(OR(F42="○",F42="◎",H42="○",H42="◎"),1,0),0)</f>
        <v>0</v>
      </c>
    </row>
    <row r="43" spans="1:27" ht="18.75" customHeight="1" x14ac:dyDescent="0.15">
      <c r="A43" s="87">
        <v>31</v>
      </c>
      <c r="B43" s="104" t="s">
        <v>40</v>
      </c>
      <c r="C43" s="104"/>
      <c r="D43" s="104"/>
      <c r="E43" s="104"/>
      <c r="F43" s="63"/>
      <c r="G43" s="64"/>
      <c r="H43" s="63"/>
      <c r="I43" s="70"/>
      <c r="J43" s="65"/>
      <c r="K43" s="66"/>
      <c r="L43" s="67"/>
      <c r="M43" s="68"/>
      <c r="N43" s="69"/>
      <c r="O43" s="65"/>
      <c r="P43" s="68"/>
      <c r="Q43" s="66"/>
      <c r="R43" s="22"/>
      <c r="S43" s="46" t="s">
        <v>1468</v>
      </c>
      <c r="X43" s="1">
        <f t="shared" si="1"/>
        <v>0</v>
      </c>
    </row>
    <row r="44" spans="1:27" ht="18.75" customHeight="1" x14ac:dyDescent="0.15">
      <c r="A44" s="87">
        <v>32</v>
      </c>
      <c r="B44" s="104" t="s">
        <v>41</v>
      </c>
      <c r="C44" s="104"/>
      <c r="D44" s="104"/>
      <c r="E44" s="104"/>
      <c r="F44" s="63"/>
      <c r="G44" s="64"/>
      <c r="H44" s="63"/>
      <c r="I44" s="70"/>
      <c r="J44" s="65"/>
      <c r="K44" s="66"/>
      <c r="L44" s="67"/>
      <c r="M44" s="68"/>
      <c r="N44" s="69"/>
      <c r="O44" s="65"/>
      <c r="P44" s="68"/>
      <c r="Q44" s="66"/>
      <c r="R44" s="22"/>
      <c r="S44" s="46" t="s">
        <v>1468</v>
      </c>
      <c r="X44" s="1">
        <f t="shared" si="1"/>
        <v>0</v>
      </c>
    </row>
    <row r="45" spans="1:27" ht="18.75" customHeight="1" x14ac:dyDescent="0.15">
      <c r="A45" s="87">
        <v>33</v>
      </c>
      <c r="B45" s="104" t="s">
        <v>42</v>
      </c>
      <c r="C45" s="104"/>
      <c r="D45" s="104"/>
      <c r="E45" s="104"/>
      <c r="F45" s="63"/>
      <c r="G45" s="64"/>
      <c r="H45" s="63"/>
      <c r="I45" s="70"/>
      <c r="J45" s="65"/>
      <c r="K45" s="66"/>
      <c r="L45" s="67"/>
      <c r="M45" s="68"/>
      <c r="N45" s="69"/>
      <c r="O45" s="65"/>
      <c r="P45" s="68"/>
      <c r="Q45" s="66"/>
      <c r="R45" s="22"/>
      <c r="S45" s="46" t="s">
        <v>1468</v>
      </c>
      <c r="X45" s="1">
        <f>IF(S45="高体連",IF(OR(F45="○",F45="◎",H45="○",H45="◎"),1,0),0)</f>
        <v>0</v>
      </c>
    </row>
    <row r="46" spans="1:27" ht="18.75" customHeight="1" x14ac:dyDescent="0.15">
      <c r="A46" s="87">
        <v>34</v>
      </c>
      <c r="B46" s="104" t="s">
        <v>43</v>
      </c>
      <c r="C46" s="104"/>
      <c r="D46" s="104"/>
      <c r="E46" s="104"/>
      <c r="F46" s="63"/>
      <c r="G46" s="64"/>
      <c r="H46" s="63"/>
      <c r="I46" s="70"/>
      <c r="J46" s="65"/>
      <c r="K46" s="66"/>
      <c r="L46" s="67"/>
      <c r="M46" s="68"/>
      <c r="N46" s="69"/>
      <c r="O46" s="65"/>
      <c r="P46" s="68"/>
      <c r="Q46" s="66"/>
      <c r="R46" s="22"/>
      <c r="S46" s="46" t="s">
        <v>1468</v>
      </c>
      <c r="X46" s="1">
        <f t="shared" si="1"/>
        <v>0</v>
      </c>
    </row>
    <row r="47" spans="1:27" ht="18.75" customHeight="1" x14ac:dyDescent="0.15">
      <c r="A47" s="87">
        <v>35</v>
      </c>
      <c r="B47" s="104" t="s">
        <v>1413</v>
      </c>
      <c r="C47" s="104"/>
      <c r="D47" s="104"/>
      <c r="E47" s="104"/>
      <c r="F47" s="63"/>
      <c r="G47" s="64"/>
      <c r="H47" s="63"/>
      <c r="I47" s="70"/>
      <c r="J47" s="65"/>
      <c r="K47" s="66"/>
      <c r="L47" s="67"/>
      <c r="M47" s="68"/>
      <c r="N47" s="69"/>
      <c r="O47" s="65"/>
      <c r="P47" s="68"/>
      <c r="Q47" s="66"/>
      <c r="R47" s="22"/>
      <c r="S47" s="46" t="s">
        <v>1468</v>
      </c>
      <c r="X47" s="1">
        <f>IF(S47="高体連",IF(OR(F47="○",F47="◎",H47="○",H47="◎"),1,0),0)</f>
        <v>0</v>
      </c>
    </row>
    <row r="48" spans="1:27" ht="18.75" customHeight="1" x14ac:dyDescent="0.15">
      <c r="A48" s="87">
        <v>36</v>
      </c>
      <c r="B48" s="175" t="s">
        <v>44</v>
      </c>
      <c r="C48" s="176"/>
      <c r="D48" s="176"/>
      <c r="E48" s="177"/>
      <c r="F48" s="63"/>
      <c r="G48" s="64"/>
      <c r="H48" s="63"/>
      <c r="I48" s="70"/>
      <c r="J48" s="65"/>
      <c r="K48" s="66"/>
      <c r="L48" s="67"/>
      <c r="M48" s="68"/>
      <c r="N48" s="69"/>
      <c r="O48" s="65"/>
      <c r="P48" s="68"/>
      <c r="Q48" s="66"/>
      <c r="R48" s="22"/>
      <c r="S48" s="46" t="s">
        <v>1468</v>
      </c>
      <c r="X48" s="1">
        <f t="shared" si="1"/>
        <v>0</v>
      </c>
    </row>
    <row r="49" spans="1:24" ht="18.75" customHeight="1" x14ac:dyDescent="0.15">
      <c r="A49" s="88">
        <v>37</v>
      </c>
      <c r="B49" s="101"/>
      <c r="C49" s="102"/>
      <c r="D49" s="102"/>
      <c r="E49" s="103"/>
      <c r="F49" s="63"/>
      <c r="G49" s="64"/>
      <c r="H49" s="63"/>
      <c r="I49" s="70"/>
      <c r="J49" s="65"/>
      <c r="K49" s="66"/>
      <c r="L49" s="67"/>
      <c r="M49" s="68"/>
      <c r="N49" s="69"/>
      <c r="O49" s="65"/>
      <c r="P49" s="68"/>
      <c r="Q49" s="66"/>
      <c r="R49" s="22"/>
      <c r="S49" s="46" t="s">
        <v>1459</v>
      </c>
      <c r="X49" s="1">
        <f t="shared" si="1"/>
        <v>0</v>
      </c>
    </row>
    <row r="50" spans="1:24" ht="18.75" customHeight="1" x14ac:dyDescent="0.15">
      <c r="A50" s="88">
        <v>38</v>
      </c>
      <c r="B50" s="101"/>
      <c r="C50" s="102"/>
      <c r="D50" s="102"/>
      <c r="E50" s="103"/>
      <c r="F50" s="63"/>
      <c r="G50" s="64"/>
      <c r="H50" s="63"/>
      <c r="I50" s="70"/>
      <c r="J50" s="65"/>
      <c r="K50" s="66"/>
      <c r="L50" s="67"/>
      <c r="M50" s="68"/>
      <c r="N50" s="69"/>
      <c r="O50" s="65"/>
      <c r="P50" s="68"/>
      <c r="Q50" s="66"/>
      <c r="R50" s="22"/>
      <c r="S50" s="46" t="s">
        <v>1459</v>
      </c>
      <c r="X50" s="1">
        <f t="shared" si="1"/>
        <v>0</v>
      </c>
    </row>
    <row r="51" spans="1:24" ht="18.75" customHeight="1" x14ac:dyDescent="0.15">
      <c r="A51" s="88">
        <v>39</v>
      </c>
      <c r="B51" s="101"/>
      <c r="C51" s="102"/>
      <c r="D51" s="102"/>
      <c r="E51" s="103"/>
      <c r="F51" s="63"/>
      <c r="G51" s="64"/>
      <c r="H51" s="63"/>
      <c r="I51" s="70"/>
      <c r="J51" s="65"/>
      <c r="K51" s="66"/>
      <c r="L51" s="67"/>
      <c r="M51" s="68"/>
      <c r="N51" s="69"/>
      <c r="O51" s="65"/>
      <c r="P51" s="68"/>
      <c r="Q51" s="66"/>
      <c r="R51" s="22"/>
      <c r="S51" s="46" t="s">
        <v>1459</v>
      </c>
      <c r="X51" s="1">
        <f t="shared" si="1"/>
        <v>0</v>
      </c>
    </row>
    <row r="52" spans="1:24" ht="18.75" customHeight="1" x14ac:dyDescent="0.15">
      <c r="A52" s="88">
        <v>40</v>
      </c>
      <c r="B52" s="101"/>
      <c r="C52" s="102"/>
      <c r="D52" s="102"/>
      <c r="E52" s="103"/>
      <c r="F52" s="63"/>
      <c r="G52" s="64"/>
      <c r="H52" s="63"/>
      <c r="I52" s="70"/>
      <c r="J52" s="65"/>
      <c r="K52" s="66"/>
      <c r="L52" s="67"/>
      <c r="M52" s="68"/>
      <c r="N52" s="69"/>
      <c r="O52" s="65"/>
      <c r="P52" s="68"/>
      <c r="Q52" s="66"/>
      <c r="R52" s="22"/>
      <c r="S52" s="46" t="s">
        <v>1459</v>
      </c>
      <c r="X52" s="1">
        <f t="shared" si="1"/>
        <v>0</v>
      </c>
    </row>
    <row r="53" spans="1:24" ht="18.75" customHeight="1" x14ac:dyDescent="0.15">
      <c r="A53" s="88">
        <v>41</v>
      </c>
      <c r="B53" s="101"/>
      <c r="C53" s="102"/>
      <c r="D53" s="102"/>
      <c r="E53" s="103"/>
      <c r="F53" s="63"/>
      <c r="G53" s="64"/>
      <c r="H53" s="63"/>
      <c r="I53" s="70"/>
      <c r="J53" s="65"/>
      <c r="K53" s="66"/>
      <c r="L53" s="67"/>
      <c r="M53" s="68"/>
      <c r="N53" s="69"/>
      <c r="O53" s="65"/>
      <c r="P53" s="68"/>
      <c r="Q53" s="66"/>
      <c r="R53" s="22"/>
      <c r="S53" s="46" t="s">
        <v>1459</v>
      </c>
      <c r="X53" s="1">
        <f t="shared" si="1"/>
        <v>0</v>
      </c>
    </row>
    <row r="54" spans="1:24" ht="18.75" customHeight="1" x14ac:dyDescent="0.15">
      <c r="A54" s="88">
        <v>42</v>
      </c>
      <c r="B54" s="170" t="s">
        <v>23</v>
      </c>
      <c r="C54" s="171"/>
      <c r="D54" s="171"/>
      <c r="E54" s="172"/>
      <c r="F54" s="71"/>
      <c r="G54" s="72"/>
      <c r="H54" s="71"/>
      <c r="I54" s="73"/>
      <c r="J54" s="74"/>
      <c r="K54" s="75"/>
      <c r="L54" s="76"/>
      <c r="M54" s="77"/>
      <c r="N54" s="78"/>
      <c r="O54" s="74"/>
      <c r="P54" s="77"/>
      <c r="Q54" s="75"/>
      <c r="R54" s="22"/>
      <c r="S54" s="46" t="s">
        <v>1467</v>
      </c>
    </row>
    <row r="55" spans="1:24" ht="18.75" customHeight="1" thickBot="1" x14ac:dyDescent="0.2">
      <c r="A55" s="89">
        <v>43</v>
      </c>
      <c r="B55" s="157" t="s">
        <v>24</v>
      </c>
      <c r="C55" s="158"/>
      <c r="D55" s="158"/>
      <c r="E55" s="159"/>
      <c r="F55" s="79"/>
      <c r="G55" s="80"/>
      <c r="H55" s="79"/>
      <c r="I55" s="81"/>
      <c r="J55" s="82"/>
      <c r="K55" s="83"/>
      <c r="L55" s="84"/>
      <c r="M55" s="85"/>
      <c r="N55" s="86"/>
      <c r="O55" s="82"/>
      <c r="P55" s="85"/>
      <c r="Q55" s="83"/>
      <c r="R55" s="22"/>
      <c r="S55" s="46" t="s">
        <v>1467</v>
      </c>
    </row>
    <row r="56" spans="1:24" ht="10.5" customHeight="1" thickBot="1" x14ac:dyDescent="0.2">
      <c r="A56" s="16"/>
      <c r="B56" s="17"/>
      <c r="C56" s="17"/>
      <c r="D56" s="17"/>
      <c r="E56" s="1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22"/>
    </row>
    <row r="57" spans="1:24" ht="18.75" customHeight="1" x14ac:dyDescent="0.15">
      <c r="A57" s="97" t="s">
        <v>53</v>
      </c>
      <c r="B57" s="98"/>
      <c r="C57" s="45" t="s">
        <v>47</v>
      </c>
      <c r="D57" s="45" t="s">
        <v>48</v>
      </c>
      <c r="E57" s="45" t="s">
        <v>1501</v>
      </c>
      <c r="F57" s="166" t="s">
        <v>54</v>
      </c>
      <c r="G57" s="167"/>
      <c r="H57" s="164" t="s">
        <v>1477</v>
      </c>
      <c r="I57" s="45" t="s">
        <v>47</v>
      </c>
      <c r="J57" s="45" t="s">
        <v>48</v>
      </c>
      <c r="K57" s="45" t="s">
        <v>28</v>
      </c>
      <c r="L57" s="30" t="s">
        <v>52</v>
      </c>
      <c r="M57" s="166" t="s">
        <v>1478</v>
      </c>
      <c r="N57" s="167"/>
      <c r="O57" s="106" t="s">
        <v>1479</v>
      </c>
      <c r="P57" s="108">
        <f>M58+F58</f>
        <v>0</v>
      </c>
      <c r="Q57" s="109"/>
    </row>
    <row r="58" spans="1:24" ht="18.75" customHeight="1" thickBot="1" x14ac:dyDescent="0.2">
      <c r="A58" s="99"/>
      <c r="B58" s="100"/>
      <c r="C58" s="62">
        <f>COUNTIF(F10:F48,"○")+COUNTIF(F10:F48,"◎")</f>
        <v>0</v>
      </c>
      <c r="D58" s="62">
        <f>COUNTIF(H10:H48,"○")+COUNTIF(H10:H48,"◎")</f>
        <v>0</v>
      </c>
      <c r="E58" s="62">
        <f>SUM(X9:X55)</f>
        <v>0</v>
      </c>
      <c r="F58" s="168">
        <f>IF(B5="特支",U22,IF(OR(B5="定通多",B5="広域通"),E58*U21,E58*U20))</f>
        <v>0</v>
      </c>
      <c r="G58" s="169"/>
      <c r="H58" s="165"/>
      <c r="I58" s="91"/>
      <c r="J58" s="91"/>
      <c r="K58" s="92">
        <f>I58+J58</f>
        <v>0</v>
      </c>
      <c r="L58" s="93">
        <f>IF(K58=0,0,SUM(F10:K55)/K58*100)</f>
        <v>0</v>
      </c>
      <c r="M58" s="173">
        <f>IF(OR(A5="県立",A5=""),0,IF(B5="特支",U27,IF(OR(B5="定通多",B5="広域通"),K58*U26,K58*U25)))</f>
        <v>0</v>
      </c>
      <c r="N58" s="174"/>
      <c r="O58" s="107"/>
      <c r="P58" s="110"/>
      <c r="Q58" s="111"/>
      <c r="R58" s="26"/>
    </row>
    <row r="59" spans="1:24" ht="18.75" customHeight="1" thickBot="1" x14ac:dyDescent="0.2">
      <c r="A59" s="27"/>
      <c r="B59" s="27"/>
      <c r="C59" s="20"/>
      <c r="D59" s="20"/>
      <c r="E59" s="1" t="s">
        <v>1502</v>
      </c>
      <c r="F59" s="20"/>
      <c r="G59" s="20"/>
      <c r="H59" s="20"/>
      <c r="J59" s="18"/>
      <c r="K59" s="18"/>
      <c r="L59" s="18"/>
      <c r="M59" s="18"/>
      <c r="N59" s="18"/>
      <c r="O59" s="18"/>
      <c r="P59" s="26"/>
      <c r="Q59" s="26"/>
      <c r="R59" s="26"/>
    </row>
    <row r="60" spans="1:24" ht="18.75" customHeight="1" x14ac:dyDescent="0.15">
      <c r="A60" s="136"/>
      <c r="B60" s="150" t="s">
        <v>1407</v>
      </c>
      <c r="C60" s="150"/>
      <c r="D60" s="150"/>
      <c r="E60" s="150"/>
      <c r="F60" s="150"/>
      <c r="G60" s="150"/>
      <c r="H60" s="150"/>
      <c r="I60" s="150"/>
      <c r="J60" s="151"/>
      <c r="L60" s="160" t="s">
        <v>45</v>
      </c>
      <c r="M60" s="161"/>
      <c r="N60" s="161"/>
      <c r="O60" s="147"/>
      <c r="P60" s="148"/>
      <c r="Q60" s="149"/>
      <c r="R60" s="27"/>
    </row>
    <row r="61" spans="1:24" ht="18.75" customHeight="1" thickBot="1" x14ac:dyDescent="0.2">
      <c r="A61" s="137"/>
      <c r="B61" s="152"/>
      <c r="C61" s="152"/>
      <c r="D61" s="152"/>
      <c r="E61" s="152"/>
      <c r="F61" s="152"/>
      <c r="G61" s="152"/>
      <c r="H61" s="152"/>
      <c r="I61" s="152"/>
      <c r="J61" s="153"/>
      <c r="L61" s="162" t="s">
        <v>49</v>
      </c>
      <c r="M61" s="163"/>
      <c r="N61" s="163"/>
      <c r="O61" s="154"/>
      <c r="P61" s="155"/>
      <c r="Q61" s="156"/>
      <c r="R61" s="27"/>
    </row>
    <row r="62" spans="1:24" ht="18" customHeight="1" x14ac:dyDescent="0.15">
      <c r="Q62" s="2"/>
      <c r="R62" s="2"/>
    </row>
  </sheetData>
  <sheetProtection algorithmName="SHA-512" hashValue="+mJbfbzM4yiATtDOtMLANMWRCtYFtq2qcfZ5xSMQ2DB1EAynNfgw68J5/+ZxBQhHsmPgDRH382ztDHYC1n5sxA==" saltValue="uv5lgJ0lxHtfweScaKvqCg==" spinCount="100000" sheet="1" objects="1" scenarios="1" selectLockedCells="1"/>
  <mergeCells count="98">
    <mergeCell ref="Y1:AA4"/>
    <mergeCell ref="B25:E25"/>
    <mergeCell ref="B26:E26"/>
    <mergeCell ref="B27:E27"/>
    <mergeCell ref="B17:E17"/>
    <mergeCell ref="U20:V20"/>
    <mergeCell ref="K2:L2"/>
    <mergeCell ref="M2:Q2"/>
    <mergeCell ref="M4:N4"/>
    <mergeCell ref="Y5:AA6"/>
    <mergeCell ref="Y7:Z7"/>
    <mergeCell ref="C1:O1"/>
    <mergeCell ref="H4:L4"/>
    <mergeCell ref="H5:L5"/>
    <mergeCell ref="O7:Q7"/>
    <mergeCell ref="F7:F8"/>
    <mergeCell ref="B12:E12"/>
    <mergeCell ref="B21:E21"/>
    <mergeCell ref="B13:E13"/>
    <mergeCell ref="B16:E16"/>
    <mergeCell ref="B52:E52"/>
    <mergeCell ref="B32:E32"/>
    <mergeCell ref="B35:E35"/>
    <mergeCell ref="B36:E36"/>
    <mergeCell ref="B39:E39"/>
    <mergeCell ref="B37:E37"/>
    <mergeCell ref="B42:E42"/>
    <mergeCell ref="B43:E43"/>
    <mergeCell ref="B28:E28"/>
    <mergeCell ref="B24:E24"/>
    <mergeCell ref="B29:E29"/>
    <mergeCell ref="B48:E48"/>
    <mergeCell ref="H57:H58"/>
    <mergeCell ref="M57:N57"/>
    <mergeCell ref="F58:G58"/>
    <mergeCell ref="B41:E41"/>
    <mergeCell ref="A13:A15"/>
    <mergeCell ref="B22:E22"/>
    <mergeCell ref="B23:E23"/>
    <mergeCell ref="B14:E14"/>
    <mergeCell ref="B15:E15"/>
    <mergeCell ref="B19:E19"/>
    <mergeCell ref="F57:G57"/>
    <mergeCell ref="B53:E53"/>
    <mergeCell ref="B49:E49"/>
    <mergeCell ref="B51:E51"/>
    <mergeCell ref="B54:E54"/>
    <mergeCell ref="M58:N58"/>
    <mergeCell ref="D4:E4"/>
    <mergeCell ref="F4:G4"/>
    <mergeCell ref="O4:Q4"/>
    <mergeCell ref="B18:E18"/>
    <mergeCell ref="A60:A61"/>
    <mergeCell ref="A7:E8"/>
    <mergeCell ref="A9:E9"/>
    <mergeCell ref="B10:E10"/>
    <mergeCell ref="O60:Q60"/>
    <mergeCell ref="B60:J61"/>
    <mergeCell ref="O61:Q61"/>
    <mergeCell ref="B55:E55"/>
    <mergeCell ref="B20:E20"/>
    <mergeCell ref="L60:N60"/>
    <mergeCell ref="L61:N61"/>
    <mergeCell ref="B45:E45"/>
    <mergeCell ref="T19:W19"/>
    <mergeCell ref="U25:V25"/>
    <mergeCell ref="S5:S9"/>
    <mergeCell ref="T5:W6"/>
    <mergeCell ref="A6:Q6"/>
    <mergeCell ref="G7:G8"/>
    <mergeCell ref="H7:H8"/>
    <mergeCell ref="I7:I8"/>
    <mergeCell ref="J7:K7"/>
    <mergeCell ref="L7:N7"/>
    <mergeCell ref="F5:G5"/>
    <mergeCell ref="M5:N5"/>
    <mergeCell ref="D5:E5"/>
    <mergeCell ref="O5:Q5"/>
    <mergeCell ref="A11:A12"/>
    <mergeCell ref="B11:E11"/>
    <mergeCell ref="U26:V26"/>
    <mergeCell ref="U27:V27"/>
    <mergeCell ref="O57:O58"/>
    <mergeCell ref="P57:Q58"/>
    <mergeCell ref="U21:V21"/>
    <mergeCell ref="U22:V22"/>
    <mergeCell ref="T24:W24"/>
    <mergeCell ref="B33:E33"/>
    <mergeCell ref="B46:E46"/>
    <mergeCell ref="B47:E47"/>
    <mergeCell ref="B30:E30"/>
    <mergeCell ref="B31:E31"/>
    <mergeCell ref="B38:E38"/>
    <mergeCell ref="A57:B58"/>
    <mergeCell ref="B50:E50"/>
    <mergeCell ref="B44:E44"/>
    <mergeCell ref="B40:E40"/>
    <mergeCell ref="B34:E34"/>
  </mergeCells>
  <phoneticPr fontId="2"/>
  <conditionalFormatting sqref="A60">
    <cfRule type="cellIs" dxfId="0" priority="1" operator="equal">
      <formula>""</formula>
    </cfRule>
  </conditionalFormatting>
  <dataValidations count="10">
    <dataValidation type="list" allowBlank="1" showInputMessage="1" showErrorMessage="1" sqref="F65541:F65579 CN65551:CN65589 MJ65551:MJ65589 WF65551:WF65589 AGB65551:AGB65589 APX65551:APX65589 AZT65551:AZT65589 BJP65551:BJP65589 BTL65551:BTL65589 CDH65551:CDH65589 CND65551:CND65589 CWZ65551:CWZ65589 DGV65551:DGV65589 DQR65551:DQR65589 EAN65551:EAN65589 EKJ65551:EKJ65589 EUF65551:EUF65589 FEB65551:FEB65589 FNX65551:FNX65589 FXT65551:FXT65589 GHP65551:GHP65589 GRL65551:GRL65589 HBH65551:HBH65589 HLD65551:HLD65589 HUZ65551:HUZ65589 IEV65551:IEV65589 IOR65551:IOR65589 IYN65551:IYN65589 JIJ65551:JIJ65589 JSF65551:JSF65589 KCB65551:KCB65589 KLX65551:KLX65589 KVT65551:KVT65589 LFP65551:LFP65589 LPL65551:LPL65589 LZH65551:LZH65589 MJD65551:MJD65589 MSZ65551:MSZ65589 NCV65551:NCV65589 NMR65551:NMR65589 NWN65551:NWN65589 OGJ65551:OGJ65589 OQF65551:OQF65589 PAB65551:PAB65589 PJX65551:PJX65589 PTT65551:PTT65589 QDP65551:QDP65589 QNL65551:QNL65589 QXH65551:QXH65589 RHD65551:RHD65589 RQZ65551:RQZ65589 SAV65551:SAV65589 SKR65551:SKR65589 SUN65551:SUN65589 TEJ65551:TEJ65589 TOF65551:TOF65589 TYB65551:TYB65589 UHX65551:UHX65589 URT65551:URT65589 VBP65551:VBP65589 VLL65551:VLL65589 VVH65551:VVH65589 WFD65551:WFD65589 WOZ65551:WOZ65589 F131077:F131115 CN131087:CN131125 MJ131087:MJ131125 WF131087:WF131125 AGB131087:AGB131125 APX131087:APX131125 AZT131087:AZT131125 BJP131087:BJP131125 BTL131087:BTL131125 CDH131087:CDH131125 CND131087:CND131125 CWZ131087:CWZ131125 DGV131087:DGV131125 DQR131087:DQR131125 EAN131087:EAN131125 EKJ131087:EKJ131125 EUF131087:EUF131125 FEB131087:FEB131125 FNX131087:FNX131125 FXT131087:FXT131125 GHP131087:GHP131125 GRL131087:GRL131125 HBH131087:HBH131125 HLD131087:HLD131125 HUZ131087:HUZ131125 IEV131087:IEV131125 IOR131087:IOR131125 IYN131087:IYN131125 JIJ131087:JIJ131125 JSF131087:JSF131125 KCB131087:KCB131125 KLX131087:KLX131125 KVT131087:KVT131125 LFP131087:LFP131125 LPL131087:LPL131125 LZH131087:LZH131125 MJD131087:MJD131125 MSZ131087:MSZ131125 NCV131087:NCV131125 NMR131087:NMR131125 NWN131087:NWN131125 OGJ131087:OGJ131125 OQF131087:OQF131125 PAB131087:PAB131125 PJX131087:PJX131125 PTT131087:PTT131125 QDP131087:QDP131125 QNL131087:QNL131125 QXH131087:QXH131125 RHD131087:RHD131125 RQZ131087:RQZ131125 SAV131087:SAV131125 SKR131087:SKR131125 SUN131087:SUN131125 TEJ131087:TEJ131125 TOF131087:TOF131125 TYB131087:TYB131125 UHX131087:UHX131125 URT131087:URT131125 VBP131087:VBP131125 VLL131087:VLL131125 VVH131087:VVH131125 WFD131087:WFD131125 WOZ131087:WOZ131125 F196613:F196651 CN196623:CN196661 MJ196623:MJ196661 WF196623:WF196661 AGB196623:AGB196661 APX196623:APX196661 AZT196623:AZT196661 BJP196623:BJP196661 BTL196623:BTL196661 CDH196623:CDH196661 CND196623:CND196661 CWZ196623:CWZ196661 DGV196623:DGV196661 DQR196623:DQR196661 EAN196623:EAN196661 EKJ196623:EKJ196661 EUF196623:EUF196661 FEB196623:FEB196661 FNX196623:FNX196661 FXT196623:FXT196661 GHP196623:GHP196661 GRL196623:GRL196661 HBH196623:HBH196661 HLD196623:HLD196661 HUZ196623:HUZ196661 IEV196623:IEV196661 IOR196623:IOR196661 IYN196623:IYN196661 JIJ196623:JIJ196661 JSF196623:JSF196661 KCB196623:KCB196661 KLX196623:KLX196661 KVT196623:KVT196661 LFP196623:LFP196661 LPL196623:LPL196661 LZH196623:LZH196661 MJD196623:MJD196661 MSZ196623:MSZ196661 NCV196623:NCV196661 NMR196623:NMR196661 NWN196623:NWN196661 OGJ196623:OGJ196661 OQF196623:OQF196661 PAB196623:PAB196661 PJX196623:PJX196661 PTT196623:PTT196661 QDP196623:QDP196661 QNL196623:QNL196661 QXH196623:QXH196661 RHD196623:RHD196661 RQZ196623:RQZ196661 SAV196623:SAV196661 SKR196623:SKR196661 SUN196623:SUN196661 TEJ196623:TEJ196661 TOF196623:TOF196661 TYB196623:TYB196661 UHX196623:UHX196661 URT196623:URT196661 VBP196623:VBP196661 VLL196623:VLL196661 VVH196623:VVH196661 WFD196623:WFD196661 WOZ196623:WOZ196661 F262149:F262187 CN262159:CN262197 MJ262159:MJ262197 WF262159:WF262197 AGB262159:AGB262197 APX262159:APX262197 AZT262159:AZT262197 BJP262159:BJP262197 BTL262159:BTL262197 CDH262159:CDH262197 CND262159:CND262197 CWZ262159:CWZ262197 DGV262159:DGV262197 DQR262159:DQR262197 EAN262159:EAN262197 EKJ262159:EKJ262197 EUF262159:EUF262197 FEB262159:FEB262197 FNX262159:FNX262197 FXT262159:FXT262197 GHP262159:GHP262197 GRL262159:GRL262197 HBH262159:HBH262197 HLD262159:HLD262197 HUZ262159:HUZ262197 IEV262159:IEV262197 IOR262159:IOR262197 IYN262159:IYN262197 JIJ262159:JIJ262197 JSF262159:JSF262197 KCB262159:KCB262197 KLX262159:KLX262197 KVT262159:KVT262197 LFP262159:LFP262197 LPL262159:LPL262197 LZH262159:LZH262197 MJD262159:MJD262197 MSZ262159:MSZ262197 NCV262159:NCV262197 NMR262159:NMR262197 NWN262159:NWN262197 OGJ262159:OGJ262197 OQF262159:OQF262197 PAB262159:PAB262197 PJX262159:PJX262197 PTT262159:PTT262197 QDP262159:QDP262197 QNL262159:QNL262197 QXH262159:QXH262197 RHD262159:RHD262197 RQZ262159:RQZ262197 SAV262159:SAV262197 SKR262159:SKR262197 SUN262159:SUN262197 TEJ262159:TEJ262197 TOF262159:TOF262197 TYB262159:TYB262197 UHX262159:UHX262197 URT262159:URT262197 VBP262159:VBP262197 VLL262159:VLL262197 VVH262159:VVH262197 WFD262159:WFD262197 WOZ262159:WOZ262197 F327685:F327723 CN327695:CN327733 MJ327695:MJ327733 WF327695:WF327733 AGB327695:AGB327733 APX327695:APX327733 AZT327695:AZT327733 BJP327695:BJP327733 BTL327695:BTL327733 CDH327695:CDH327733 CND327695:CND327733 CWZ327695:CWZ327733 DGV327695:DGV327733 DQR327695:DQR327733 EAN327695:EAN327733 EKJ327695:EKJ327733 EUF327695:EUF327733 FEB327695:FEB327733 FNX327695:FNX327733 FXT327695:FXT327733 GHP327695:GHP327733 GRL327695:GRL327733 HBH327695:HBH327733 HLD327695:HLD327733 HUZ327695:HUZ327733 IEV327695:IEV327733 IOR327695:IOR327733 IYN327695:IYN327733 JIJ327695:JIJ327733 JSF327695:JSF327733 KCB327695:KCB327733 KLX327695:KLX327733 KVT327695:KVT327733 LFP327695:LFP327733 LPL327695:LPL327733 LZH327695:LZH327733 MJD327695:MJD327733 MSZ327695:MSZ327733 NCV327695:NCV327733 NMR327695:NMR327733 NWN327695:NWN327733 OGJ327695:OGJ327733 OQF327695:OQF327733 PAB327695:PAB327733 PJX327695:PJX327733 PTT327695:PTT327733 QDP327695:QDP327733 QNL327695:QNL327733 QXH327695:QXH327733 RHD327695:RHD327733 RQZ327695:RQZ327733 SAV327695:SAV327733 SKR327695:SKR327733 SUN327695:SUN327733 TEJ327695:TEJ327733 TOF327695:TOF327733 TYB327695:TYB327733 UHX327695:UHX327733 URT327695:URT327733 VBP327695:VBP327733 VLL327695:VLL327733 VVH327695:VVH327733 WFD327695:WFD327733 WOZ327695:WOZ327733 F393221:F393259 CN393231:CN393269 MJ393231:MJ393269 WF393231:WF393269 AGB393231:AGB393269 APX393231:APX393269 AZT393231:AZT393269 BJP393231:BJP393269 BTL393231:BTL393269 CDH393231:CDH393269 CND393231:CND393269 CWZ393231:CWZ393269 DGV393231:DGV393269 DQR393231:DQR393269 EAN393231:EAN393269 EKJ393231:EKJ393269 EUF393231:EUF393269 FEB393231:FEB393269 FNX393231:FNX393269 FXT393231:FXT393269 GHP393231:GHP393269 GRL393231:GRL393269 HBH393231:HBH393269 HLD393231:HLD393269 HUZ393231:HUZ393269 IEV393231:IEV393269 IOR393231:IOR393269 IYN393231:IYN393269 JIJ393231:JIJ393269 JSF393231:JSF393269 KCB393231:KCB393269 KLX393231:KLX393269 KVT393231:KVT393269 LFP393231:LFP393269 LPL393231:LPL393269 LZH393231:LZH393269 MJD393231:MJD393269 MSZ393231:MSZ393269 NCV393231:NCV393269 NMR393231:NMR393269 NWN393231:NWN393269 OGJ393231:OGJ393269 OQF393231:OQF393269 PAB393231:PAB393269 PJX393231:PJX393269 PTT393231:PTT393269 QDP393231:QDP393269 QNL393231:QNL393269 QXH393231:QXH393269 RHD393231:RHD393269 RQZ393231:RQZ393269 SAV393231:SAV393269 SKR393231:SKR393269 SUN393231:SUN393269 TEJ393231:TEJ393269 TOF393231:TOF393269 TYB393231:TYB393269 UHX393231:UHX393269 URT393231:URT393269 VBP393231:VBP393269 VLL393231:VLL393269 VVH393231:VVH393269 WFD393231:WFD393269 WOZ393231:WOZ393269 F458757:F458795 CN458767:CN458805 MJ458767:MJ458805 WF458767:WF458805 AGB458767:AGB458805 APX458767:APX458805 AZT458767:AZT458805 BJP458767:BJP458805 BTL458767:BTL458805 CDH458767:CDH458805 CND458767:CND458805 CWZ458767:CWZ458805 DGV458767:DGV458805 DQR458767:DQR458805 EAN458767:EAN458805 EKJ458767:EKJ458805 EUF458767:EUF458805 FEB458767:FEB458805 FNX458767:FNX458805 FXT458767:FXT458805 GHP458767:GHP458805 GRL458767:GRL458805 HBH458767:HBH458805 HLD458767:HLD458805 HUZ458767:HUZ458805 IEV458767:IEV458805 IOR458767:IOR458805 IYN458767:IYN458805 JIJ458767:JIJ458805 JSF458767:JSF458805 KCB458767:KCB458805 KLX458767:KLX458805 KVT458767:KVT458805 LFP458767:LFP458805 LPL458767:LPL458805 LZH458767:LZH458805 MJD458767:MJD458805 MSZ458767:MSZ458805 NCV458767:NCV458805 NMR458767:NMR458805 NWN458767:NWN458805 OGJ458767:OGJ458805 OQF458767:OQF458805 PAB458767:PAB458805 PJX458767:PJX458805 PTT458767:PTT458805 QDP458767:QDP458805 QNL458767:QNL458805 QXH458767:QXH458805 RHD458767:RHD458805 RQZ458767:RQZ458805 SAV458767:SAV458805 SKR458767:SKR458805 SUN458767:SUN458805 TEJ458767:TEJ458805 TOF458767:TOF458805 TYB458767:TYB458805 UHX458767:UHX458805 URT458767:URT458805 VBP458767:VBP458805 VLL458767:VLL458805 VVH458767:VVH458805 WFD458767:WFD458805 WOZ458767:WOZ458805 F524293:F524331 CN524303:CN524341 MJ524303:MJ524341 WF524303:WF524341 AGB524303:AGB524341 APX524303:APX524341 AZT524303:AZT524341 BJP524303:BJP524341 BTL524303:BTL524341 CDH524303:CDH524341 CND524303:CND524341 CWZ524303:CWZ524341 DGV524303:DGV524341 DQR524303:DQR524341 EAN524303:EAN524341 EKJ524303:EKJ524341 EUF524303:EUF524341 FEB524303:FEB524341 FNX524303:FNX524341 FXT524303:FXT524341 GHP524303:GHP524341 GRL524303:GRL524341 HBH524303:HBH524341 HLD524303:HLD524341 HUZ524303:HUZ524341 IEV524303:IEV524341 IOR524303:IOR524341 IYN524303:IYN524341 JIJ524303:JIJ524341 JSF524303:JSF524341 KCB524303:KCB524341 KLX524303:KLX524341 KVT524303:KVT524341 LFP524303:LFP524341 LPL524303:LPL524341 LZH524303:LZH524341 MJD524303:MJD524341 MSZ524303:MSZ524341 NCV524303:NCV524341 NMR524303:NMR524341 NWN524303:NWN524341 OGJ524303:OGJ524341 OQF524303:OQF524341 PAB524303:PAB524341 PJX524303:PJX524341 PTT524303:PTT524341 QDP524303:QDP524341 QNL524303:QNL524341 QXH524303:QXH524341 RHD524303:RHD524341 RQZ524303:RQZ524341 SAV524303:SAV524341 SKR524303:SKR524341 SUN524303:SUN524341 TEJ524303:TEJ524341 TOF524303:TOF524341 TYB524303:TYB524341 UHX524303:UHX524341 URT524303:URT524341 VBP524303:VBP524341 VLL524303:VLL524341 VVH524303:VVH524341 WFD524303:WFD524341 WOZ524303:WOZ524341 F589829:F589867 CN589839:CN589877 MJ589839:MJ589877 WF589839:WF589877 AGB589839:AGB589877 APX589839:APX589877 AZT589839:AZT589877 BJP589839:BJP589877 BTL589839:BTL589877 CDH589839:CDH589877 CND589839:CND589877 CWZ589839:CWZ589877 DGV589839:DGV589877 DQR589839:DQR589877 EAN589839:EAN589877 EKJ589839:EKJ589877 EUF589839:EUF589877 FEB589839:FEB589877 FNX589839:FNX589877 FXT589839:FXT589877 GHP589839:GHP589877 GRL589839:GRL589877 HBH589839:HBH589877 HLD589839:HLD589877 HUZ589839:HUZ589877 IEV589839:IEV589877 IOR589839:IOR589877 IYN589839:IYN589877 JIJ589839:JIJ589877 JSF589839:JSF589877 KCB589839:KCB589877 KLX589839:KLX589877 KVT589839:KVT589877 LFP589839:LFP589877 LPL589839:LPL589877 LZH589839:LZH589877 MJD589839:MJD589877 MSZ589839:MSZ589877 NCV589839:NCV589877 NMR589839:NMR589877 NWN589839:NWN589877 OGJ589839:OGJ589877 OQF589839:OQF589877 PAB589839:PAB589877 PJX589839:PJX589877 PTT589839:PTT589877 QDP589839:QDP589877 QNL589839:QNL589877 QXH589839:QXH589877 RHD589839:RHD589877 RQZ589839:RQZ589877 SAV589839:SAV589877 SKR589839:SKR589877 SUN589839:SUN589877 TEJ589839:TEJ589877 TOF589839:TOF589877 TYB589839:TYB589877 UHX589839:UHX589877 URT589839:URT589877 VBP589839:VBP589877 VLL589839:VLL589877 VVH589839:VVH589877 WFD589839:WFD589877 WOZ589839:WOZ589877 F655365:F655403 CN655375:CN655413 MJ655375:MJ655413 WF655375:WF655413 AGB655375:AGB655413 APX655375:APX655413 AZT655375:AZT655413 BJP655375:BJP655413 BTL655375:BTL655413 CDH655375:CDH655413 CND655375:CND655413 CWZ655375:CWZ655413 DGV655375:DGV655413 DQR655375:DQR655413 EAN655375:EAN655413 EKJ655375:EKJ655413 EUF655375:EUF655413 FEB655375:FEB655413 FNX655375:FNX655413 FXT655375:FXT655413 GHP655375:GHP655413 GRL655375:GRL655413 HBH655375:HBH655413 HLD655375:HLD655413 HUZ655375:HUZ655413 IEV655375:IEV655413 IOR655375:IOR655413 IYN655375:IYN655413 JIJ655375:JIJ655413 JSF655375:JSF655413 KCB655375:KCB655413 KLX655375:KLX655413 KVT655375:KVT655413 LFP655375:LFP655413 LPL655375:LPL655413 LZH655375:LZH655413 MJD655375:MJD655413 MSZ655375:MSZ655413 NCV655375:NCV655413 NMR655375:NMR655413 NWN655375:NWN655413 OGJ655375:OGJ655413 OQF655375:OQF655413 PAB655375:PAB655413 PJX655375:PJX655413 PTT655375:PTT655413 QDP655375:QDP655413 QNL655375:QNL655413 QXH655375:QXH655413 RHD655375:RHD655413 RQZ655375:RQZ655413 SAV655375:SAV655413 SKR655375:SKR655413 SUN655375:SUN655413 TEJ655375:TEJ655413 TOF655375:TOF655413 TYB655375:TYB655413 UHX655375:UHX655413 URT655375:URT655413 VBP655375:VBP655413 VLL655375:VLL655413 VVH655375:VVH655413 WFD655375:WFD655413 WOZ655375:WOZ655413 F720901:F720939 CN720911:CN720949 MJ720911:MJ720949 WF720911:WF720949 AGB720911:AGB720949 APX720911:APX720949 AZT720911:AZT720949 BJP720911:BJP720949 BTL720911:BTL720949 CDH720911:CDH720949 CND720911:CND720949 CWZ720911:CWZ720949 DGV720911:DGV720949 DQR720911:DQR720949 EAN720911:EAN720949 EKJ720911:EKJ720949 EUF720911:EUF720949 FEB720911:FEB720949 FNX720911:FNX720949 FXT720911:FXT720949 GHP720911:GHP720949 GRL720911:GRL720949 HBH720911:HBH720949 HLD720911:HLD720949 HUZ720911:HUZ720949 IEV720911:IEV720949 IOR720911:IOR720949 IYN720911:IYN720949 JIJ720911:JIJ720949 JSF720911:JSF720949 KCB720911:KCB720949 KLX720911:KLX720949 KVT720911:KVT720949 LFP720911:LFP720949 LPL720911:LPL720949 LZH720911:LZH720949 MJD720911:MJD720949 MSZ720911:MSZ720949 NCV720911:NCV720949 NMR720911:NMR720949 NWN720911:NWN720949 OGJ720911:OGJ720949 OQF720911:OQF720949 PAB720911:PAB720949 PJX720911:PJX720949 PTT720911:PTT720949 QDP720911:QDP720949 QNL720911:QNL720949 QXH720911:QXH720949 RHD720911:RHD720949 RQZ720911:RQZ720949 SAV720911:SAV720949 SKR720911:SKR720949 SUN720911:SUN720949 TEJ720911:TEJ720949 TOF720911:TOF720949 TYB720911:TYB720949 UHX720911:UHX720949 URT720911:URT720949 VBP720911:VBP720949 VLL720911:VLL720949 VVH720911:VVH720949 WFD720911:WFD720949 WOZ720911:WOZ720949 F786437:F786475 CN786447:CN786485 MJ786447:MJ786485 WF786447:WF786485 AGB786447:AGB786485 APX786447:APX786485 AZT786447:AZT786485 BJP786447:BJP786485 BTL786447:BTL786485 CDH786447:CDH786485 CND786447:CND786485 CWZ786447:CWZ786485 DGV786447:DGV786485 DQR786447:DQR786485 EAN786447:EAN786485 EKJ786447:EKJ786485 EUF786447:EUF786485 FEB786447:FEB786485 FNX786447:FNX786485 FXT786447:FXT786485 GHP786447:GHP786485 GRL786447:GRL786485 HBH786447:HBH786485 HLD786447:HLD786485 HUZ786447:HUZ786485 IEV786447:IEV786485 IOR786447:IOR786485 IYN786447:IYN786485 JIJ786447:JIJ786485 JSF786447:JSF786485 KCB786447:KCB786485 KLX786447:KLX786485 KVT786447:KVT786485 LFP786447:LFP786485 LPL786447:LPL786485 LZH786447:LZH786485 MJD786447:MJD786485 MSZ786447:MSZ786485 NCV786447:NCV786485 NMR786447:NMR786485 NWN786447:NWN786485 OGJ786447:OGJ786485 OQF786447:OQF786485 PAB786447:PAB786485 PJX786447:PJX786485 PTT786447:PTT786485 QDP786447:QDP786485 QNL786447:QNL786485 QXH786447:QXH786485 RHD786447:RHD786485 RQZ786447:RQZ786485 SAV786447:SAV786485 SKR786447:SKR786485 SUN786447:SUN786485 TEJ786447:TEJ786485 TOF786447:TOF786485 TYB786447:TYB786485 UHX786447:UHX786485 URT786447:URT786485 VBP786447:VBP786485 VLL786447:VLL786485 VVH786447:VVH786485 WFD786447:WFD786485 WOZ786447:WOZ786485 F851973:F852011 CN851983:CN852021 MJ851983:MJ852021 WF851983:WF852021 AGB851983:AGB852021 APX851983:APX852021 AZT851983:AZT852021 BJP851983:BJP852021 BTL851983:BTL852021 CDH851983:CDH852021 CND851983:CND852021 CWZ851983:CWZ852021 DGV851983:DGV852021 DQR851983:DQR852021 EAN851983:EAN852021 EKJ851983:EKJ852021 EUF851983:EUF852021 FEB851983:FEB852021 FNX851983:FNX852021 FXT851983:FXT852021 GHP851983:GHP852021 GRL851983:GRL852021 HBH851983:HBH852021 HLD851983:HLD852021 HUZ851983:HUZ852021 IEV851983:IEV852021 IOR851983:IOR852021 IYN851983:IYN852021 JIJ851983:JIJ852021 JSF851983:JSF852021 KCB851983:KCB852021 KLX851983:KLX852021 KVT851983:KVT852021 LFP851983:LFP852021 LPL851983:LPL852021 LZH851983:LZH852021 MJD851983:MJD852021 MSZ851983:MSZ852021 NCV851983:NCV852021 NMR851983:NMR852021 NWN851983:NWN852021 OGJ851983:OGJ852021 OQF851983:OQF852021 PAB851983:PAB852021 PJX851983:PJX852021 PTT851983:PTT852021 QDP851983:QDP852021 QNL851983:QNL852021 QXH851983:QXH852021 RHD851983:RHD852021 RQZ851983:RQZ852021 SAV851983:SAV852021 SKR851983:SKR852021 SUN851983:SUN852021 TEJ851983:TEJ852021 TOF851983:TOF852021 TYB851983:TYB852021 UHX851983:UHX852021 URT851983:URT852021 VBP851983:VBP852021 VLL851983:VLL852021 VVH851983:VVH852021 WFD851983:WFD852021 WOZ851983:WOZ852021 F917509:F917547 CN917519:CN917557 MJ917519:MJ917557 WF917519:WF917557 AGB917519:AGB917557 APX917519:APX917557 AZT917519:AZT917557 BJP917519:BJP917557 BTL917519:BTL917557 CDH917519:CDH917557 CND917519:CND917557 CWZ917519:CWZ917557 DGV917519:DGV917557 DQR917519:DQR917557 EAN917519:EAN917557 EKJ917519:EKJ917557 EUF917519:EUF917557 FEB917519:FEB917557 FNX917519:FNX917557 FXT917519:FXT917557 GHP917519:GHP917557 GRL917519:GRL917557 HBH917519:HBH917557 HLD917519:HLD917557 HUZ917519:HUZ917557 IEV917519:IEV917557 IOR917519:IOR917557 IYN917519:IYN917557 JIJ917519:JIJ917557 JSF917519:JSF917557 KCB917519:KCB917557 KLX917519:KLX917557 KVT917519:KVT917557 LFP917519:LFP917557 LPL917519:LPL917557 LZH917519:LZH917557 MJD917519:MJD917557 MSZ917519:MSZ917557 NCV917519:NCV917557 NMR917519:NMR917557 NWN917519:NWN917557 OGJ917519:OGJ917557 OQF917519:OQF917557 PAB917519:PAB917557 PJX917519:PJX917557 PTT917519:PTT917557 QDP917519:QDP917557 QNL917519:QNL917557 QXH917519:QXH917557 RHD917519:RHD917557 RQZ917519:RQZ917557 SAV917519:SAV917557 SKR917519:SKR917557 SUN917519:SUN917557 TEJ917519:TEJ917557 TOF917519:TOF917557 TYB917519:TYB917557 UHX917519:UHX917557 URT917519:URT917557 VBP917519:VBP917557 VLL917519:VLL917557 VVH917519:VVH917557 WFD917519:WFD917557 WOZ917519:WOZ917557 F983045:F983083 CN983055:CN983093 MJ983055:MJ983093 WF983055:WF983093 AGB983055:AGB983093 APX983055:APX983093 AZT983055:AZT983093 BJP983055:BJP983093 BTL983055:BTL983093 CDH983055:CDH983093 CND983055:CND983093 CWZ983055:CWZ983093 DGV983055:DGV983093 DQR983055:DQR983093 EAN983055:EAN983093 EKJ983055:EKJ983093 EUF983055:EUF983093 FEB983055:FEB983093 FNX983055:FNX983093 FXT983055:FXT983093 GHP983055:GHP983093 GRL983055:GRL983093 HBH983055:HBH983093 HLD983055:HLD983093 HUZ983055:HUZ983093 IEV983055:IEV983093 IOR983055:IOR983093 IYN983055:IYN983093 JIJ983055:JIJ983093 JSF983055:JSF983093 KCB983055:KCB983093 KLX983055:KLX983093 KVT983055:KVT983093 LFP983055:LFP983093 LPL983055:LPL983093 LZH983055:LZH983093 MJD983055:MJD983093 MSZ983055:MSZ983093 NCV983055:NCV983093 NMR983055:NMR983093 NWN983055:NWN983093 OGJ983055:OGJ983093 OQF983055:OQF983093 PAB983055:PAB983093 PJX983055:PJX983093 PTT983055:PTT983093 QDP983055:QDP983093 QNL983055:QNL983093 QXH983055:QXH983093 RHD983055:RHD983093 RQZ983055:RQZ983093 SAV983055:SAV983093 SKR983055:SKR983093 SUN983055:SUN983093 TEJ983055:TEJ983093 TOF983055:TOF983093 TYB983055:TYB983093 UHX983055:UHX983093 URT983055:URT983093 VBP983055:VBP983093 VLL983055:VLL983093 VVH983055:VVH983093 WFD983055:WFD983093 WOZ983055:WOZ983093 H65541:H65579 CP65551:CP65589 ML65551:ML65589 WH65551:WH65589 AGD65551:AGD65589 APZ65551:APZ65589 AZV65551:AZV65589 BJR65551:BJR65589 BTN65551:BTN65589 CDJ65551:CDJ65589 CNF65551:CNF65589 CXB65551:CXB65589 DGX65551:DGX65589 DQT65551:DQT65589 EAP65551:EAP65589 EKL65551:EKL65589 EUH65551:EUH65589 FED65551:FED65589 FNZ65551:FNZ65589 FXV65551:FXV65589 GHR65551:GHR65589 GRN65551:GRN65589 HBJ65551:HBJ65589 HLF65551:HLF65589 HVB65551:HVB65589 IEX65551:IEX65589 IOT65551:IOT65589 IYP65551:IYP65589 JIL65551:JIL65589 JSH65551:JSH65589 KCD65551:KCD65589 KLZ65551:KLZ65589 KVV65551:KVV65589 LFR65551:LFR65589 LPN65551:LPN65589 LZJ65551:LZJ65589 MJF65551:MJF65589 MTB65551:MTB65589 NCX65551:NCX65589 NMT65551:NMT65589 NWP65551:NWP65589 OGL65551:OGL65589 OQH65551:OQH65589 PAD65551:PAD65589 PJZ65551:PJZ65589 PTV65551:PTV65589 QDR65551:QDR65589 QNN65551:QNN65589 QXJ65551:QXJ65589 RHF65551:RHF65589 RRB65551:RRB65589 SAX65551:SAX65589 SKT65551:SKT65589 SUP65551:SUP65589 TEL65551:TEL65589 TOH65551:TOH65589 TYD65551:TYD65589 UHZ65551:UHZ65589 URV65551:URV65589 VBR65551:VBR65589 VLN65551:VLN65589 VVJ65551:VVJ65589 WFF65551:WFF65589 WPB65551:WPB65589 H131077:H131115 CP131087:CP131125 ML131087:ML131125 WH131087:WH131125 AGD131087:AGD131125 APZ131087:APZ131125 AZV131087:AZV131125 BJR131087:BJR131125 BTN131087:BTN131125 CDJ131087:CDJ131125 CNF131087:CNF131125 CXB131087:CXB131125 DGX131087:DGX131125 DQT131087:DQT131125 EAP131087:EAP131125 EKL131087:EKL131125 EUH131087:EUH131125 FED131087:FED131125 FNZ131087:FNZ131125 FXV131087:FXV131125 GHR131087:GHR131125 GRN131087:GRN131125 HBJ131087:HBJ131125 HLF131087:HLF131125 HVB131087:HVB131125 IEX131087:IEX131125 IOT131087:IOT131125 IYP131087:IYP131125 JIL131087:JIL131125 JSH131087:JSH131125 KCD131087:KCD131125 KLZ131087:KLZ131125 KVV131087:KVV131125 LFR131087:LFR131125 LPN131087:LPN131125 LZJ131087:LZJ131125 MJF131087:MJF131125 MTB131087:MTB131125 NCX131087:NCX131125 NMT131087:NMT131125 NWP131087:NWP131125 OGL131087:OGL131125 OQH131087:OQH131125 PAD131087:PAD131125 PJZ131087:PJZ131125 PTV131087:PTV131125 QDR131087:QDR131125 QNN131087:QNN131125 QXJ131087:QXJ131125 RHF131087:RHF131125 RRB131087:RRB131125 SAX131087:SAX131125 SKT131087:SKT131125 SUP131087:SUP131125 TEL131087:TEL131125 TOH131087:TOH131125 TYD131087:TYD131125 UHZ131087:UHZ131125 URV131087:URV131125 VBR131087:VBR131125 VLN131087:VLN131125 VVJ131087:VVJ131125 WFF131087:WFF131125 WPB131087:WPB131125 H196613:H196651 CP196623:CP196661 ML196623:ML196661 WH196623:WH196661 AGD196623:AGD196661 APZ196623:APZ196661 AZV196623:AZV196661 BJR196623:BJR196661 BTN196623:BTN196661 CDJ196623:CDJ196661 CNF196623:CNF196661 CXB196623:CXB196661 DGX196623:DGX196661 DQT196623:DQT196661 EAP196623:EAP196661 EKL196623:EKL196661 EUH196623:EUH196661 FED196623:FED196661 FNZ196623:FNZ196661 FXV196623:FXV196661 GHR196623:GHR196661 GRN196623:GRN196661 HBJ196623:HBJ196661 HLF196623:HLF196661 HVB196623:HVB196661 IEX196623:IEX196661 IOT196623:IOT196661 IYP196623:IYP196661 JIL196623:JIL196661 JSH196623:JSH196661 KCD196623:KCD196661 KLZ196623:KLZ196661 KVV196623:KVV196661 LFR196623:LFR196661 LPN196623:LPN196661 LZJ196623:LZJ196661 MJF196623:MJF196661 MTB196623:MTB196661 NCX196623:NCX196661 NMT196623:NMT196661 NWP196623:NWP196661 OGL196623:OGL196661 OQH196623:OQH196661 PAD196623:PAD196661 PJZ196623:PJZ196661 PTV196623:PTV196661 QDR196623:QDR196661 QNN196623:QNN196661 QXJ196623:QXJ196661 RHF196623:RHF196661 RRB196623:RRB196661 SAX196623:SAX196661 SKT196623:SKT196661 SUP196623:SUP196661 TEL196623:TEL196661 TOH196623:TOH196661 TYD196623:TYD196661 UHZ196623:UHZ196661 URV196623:URV196661 VBR196623:VBR196661 VLN196623:VLN196661 VVJ196623:VVJ196661 WFF196623:WFF196661 WPB196623:WPB196661 H262149:H262187 CP262159:CP262197 ML262159:ML262197 WH262159:WH262197 AGD262159:AGD262197 APZ262159:APZ262197 AZV262159:AZV262197 BJR262159:BJR262197 BTN262159:BTN262197 CDJ262159:CDJ262197 CNF262159:CNF262197 CXB262159:CXB262197 DGX262159:DGX262197 DQT262159:DQT262197 EAP262159:EAP262197 EKL262159:EKL262197 EUH262159:EUH262197 FED262159:FED262197 FNZ262159:FNZ262197 FXV262159:FXV262197 GHR262159:GHR262197 GRN262159:GRN262197 HBJ262159:HBJ262197 HLF262159:HLF262197 HVB262159:HVB262197 IEX262159:IEX262197 IOT262159:IOT262197 IYP262159:IYP262197 JIL262159:JIL262197 JSH262159:JSH262197 KCD262159:KCD262197 KLZ262159:KLZ262197 KVV262159:KVV262197 LFR262159:LFR262197 LPN262159:LPN262197 LZJ262159:LZJ262197 MJF262159:MJF262197 MTB262159:MTB262197 NCX262159:NCX262197 NMT262159:NMT262197 NWP262159:NWP262197 OGL262159:OGL262197 OQH262159:OQH262197 PAD262159:PAD262197 PJZ262159:PJZ262197 PTV262159:PTV262197 QDR262159:QDR262197 QNN262159:QNN262197 QXJ262159:QXJ262197 RHF262159:RHF262197 RRB262159:RRB262197 SAX262159:SAX262197 SKT262159:SKT262197 SUP262159:SUP262197 TEL262159:TEL262197 TOH262159:TOH262197 TYD262159:TYD262197 UHZ262159:UHZ262197 URV262159:URV262197 VBR262159:VBR262197 VLN262159:VLN262197 VVJ262159:VVJ262197 WFF262159:WFF262197 WPB262159:WPB262197 H327685:H327723 CP327695:CP327733 ML327695:ML327733 WH327695:WH327733 AGD327695:AGD327733 APZ327695:APZ327733 AZV327695:AZV327733 BJR327695:BJR327733 BTN327695:BTN327733 CDJ327695:CDJ327733 CNF327695:CNF327733 CXB327695:CXB327733 DGX327695:DGX327733 DQT327695:DQT327733 EAP327695:EAP327733 EKL327695:EKL327733 EUH327695:EUH327733 FED327695:FED327733 FNZ327695:FNZ327733 FXV327695:FXV327733 GHR327695:GHR327733 GRN327695:GRN327733 HBJ327695:HBJ327733 HLF327695:HLF327733 HVB327695:HVB327733 IEX327695:IEX327733 IOT327695:IOT327733 IYP327695:IYP327733 JIL327695:JIL327733 JSH327695:JSH327733 KCD327695:KCD327733 KLZ327695:KLZ327733 KVV327695:KVV327733 LFR327695:LFR327733 LPN327695:LPN327733 LZJ327695:LZJ327733 MJF327695:MJF327733 MTB327695:MTB327733 NCX327695:NCX327733 NMT327695:NMT327733 NWP327695:NWP327733 OGL327695:OGL327733 OQH327695:OQH327733 PAD327695:PAD327733 PJZ327695:PJZ327733 PTV327695:PTV327733 QDR327695:QDR327733 QNN327695:QNN327733 QXJ327695:QXJ327733 RHF327695:RHF327733 RRB327695:RRB327733 SAX327695:SAX327733 SKT327695:SKT327733 SUP327695:SUP327733 TEL327695:TEL327733 TOH327695:TOH327733 TYD327695:TYD327733 UHZ327695:UHZ327733 URV327695:URV327733 VBR327695:VBR327733 VLN327695:VLN327733 VVJ327695:VVJ327733 WFF327695:WFF327733 WPB327695:WPB327733 H393221:H393259 CP393231:CP393269 ML393231:ML393269 WH393231:WH393269 AGD393231:AGD393269 APZ393231:APZ393269 AZV393231:AZV393269 BJR393231:BJR393269 BTN393231:BTN393269 CDJ393231:CDJ393269 CNF393231:CNF393269 CXB393231:CXB393269 DGX393231:DGX393269 DQT393231:DQT393269 EAP393231:EAP393269 EKL393231:EKL393269 EUH393231:EUH393269 FED393231:FED393269 FNZ393231:FNZ393269 FXV393231:FXV393269 GHR393231:GHR393269 GRN393231:GRN393269 HBJ393231:HBJ393269 HLF393231:HLF393269 HVB393231:HVB393269 IEX393231:IEX393269 IOT393231:IOT393269 IYP393231:IYP393269 JIL393231:JIL393269 JSH393231:JSH393269 KCD393231:KCD393269 KLZ393231:KLZ393269 KVV393231:KVV393269 LFR393231:LFR393269 LPN393231:LPN393269 LZJ393231:LZJ393269 MJF393231:MJF393269 MTB393231:MTB393269 NCX393231:NCX393269 NMT393231:NMT393269 NWP393231:NWP393269 OGL393231:OGL393269 OQH393231:OQH393269 PAD393231:PAD393269 PJZ393231:PJZ393269 PTV393231:PTV393269 QDR393231:QDR393269 QNN393231:QNN393269 QXJ393231:QXJ393269 RHF393231:RHF393269 RRB393231:RRB393269 SAX393231:SAX393269 SKT393231:SKT393269 SUP393231:SUP393269 TEL393231:TEL393269 TOH393231:TOH393269 TYD393231:TYD393269 UHZ393231:UHZ393269 URV393231:URV393269 VBR393231:VBR393269 VLN393231:VLN393269 VVJ393231:VVJ393269 WFF393231:WFF393269 WPB393231:WPB393269 H458757:H458795 CP458767:CP458805 ML458767:ML458805 WH458767:WH458805 AGD458767:AGD458805 APZ458767:APZ458805 AZV458767:AZV458805 BJR458767:BJR458805 BTN458767:BTN458805 CDJ458767:CDJ458805 CNF458767:CNF458805 CXB458767:CXB458805 DGX458767:DGX458805 DQT458767:DQT458805 EAP458767:EAP458805 EKL458767:EKL458805 EUH458767:EUH458805 FED458767:FED458805 FNZ458767:FNZ458805 FXV458767:FXV458805 GHR458767:GHR458805 GRN458767:GRN458805 HBJ458767:HBJ458805 HLF458767:HLF458805 HVB458767:HVB458805 IEX458767:IEX458805 IOT458767:IOT458805 IYP458767:IYP458805 JIL458767:JIL458805 JSH458767:JSH458805 KCD458767:KCD458805 KLZ458767:KLZ458805 KVV458767:KVV458805 LFR458767:LFR458805 LPN458767:LPN458805 LZJ458767:LZJ458805 MJF458767:MJF458805 MTB458767:MTB458805 NCX458767:NCX458805 NMT458767:NMT458805 NWP458767:NWP458805 OGL458767:OGL458805 OQH458767:OQH458805 PAD458767:PAD458805 PJZ458767:PJZ458805 PTV458767:PTV458805 QDR458767:QDR458805 QNN458767:QNN458805 QXJ458767:QXJ458805 RHF458767:RHF458805 RRB458767:RRB458805 SAX458767:SAX458805 SKT458767:SKT458805 SUP458767:SUP458805 TEL458767:TEL458805 TOH458767:TOH458805 TYD458767:TYD458805 UHZ458767:UHZ458805 URV458767:URV458805 VBR458767:VBR458805 VLN458767:VLN458805 VVJ458767:VVJ458805 WFF458767:WFF458805 WPB458767:WPB458805 H524293:H524331 CP524303:CP524341 ML524303:ML524341 WH524303:WH524341 AGD524303:AGD524341 APZ524303:APZ524341 AZV524303:AZV524341 BJR524303:BJR524341 BTN524303:BTN524341 CDJ524303:CDJ524341 CNF524303:CNF524341 CXB524303:CXB524341 DGX524303:DGX524341 DQT524303:DQT524341 EAP524303:EAP524341 EKL524303:EKL524341 EUH524303:EUH524341 FED524303:FED524341 FNZ524303:FNZ524341 FXV524303:FXV524341 GHR524303:GHR524341 GRN524303:GRN524341 HBJ524303:HBJ524341 HLF524303:HLF524341 HVB524303:HVB524341 IEX524303:IEX524341 IOT524303:IOT524341 IYP524303:IYP524341 JIL524303:JIL524341 JSH524303:JSH524341 KCD524303:KCD524341 KLZ524303:KLZ524341 KVV524303:KVV524341 LFR524303:LFR524341 LPN524303:LPN524341 LZJ524303:LZJ524341 MJF524303:MJF524341 MTB524303:MTB524341 NCX524303:NCX524341 NMT524303:NMT524341 NWP524303:NWP524341 OGL524303:OGL524341 OQH524303:OQH524341 PAD524303:PAD524341 PJZ524303:PJZ524341 PTV524303:PTV524341 QDR524303:QDR524341 QNN524303:QNN524341 QXJ524303:QXJ524341 RHF524303:RHF524341 RRB524303:RRB524341 SAX524303:SAX524341 SKT524303:SKT524341 SUP524303:SUP524341 TEL524303:TEL524341 TOH524303:TOH524341 TYD524303:TYD524341 UHZ524303:UHZ524341 URV524303:URV524341 VBR524303:VBR524341 VLN524303:VLN524341 VVJ524303:VVJ524341 WFF524303:WFF524341 WPB524303:WPB524341 H589829:H589867 CP589839:CP589877 ML589839:ML589877 WH589839:WH589877 AGD589839:AGD589877 APZ589839:APZ589877 AZV589839:AZV589877 BJR589839:BJR589877 BTN589839:BTN589877 CDJ589839:CDJ589877 CNF589839:CNF589877 CXB589839:CXB589877 DGX589839:DGX589877 DQT589839:DQT589877 EAP589839:EAP589877 EKL589839:EKL589877 EUH589839:EUH589877 FED589839:FED589877 FNZ589839:FNZ589877 FXV589839:FXV589877 GHR589839:GHR589877 GRN589839:GRN589877 HBJ589839:HBJ589877 HLF589839:HLF589877 HVB589839:HVB589877 IEX589839:IEX589877 IOT589839:IOT589877 IYP589839:IYP589877 JIL589839:JIL589877 JSH589839:JSH589877 KCD589839:KCD589877 KLZ589839:KLZ589877 KVV589839:KVV589877 LFR589839:LFR589877 LPN589839:LPN589877 LZJ589839:LZJ589877 MJF589839:MJF589877 MTB589839:MTB589877 NCX589839:NCX589877 NMT589839:NMT589877 NWP589839:NWP589877 OGL589839:OGL589877 OQH589839:OQH589877 PAD589839:PAD589877 PJZ589839:PJZ589877 PTV589839:PTV589877 QDR589839:QDR589877 QNN589839:QNN589877 QXJ589839:QXJ589877 RHF589839:RHF589877 RRB589839:RRB589877 SAX589839:SAX589877 SKT589839:SKT589877 SUP589839:SUP589877 TEL589839:TEL589877 TOH589839:TOH589877 TYD589839:TYD589877 UHZ589839:UHZ589877 URV589839:URV589877 VBR589839:VBR589877 VLN589839:VLN589877 VVJ589839:VVJ589877 WFF589839:WFF589877 WPB589839:WPB589877 H655365:H655403 CP655375:CP655413 ML655375:ML655413 WH655375:WH655413 AGD655375:AGD655413 APZ655375:APZ655413 AZV655375:AZV655413 BJR655375:BJR655413 BTN655375:BTN655413 CDJ655375:CDJ655413 CNF655375:CNF655413 CXB655375:CXB655413 DGX655375:DGX655413 DQT655375:DQT655413 EAP655375:EAP655413 EKL655375:EKL655413 EUH655375:EUH655413 FED655375:FED655413 FNZ655375:FNZ655413 FXV655375:FXV655413 GHR655375:GHR655413 GRN655375:GRN655413 HBJ655375:HBJ655413 HLF655375:HLF655413 HVB655375:HVB655413 IEX655375:IEX655413 IOT655375:IOT655413 IYP655375:IYP655413 JIL655375:JIL655413 JSH655375:JSH655413 KCD655375:KCD655413 KLZ655375:KLZ655413 KVV655375:KVV655413 LFR655375:LFR655413 LPN655375:LPN655413 LZJ655375:LZJ655413 MJF655375:MJF655413 MTB655375:MTB655413 NCX655375:NCX655413 NMT655375:NMT655413 NWP655375:NWP655413 OGL655375:OGL655413 OQH655375:OQH655413 PAD655375:PAD655413 PJZ655375:PJZ655413 PTV655375:PTV655413 QDR655375:QDR655413 QNN655375:QNN655413 QXJ655375:QXJ655413 RHF655375:RHF655413 RRB655375:RRB655413 SAX655375:SAX655413 SKT655375:SKT655413 SUP655375:SUP655413 TEL655375:TEL655413 TOH655375:TOH655413 TYD655375:TYD655413 UHZ655375:UHZ655413 URV655375:URV655413 VBR655375:VBR655413 VLN655375:VLN655413 VVJ655375:VVJ655413 WFF655375:WFF655413 WPB655375:WPB655413 H720901:H720939 CP720911:CP720949 ML720911:ML720949 WH720911:WH720949 AGD720911:AGD720949 APZ720911:APZ720949 AZV720911:AZV720949 BJR720911:BJR720949 BTN720911:BTN720949 CDJ720911:CDJ720949 CNF720911:CNF720949 CXB720911:CXB720949 DGX720911:DGX720949 DQT720911:DQT720949 EAP720911:EAP720949 EKL720911:EKL720949 EUH720911:EUH720949 FED720911:FED720949 FNZ720911:FNZ720949 FXV720911:FXV720949 GHR720911:GHR720949 GRN720911:GRN720949 HBJ720911:HBJ720949 HLF720911:HLF720949 HVB720911:HVB720949 IEX720911:IEX720949 IOT720911:IOT720949 IYP720911:IYP720949 JIL720911:JIL720949 JSH720911:JSH720949 KCD720911:KCD720949 KLZ720911:KLZ720949 KVV720911:KVV720949 LFR720911:LFR720949 LPN720911:LPN720949 LZJ720911:LZJ720949 MJF720911:MJF720949 MTB720911:MTB720949 NCX720911:NCX720949 NMT720911:NMT720949 NWP720911:NWP720949 OGL720911:OGL720949 OQH720911:OQH720949 PAD720911:PAD720949 PJZ720911:PJZ720949 PTV720911:PTV720949 QDR720911:QDR720949 QNN720911:QNN720949 QXJ720911:QXJ720949 RHF720911:RHF720949 RRB720911:RRB720949 SAX720911:SAX720949 SKT720911:SKT720949 SUP720911:SUP720949 TEL720911:TEL720949 TOH720911:TOH720949 TYD720911:TYD720949 UHZ720911:UHZ720949 URV720911:URV720949 VBR720911:VBR720949 VLN720911:VLN720949 VVJ720911:VVJ720949 WFF720911:WFF720949 WPB720911:WPB720949 H786437:H786475 CP786447:CP786485 ML786447:ML786485 WH786447:WH786485 AGD786447:AGD786485 APZ786447:APZ786485 AZV786447:AZV786485 BJR786447:BJR786485 BTN786447:BTN786485 CDJ786447:CDJ786485 CNF786447:CNF786485 CXB786447:CXB786485 DGX786447:DGX786485 DQT786447:DQT786485 EAP786447:EAP786485 EKL786447:EKL786485 EUH786447:EUH786485 FED786447:FED786485 FNZ786447:FNZ786485 FXV786447:FXV786485 GHR786447:GHR786485 GRN786447:GRN786485 HBJ786447:HBJ786485 HLF786447:HLF786485 HVB786447:HVB786485 IEX786447:IEX786485 IOT786447:IOT786485 IYP786447:IYP786485 JIL786447:JIL786485 JSH786447:JSH786485 KCD786447:KCD786485 KLZ786447:KLZ786485 KVV786447:KVV786485 LFR786447:LFR786485 LPN786447:LPN786485 LZJ786447:LZJ786485 MJF786447:MJF786485 MTB786447:MTB786485 NCX786447:NCX786485 NMT786447:NMT786485 NWP786447:NWP786485 OGL786447:OGL786485 OQH786447:OQH786485 PAD786447:PAD786485 PJZ786447:PJZ786485 PTV786447:PTV786485 QDR786447:QDR786485 QNN786447:QNN786485 QXJ786447:QXJ786485 RHF786447:RHF786485 RRB786447:RRB786485 SAX786447:SAX786485 SKT786447:SKT786485 SUP786447:SUP786485 TEL786447:TEL786485 TOH786447:TOH786485 TYD786447:TYD786485 UHZ786447:UHZ786485 URV786447:URV786485 VBR786447:VBR786485 VLN786447:VLN786485 VVJ786447:VVJ786485 WFF786447:WFF786485 WPB786447:WPB786485 H851973:H852011 CP851983:CP852021 ML851983:ML852021 WH851983:WH852021 AGD851983:AGD852021 APZ851983:APZ852021 AZV851983:AZV852021 BJR851983:BJR852021 BTN851983:BTN852021 CDJ851983:CDJ852021 CNF851983:CNF852021 CXB851983:CXB852021 DGX851983:DGX852021 DQT851983:DQT852021 EAP851983:EAP852021 EKL851983:EKL852021 EUH851983:EUH852021 FED851983:FED852021 FNZ851983:FNZ852021 FXV851983:FXV852021 GHR851983:GHR852021 GRN851983:GRN852021 HBJ851983:HBJ852021 HLF851983:HLF852021 HVB851983:HVB852021 IEX851983:IEX852021 IOT851983:IOT852021 IYP851983:IYP852021 JIL851983:JIL852021 JSH851983:JSH852021 KCD851983:KCD852021 KLZ851983:KLZ852021 KVV851983:KVV852021 LFR851983:LFR852021 LPN851983:LPN852021 LZJ851983:LZJ852021 MJF851983:MJF852021 MTB851983:MTB852021 NCX851983:NCX852021 NMT851983:NMT852021 NWP851983:NWP852021 OGL851983:OGL852021 OQH851983:OQH852021 PAD851983:PAD852021 PJZ851983:PJZ852021 PTV851983:PTV852021 QDR851983:QDR852021 QNN851983:QNN852021 QXJ851983:QXJ852021 RHF851983:RHF852021 RRB851983:RRB852021 SAX851983:SAX852021 SKT851983:SKT852021 SUP851983:SUP852021 TEL851983:TEL852021 TOH851983:TOH852021 TYD851983:TYD852021 UHZ851983:UHZ852021 URV851983:URV852021 VBR851983:VBR852021 VLN851983:VLN852021 VVJ851983:VVJ852021 WFF851983:WFF852021 WPB851983:WPB852021 H917509:H917547 CP917519:CP917557 ML917519:ML917557 WH917519:WH917557 AGD917519:AGD917557 APZ917519:APZ917557 AZV917519:AZV917557 BJR917519:BJR917557 BTN917519:BTN917557 CDJ917519:CDJ917557 CNF917519:CNF917557 CXB917519:CXB917557 DGX917519:DGX917557 DQT917519:DQT917557 EAP917519:EAP917557 EKL917519:EKL917557 EUH917519:EUH917557 FED917519:FED917557 FNZ917519:FNZ917557 FXV917519:FXV917557 GHR917519:GHR917557 GRN917519:GRN917557 HBJ917519:HBJ917557 HLF917519:HLF917557 HVB917519:HVB917557 IEX917519:IEX917557 IOT917519:IOT917557 IYP917519:IYP917557 JIL917519:JIL917557 JSH917519:JSH917557 KCD917519:KCD917557 KLZ917519:KLZ917557 KVV917519:KVV917557 LFR917519:LFR917557 LPN917519:LPN917557 LZJ917519:LZJ917557 MJF917519:MJF917557 MTB917519:MTB917557 NCX917519:NCX917557 NMT917519:NMT917557 NWP917519:NWP917557 OGL917519:OGL917557 OQH917519:OQH917557 PAD917519:PAD917557 PJZ917519:PJZ917557 PTV917519:PTV917557 QDR917519:QDR917557 QNN917519:QNN917557 QXJ917519:QXJ917557 RHF917519:RHF917557 RRB917519:RRB917557 SAX917519:SAX917557 SKT917519:SKT917557 SUP917519:SUP917557 TEL917519:TEL917557 TOH917519:TOH917557 TYD917519:TYD917557 UHZ917519:UHZ917557 URV917519:URV917557 VBR917519:VBR917557 VLN917519:VLN917557 VVJ917519:VVJ917557 WFF917519:WFF917557 WPB917519:WPB917557 H983045:H983083 CP983055:CP983093 ML983055:ML983093 WH983055:WH983093 AGD983055:AGD983093 APZ983055:APZ983093 AZV983055:AZV983093 BJR983055:BJR983093 BTN983055:BTN983093 CDJ983055:CDJ983093 CNF983055:CNF983093 CXB983055:CXB983093 DGX983055:DGX983093 DQT983055:DQT983093 EAP983055:EAP983093 EKL983055:EKL983093 EUH983055:EUH983093 FED983055:FED983093 FNZ983055:FNZ983093 FXV983055:FXV983093 GHR983055:GHR983093 GRN983055:GRN983093 HBJ983055:HBJ983093 HLF983055:HLF983093 HVB983055:HVB983093 IEX983055:IEX983093 IOT983055:IOT983093 IYP983055:IYP983093 JIL983055:JIL983093 JSH983055:JSH983093 KCD983055:KCD983093 KLZ983055:KLZ983093 KVV983055:KVV983093 LFR983055:LFR983093 LPN983055:LPN983093 LZJ983055:LZJ983093 MJF983055:MJF983093 MTB983055:MTB983093 NCX983055:NCX983093 NMT983055:NMT983093 NWP983055:NWP983093 OGL983055:OGL983093 OQH983055:OQH983093 PAD983055:PAD983093 PJZ983055:PJZ983093 PTV983055:PTV983093 QDR983055:QDR983093 QNN983055:QNN983093 QXJ983055:QXJ983093 RHF983055:RHF983093 RRB983055:RRB983093 SAX983055:SAX983093 SKT983055:SKT983093 SUP983055:SUP983093 TEL983055:TEL983093 TOH983055:TOH983093 TYD983055:TYD983093 UHZ983055:UHZ983093 URV983055:URV983093 VBR983055:VBR983093 VLN983055:VLN983093 VVJ983055:VVJ983093 WFF983055:WFF983093 WPB983055:WPB983093 DF20:DF24 NB20:NB24 WX20:WX24 AGT20:AGT24 AQP20:AQP24 BAL20:BAL24 BKH20:BKH24 BUD20:BUD24 CDZ20:CDZ24 CNV20:CNV24 CXR20:CXR24 DHN20:DHN24 DRJ20:DRJ24 EBF20:EBF24 ELB20:ELB24 EUX20:EUX24 FET20:FET24 FOP20:FOP24 FYL20:FYL24 GIH20:GIH24 GSD20:GSD24 HBZ20:HBZ24 HLV20:HLV24 HVR20:HVR24 IFN20:IFN24 IPJ20:IPJ24 IZF20:IZF24 JJB20:JJB24 JSX20:JSX24 KCT20:KCT24 KMP20:KMP24 KWL20:KWL24 LGH20:LGH24 LQD20:LQD24 LZZ20:LZZ24 MJV20:MJV24 MTR20:MTR24 NDN20:NDN24 NNJ20:NNJ24 NXF20:NXF24 OHB20:OHB24 OQX20:OQX24 PAT20:PAT24 PKP20:PKP24 PUL20:PUL24 QEH20:QEH24 QOD20:QOD24 QXZ20:QXZ24 RHV20:RHV24 RRR20:RRR24 SBN20:SBN24 SLJ20:SLJ24 SVF20:SVF24 TFB20:TFB24 TOX20:TOX24 TYT20:TYT24 UIP20:UIP24 USL20:USL24 VCH20:VCH24 VMD20:VMD24 VVZ20:VVZ24 WFV20:WFV24 WPR20:WPR24 DF65557:DF65561 NB65557:NB65561 WX65557:WX65561 AGT65557:AGT65561 AQP65557:AQP65561 BAL65557:BAL65561 BKH65557:BKH65561 BUD65557:BUD65561 CDZ65557:CDZ65561 CNV65557:CNV65561 CXR65557:CXR65561 DHN65557:DHN65561 DRJ65557:DRJ65561 EBF65557:EBF65561 ELB65557:ELB65561 EUX65557:EUX65561 FET65557:FET65561 FOP65557:FOP65561 FYL65557:FYL65561 GIH65557:GIH65561 GSD65557:GSD65561 HBZ65557:HBZ65561 HLV65557:HLV65561 HVR65557:HVR65561 IFN65557:IFN65561 IPJ65557:IPJ65561 IZF65557:IZF65561 JJB65557:JJB65561 JSX65557:JSX65561 KCT65557:KCT65561 KMP65557:KMP65561 KWL65557:KWL65561 LGH65557:LGH65561 LQD65557:LQD65561 LZZ65557:LZZ65561 MJV65557:MJV65561 MTR65557:MTR65561 NDN65557:NDN65561 NNJ65557:NNJ65561 NXF65557:NXF65561 OHB65557:OHB65561 OQX65557:OQX65561 PAT65557:PAT65561 PKP65557:PKP65561 PUL65557:PUL65561 QEH65557:QEH65561 QOD65557:QOD65561 QXZ65557:QXZ65561 RHV65557:RHV65561 RRR65557:RRR65561 SBN65557:SBN65561 SLJ65557:SLJ65561 SVF65557:SVF65561 TFB65557:TFB65561 TOX65557:TOX65561 TYT65557:TYT65561 UIP65557:UIP65561 USL65557:USL65561 VCH65557:VCH65561 VMD65557:VMD65561 VVZ65557:VVZ65561 WFV65557:WFV65561 WPR65557:WPR65561 DF131093:DF131097 NB131093:NB131097 WX131093:WX131097 AGT131093:AGT131097 AQP131093:AQP131097 BAL131093:BAL131097 BKH131093:BKH131097 BUD131093:BUD131097 CDZ131093:CDZ131097 CNV131093:CNV131097 CXR131093:CXR131097 DHN131093:DHN131097 DRJ131093:DRJ131097 EBF131093:EBF131097 ELB131093:ELB131097 EUX131093:EUX131097 FET131093:FET131097 FOP131093:FOP131097 FYL131093:FYL131097 GIH131093:GIH131097 GSD131093:GSD131097 HBZ131093:HBZ131097 HLV131093:HLV131097 HVR131093:HVR131097 IFN131093:IFN131097 IPJ131093:IPJ131097 IZF131093:IZF131097 JJB131093:JJB131097 JSX131093:JSX131097 KCT131093:KCT131097 KMP131093:KMP131097 KWL131093:KWL131097 LGH131093:LGH131097 LQD131093:LQD131097 LZZ131093:LZZ131097 MJV131093:MJV131097 MTR131093:MTR131097 NDN131093:NDN131097 NNJ131093:NNJ131097 NXF131093:NXF131097 OHB131093:OHB131097 OQX131093:OQX131097 PAT131093:PAT131097 PKP131093:PKP131097 PUL131093:PUL131097 QEH131093:QEH131097 QOD131093:QOD131097 QXZ131093:QXZ131097 RHV131093:RHV131097 RRR131093:RRR131097 SBN131093:SBN131097 SLJ131093:SLJ131097 SVF131093:SVF131097 TFB131093:TFB131097 TOX131093:TOX131097 TYT131093:TYT131097 UIP131093:UIP131097 USL131093:USL131097 VCH131093:VCH131097 VMD131093:VMD131097 VVZ131093:VVZ131097 WFV131093:WFV131097 WPR131093:WPR131097 DF196629:DF196633 NB196629:NB196633 WX196629:WX196633 AGT196629:AGT196633 AQP196629:AQP196633 BAL196629:BAL196633 BKH196629:BKH196633 BUD196629:BUD196633 CDZ196629:CDZ196633 CNV196629:CNV196633 CXR196629:CXR196633 DHN196629:DHN196633 DRJ196629:DRJ196633 EBF196629:EBF196633 ELB196629:ELB196633 EUX196629:EUX196633 FET196629:FET196633 FOP196629:FOP196633 FYL196629:FYL196633 GIH196629:GIH196633 GSD196629:GSD196633 HBZ196629:HBZ196633 HLV196629:HLV196633 HVR196629:HVR196633 IFN196629:IFN196633 IPJ196629:IPJ196633 IZF196629:IZF196633 JJB196629:JJB196633 JSX196629:JSX196633 KCT196629:KCT196633 KMP196629:KMP196633 KWL196629:KWL196633 LGH196629:LGH196633 LQD196629:LQD196633 LZZ196629:LZZ196633 MJV196629:MJV196633 MTR196629:MTR196633 NDN196629:NDN196633 NNJ196629:NNJ196633 NXF196629:NXF196633 OHB196629:OHB196633 OQX196629:OQX196633 PAT196629:PAT196633 PKP196629:PKP196633 PUL196629:PUL196633 QEH196629:QEH196633 QOD196629:QOD196633 QXZ196629:QXZ196633 RHV196629:RHV196633 RRR196629:RRR196633 SBN196629:SBN196633 SLJ196629:SLJ196633 SVF196629:SVF196633 TFB196629:TFB196633 TOX196629:TOX196633 TYT196629:TYT196633 UIP196629:UIP196633 USL196629:USL196633 VCH196629:VCH196633 VMD196629:VMD196633 VVZ196629:VVZ196633 WFV196629:WFV196633 WPR196629:WPR196633 DF262165:DF262169 NB262165:NB262169 WX262165:WX262169 AGT262165:AGT262169 AQP262165:AQP262169 BAL262165:BAL262169 BKH262165:BKH262169 BUD262165:BUD262169 CDZ262165:CDZ262169 CNV262165:CNV262169 CXR262165:CXR262169 DHN262165:DHN262169 DRJ262165:DRJ262169 EBF262165:EBF262169 ELB262165:ELB262169 EUX262165:EUX262169 FET262165:FET262169 FOP262165:FOP262169 FYL262165:FYL262169 GIH262165:GIH262169 GSD262165:GSD262169 HBZ262165:HBZ262169 HLV262165:HLV262169 HVR262165:HVR262169 IFN262165:IFN262169 IPJ262165:IPJ262169 IZF262165:IZF262169 JJB262165:JJB262169 JSX262165:JSX262169 KCT262165:KCT262169 KMP262165:KMP262169 KWL262165:KWL262169 LGH262165:LGH262169 LQD262165:LQD262169 LZZ262165:LZZ262169 MJV262165:MJV262169 MTR262165:MTR262169 NDN262165:NDN262169 NNJ262165:NNJ262169 NXF262165:NXF262169 OHB262165:OHB262169 OQX262165:OQX262169 PAT262165:PAT262169 PKP262165:PKP262169 PUL262165:PUL262169 QEH262165:QEH262169 QOD262165:QOD262169 QXZ262165:QXZ262169 RHV262165:RHV262169 RRR262165:RRR262169 SBN262165:SBN262169 SLJ262165:SLJ262169 SVF262165:SVF262169 TFB262165:TFB262169 TOX262165:TOX262169 TYT262165:TYT262169 UIP262165:UIP262169 USL262165:USL262169 VCH262165:VCH262169 VMD262165:VMD262169 VVZ262165:VVZ262169 WFV262165:WFV262169 WPR262165:WPR262169 DF327701:DF327705 NB327701:NB327705 WX327701:WX327705 AGT327701:AGT327705 AQP327701:AQP327705 BAL327701:BAL327705 BKH327701:BKH327705 BUD327701:BUD327705 CDZ327701:CDZ327705 CNV327701:CNV327705 CXR327701:CXR327705 DHN327701:DHN327705 DRJ327701:DRJ327705 EBF327701:EBF327705 ELB327701:ELB327705 EUX327701:EUX327705 FET327701:FET327705 FOP327701:FOP327705 FYL327701:FYL327705 GIH327701:GIH327705 GSD327701:GSD327705 HBZ327701:HBZ327705 HLV327701:HLV327705 HVR327701:HVR327705 IFN327701:IFN327705 IPJ327701:IPJ327705 IZF327701:IZF327705 JJB327701:JJB327705 JSX327701:JSX327705 KCT327701:KCT327705 KMP327701:KMP327705 KWL327701:KWL327705 LGH327701:LGH327705 LQD327701:LQD327705 LZZ327701:LZZ327705 MJV327701:MJV327705 MTR327701:MTR327705 NDN327701:NDN327705 NNJ327701:NNJ327705 NXF327701:NXF327705 OHB327701:OHB327705 OQX327701:OQX327705 PAT327701:PAT327705 PKP327701:PKP327705 PUL327701:PUL327705 QEH327701:QEH327705 QOD327701:QOD327705 QXZ327701:QXZ327705 RHV327701:RHV327705 RRR327701:RRR327705 SBN327701:SBN327705 SLJ327701:SLJ327705 SVF327701:SVF327705 TFB327701:TFB327705 TOX327701:TOX327705 TYT327701:TYT327705 UIP327701:UIP327705 USL327701:USL327705 VCH327701:VCH327705 VMD327701:VMD327705 VVZ327701:VVZ327705 WFV327701:WFV327705 WPR327701:WPR327705 DF393237:DF393241 NB393237:NB393241 WX393237:WX393241 AGT393237:AGT393241 AQP393237:AQP393241 BAL393237:BAL393241 BKH393237:BKH393241 BUD393237:BUD393241 CDZ393237:CDZ393241 CNV393237:CNV393241 CXR393237:CXR393241 DHN393237:DHN393241 DRJ393237:DRJ393241 EBF393237:EBF393241 ELB393237:ELB393241 EUX393237:EUX393241 FET393237:FET393241 FOP393237:FOP393241 FYL393237:FYL393241 GIH393237:GIH393241 GSD393237:GSD393241 HBZ393237:HBZ393241 HLV393237:HLV393241 HVR393237:HVR393241 IFN393237:IFN393241 IPJ393237:IPJ393241 IZF393237:IZF393241 JJB393237:JJB393241 JSX393237:JSX393241 KCT393237:KCT393241 KMP393237:KMP393241 KWL393237:KWL393241 LGH393237:LGH393241 LQD393237:LQD393241 LZZ393237:LZZ393241 MJV393237:MJV393241 MTR393237:MTR393241 NDN393237:NDN393241 NNJ393237:NNJ393241 NXF393237:NXF393241 OHB393237:OHB393241 OQX393237:OQX393241 PAT393237:PAT393241 PKP393237:PKP393241 PUL393237:PUL393241 QEH393237:QEH393241 QOD393237:QOD393241 QXZ393237:QXZ393241 RHV393237:RHV393241 RRR393237:RRR393241 SBN393237:SBN393241 SLJ393237:SLJ393241 SVF393237:SVF393241 TFB393237:TFB393241 TOX393237:TOX393241 TYT393237:TYT393241 UIP393237:UIP393241 USL393237:USL393241 VCH393237:VCH393241 VMD393237:VMD393241 VVZ393237:VVZ393241 WFV393237:WFV393241 WPR393237:WPR393241 DF458773:DF458777 NB458773:NB458777 WX458773:WX458777 AGT458773:AGT458777 AQP458773:AQP458777 BAL458773:BAL458777 BKH458773:BKH458777 BUD458773:BUD458777 CDZ458773:CDZ458777 CNV458773:CNV458777 CXR458773:CXR458777 DHN458773:DHN458777 DRJ458773:DRJ458777 EBF458773:EBF458777 ELB458773:ELB458777 EUX458773:EUX458777 FET458773:FET458777 FOP458773:FOP458777 FYL458773:FYL458777 GIH458773:GIH458777 GSD458773:GSD458777 HBZ458773:HBZ458777 HLV458773:HLV458777 HVR458773:HVR458777 IFN458773:IFN458777 IPJ458773:IPJ458777 IZF458773:IZF458777 JJB458773:JJB458777 JSX458773:JSX458777 KCT458773:KCT458777 KMP458773:KMP458777 KWL458773:KWL458777 LGH458773:LGH458777 LQD458773:LQD458777 LZZ458773:LZZ458777 MJV458773:MJV458777 MTR458773:MTR458777 NDN458773:NDN458777 NNJ458773:NNJ458777 NXF458773:NXF458777 OHB458773:OHB458777 OQX458773:OQX458777 PAT458773:PAT458777 PKP458773:PKP458777 PUL458773:PUL458777 QEH458773:QEH458777 QOD458773:QOD458777 QXZ458773:QXZ458777 RHV458773:RHV458777 RRR458773:RRR458777 SBN458773:SBN458777 SLJ458773:SLJ458777 SVF458773:SVF458777 TFB458773:TFB458777 TOX458773:TOX458777 TYT458773:TYT458777 UIP458773:UIP458777 USL458773:USL458777 VCH458773:VCH458777 VMD458773:VMD458777 VVZ458773:VVZ458777 WFV458773:WFV458777 WPR458773:WPR458777 DF524309:DF524313 NB524309:NB524313 WX524309:WX524313 AGT524309:AGT524313 AQP524309:AQP524313 BAL524309:BAL524313 BKH524309:BKH524313 BUD524309:BUD524313 CDZ524309:CDZ524313 CNV524309:CNV524313 CXR524309:CXR524313 DHN524309:DHN524313 DRJ524309:DRJ524313 EBF524309:EBF524313 ELB524309:ELB524313 EUX524309:EUX524313 FET524309:FET524313 FOP524309:FOP524313 FYL524309:FYL524313 GIH524309:GIH524313 GSD524309:GSD524313 HBZ524309:HBZ524313 HLV524309:HLV524313 HVR524309:HVR524313 IFN524309:IFN524313 IPJ524309:IPJ524313 IZF524309:IZF524313 JJB524309:JJB524313 JSX524309:JSX524313 KCT524309:KCT524313 KMP524309:KMP524313 KWL524309:KWL524313 LGH524309:LGH524313 LQD524309:LQD524313 LZZ524309:LZZ524313 MJV524309:MJV524313 MTR524309:MTR524313 NDN524309:NDN524313 NNJ524309:NNJ524313 NXF524309:NXF524313 OHB524309:OHB524313 OQX524309:OQX524313 PAT524309:PAT524313 PKP524309:PKP524313 PUL524309:PUL524313 QEH524309:QEH524313 QOD524309:QOD524313 QXZ524309:QXZ524313 RHV524309:RHV524313 RRR524309:RRR524313 SBN524309:SBN524313 SLJ524309:SLJ524313 SVF524309:SVF524313 TFB524309:TFB524313 TOX524309:TOX524313 TYT524309:TYT524313 UIP524309:UIP524313 USL524309:USL524313 VCH524309:VCH524313 VMD524309:VMD524313 VVZ524309:VVZ524313 WFV524309:WFV524313 WPR524309:WPR524313 DF589845:DF589849 NB589845:NB589849 WX589845:WX589849 AGT589845:AGT589849 AQP589845:AQP589849 BAL589845:BAL589849 BKH589845:BKH589849 BUD589845:BUD589849 CDZ589845:CDZ589849 CNV589845:CNV589849 CXR589845:CXR589849 DHN589845:DHN589849 DRJ589845:DRJ589849 EBF589845:EBF589849 ELB589845:ELB589849 EUX589845:EUX589849 FET589845:FET589849 FOP589845:FOP589849 FYL589845:FYL589849 GIH589845:GIH589849 GSD589845:GSD589849 HBZ589845:HBZ589849 HLV589845:HLV589849 HVR589845:HVR589849 IFN589845:IFN589849 IPJ589845:IPJ589849 IZF589845:IZF589849 JJB589845:JJB589849 JSX589845:JSX589849 KCT589845:KCT589849 KMP589845:KMP589849 KWL589845:KWL589849 LGH589845:LGH589849 LQD589845:LQD589849 LZZ589845:LZZ589849 MJV589845:MJV589849 MTR589845:MTR589849 NDN589845:NDN589849 NNJ589845:NNJ589849 NXF589845:NXF589849 OHB589845:OHB589849 OQX589845:OQX589849 PAT589845:PAT589849 PKP589845:PKP589849 PUL589845:PUL589849 QEH589845:QEH589849 QOD589845:QOD589849 QXZ589845:QXZ589849 RHV589845:RHV589849 RRR589845:RRR589849 SBN589845:SBN589849 SLJ589845:SLJ589849 SVF589845:SVF589849 TFB589845:TFB589849 TOX589845:TOX589849 TYT589845:TYT589849 UIP589845:UIP589849 USL589845:USL589849 VCH589845:VCH589849 VMD589845:VMD589849 VVZ589845:VVZ589849 WFV589845:WFV589849 WPR589845:WPR589849 DF655381:DF655385 NB655381:NB655385 WX655381:WX655385 AGT655381:AGT655385 AQP655381:AQP655385 BAL655381:BAL655385 BKH655381:BKH655385 BUD655381:BUD655385 CDZ655381:CDZ655385 CNV655381:CNV655385 CXR655381:CXR655385 DHN655381:DHN655385 DRJ655381:DRJ655385 EBF655381:EBF655385 ELB655381:ELB655385 EUX655381:EUX655385 FET655381:FET655385 FOP655381:FOP655385 FYL655381:FYL655385 GIH655381:GIH655385 GSD655381:GSD655385 HBZ655381:HBZ655385 HLV655381:HLV655385 HVR655381:HVR655385 IFN655381:IFN655385 IPJ655381:IPJ655385 IZF655381:IZF655385 JJB655381:JJB655385 JSX655381:JSX655385 KCT655381:KCT655385 KMP655381:KMP655385 KWL655381:KWL655385 LGH655381:LGH655385 LQD655381:LQD655385 LZZ655381:LZZ655385 MJV655381:MJV655385 MTR655381:MTR655385 NDN655381:NDN655385 NNJ655381:NNJ655385 NXF655381:NXF655385 OHB655381:OHB655385 OQX655381:OQX655385 PAT655381:PAT655385 PKP655381:PKP655385 PUL655381:PUL655385 QEH655381:QEH655385 QOD655381:QOD655385 QXZ655381:QXZ655385 RHV655381:RHV655385 RRR655381:RRR655385 SBN655381:SBN655385 SLJ655381:SLJ655385 SVF655381:SVF655385 TFB655381:TFB655385 TOX655381:TOX655385 TYT655381:TYT655385 UIP655381:UIP655385 USL655381:USL655385 VCH655381:VCH655385 VMD655381:VMD655385 VVZ655381:VVZ655385 WFV655381:WFV655385 WPR655381:WPR655385 DF720917:DF720921 NB720917:NB720921 WX720917:WX720921 AGT720917:AGT720921 AQP720917:AQP720921 BAL720917:BAL720921 BKH720917:BKH720921 BUD720917:BUD720921 CDZ720917:CDZ720921 CNV720917:CNV720921 CXR720917:CXR720921 DHN720917:DHN720921 DRJ720917:DRJ720921 EBF720917:EBF720921 ELB720917:ELB720921 EUX720917:EUX720921 FET720917:FET720921 FOP720917:FOP720921 FYL720917:FYL720921 GIH720917:GIH720921 GSD720917:GSD720921 HBZ720917:HBZ720921 HLV720917:HLV720921 HVR720917:HVR720921 IFN720917:IFN720921 IPJ720917:IPJ720921 IZF720917:IZF720921 JJB720917:JJB720921 JSX720917:JSX720921 KCT720917:KCT720921 KMP720917:KMP720921 KWL720917:KWL720921 LGH720917:LGH720921 LQD720917:LQD720921 LZZ720917:LZZ720921 MJV720917:MJV720921 MTR720917:MTR720921 NDN720917:NDN720921 NNJ720917:NNJ720921 NXF720917:NXF720921 OHB720917:OHB720921 OQX720917:OQX720921 PAT720917:PAT720921 PKP720917:PKP720921 PUL720917:PUL720921 QEH720917:QEH720921 QOD720917:QOD720921 QXZ720917:QXZ720921 RHV720917:RHV720921 RRR720917:RRR720921 SBN720917:SBN720921 SLJ720917:SLJ720921 SVF720917:SVF720921 TFB720917:TFB720921 TOX720917:TOX720921 TYT720917:TYT720921 UIP720917:UIP720921 USL720917:USL720921 VCH720917:VCH720921 VMD720917:VMD720921 VVZ720917:VVZ720921 WFV720917:WFV720921 WPR720917:WPR720921 DF786453:DF786457 NB786453:NB786457 WX786453:WX786457 AGT786453:AGT786457 AQP786453:AQP786457 BAL786453:BAL786457 BKH786453:BKH786457 BUD786453:BUD786457 CDZ786453:CDZ786457 CNV786453:CNV786457 CXR786453:CXR786457 DHN786453:DHN786457 DRJ786453:DRJ786457 EBF786453:EBF786457 ELB786453:ELB786457 EUX786453:EUX786457 FET786453:FET786457 FOP786453:FOP786457 FYL786453:FYL786457 GIH786453:GIH786457 GSD786453:GSD786457 HBZ786453:HBZ786457 HLV786453:HLV786457 HVR786453:HVR786457 IFN786453:IFN786457 IPJ786453:IPJ786457 IZF786453:IZF786457 JJB786453:JJB786457 JSX786453:JSX786457 KCT786453:KCT786457 KMP786453:KMP786457 KWL786453:KWL786457 LGH786453:LGH786457 LQD786453:LQD786457 LZZ786453:LZZ786457 MJV786453:MJV786457 MTR786453:MTR786457 NDN786453:NDN786457 NNJ786453:NNJ786457 NXF786453:NXF786457 OHB786453:OHB786457 OQX786453:OQX786457 PAT786453:PAT786457 PKP786453:PKP786457 PUL786453:PUL786457 QEH786453:QEH786457 QOD786453:QOD786457 QXZ786453:QXZ786457 RHV786453:RHV786457 RRR786453:RRR786457 SBN786453:SBN786457 SLJ786453:SLJ786457 SVF786453:SVF786457 TFB786453:TFB786457 TOX786453:TOX786457 TYT786453:TYT786457 UIP786453:UIP786457 USL786453:USL786457 VCH786453:VCH786457 VMD786453:VMD786457 VVZ786453:VVZ786457 WFV786453:WFV786457 WPR786453:WPR786457 DF851989:DF851993 NB851989:NB851993 WX851989:WX851993 AGT851989:AGT851993 AQP851989:AQP851993 BAL851989:BAL851993 BKH851989:BKH851993 BUD851989:BUD851993 CDZ851989:CDZ851993 CNV851989:CNV851993 CXR851989:CXR851993 DHN851989:DHN851993 DRJ851989:DRJ851993 EBF851989:EBF851993 ELB851989:ELB851993 EUX851989:EUX851993 FET851989:FET851993 FOP851989:FOP851993 FYL851989:FYL851993 GIH851989:GIH851993 GSD851989:GSD851993 HBZ851989:HBZ851993 HLV851989:HLV851993 HVR851989:HVR851993 IFN851989:IFN851993 IPJ851989:IPJ851993 IZF851989:IZF851993 JJB851989:JJB851993 JSX851989:JSX851993 KCT851989:KCT851993 KMP851989:KMP851993 KWL851989:KWL851993 LGH851989:LGH851993 LQD851989:LQD851993 LZZ851989:LZZ851993 MJV851989:MJV851993 MTR851989:MTR851993 NDN851989:NDN851993 NNJ851989:NNJ851993 NXF851989:NXF851993 OHB851989:OHB851993 OQX851989:OQX851993 PAT851989:PAT851993 PKP851989:PKP851993 PUL851989:PUL851993 QEH851989:QEH851993 QOD851989:QOD851993 QXZ851989:QXZ851993 RHV851989:RHV851993 RRR851989:RRR851993 SBN851989:SBN851993 SLJ851989:SLJ851993 SVF851989:SVF851993 TFB851989:TFB851993 TOX851989:TOX851993 TYT851989:TYT851993 UIP851989:UIP851993 USL851989:USL851993 VCH851989:VCH851993 VMD851989:VMD851993 VVZ851989:VVZ851993 WFV851989:WFV851993 WPR851989:WPR851993 DF917525:DF917529 NB917525:NB917529 WX917525:WX917529 AGT917525:AGT917529 AQP917525:AQP917529 BAL917525:BAL917529 BKH917525:BKH917529 BUD917525:BUD917529 CDZ917525:CDZ917529 CNV917525:CNV917529 CXR917525:CXR917529 DHN917525:DHN917529 DRJ917525:DRJ917529 EBF917525:EBF917529 ELB917525:ELB917529 EUX917525:EUX917529 FET917525:FET917529 FOP917525:FOP917529 FYL917525:FYL917529 GIH917525:GIH917529 GSD917525:GSD917529 HBZ917525:HBZ917529 HLV917525:HLV917529 HVR917525:HVR917529 IFN917525:IFN917529 IPJ917525:IPJ917529 IZF917525:IZF917529 JJB917525:JJB917529 JSX917525:JSX917529 KCT917525:KCT917529 KMP917525:KMP917529 KWL917525:KWL917529 LGH917525:LGH917529 LQD917525:LQD917529 LZZ917525:LZZ917529 MJV917525:MJV917529 MTR917525:MTR917529 NDN917525:NDN917529 NNJ917525:NNJ917529 NXF917525:NXF917529 OHB917525:OHB917529 OQX917525:OQX917529 PAT917525:PAT917529 PKP917525:PKP917529 PUL917525:PUL917529 QEH917525:QEH917529 QOD917525:QOD917529 QXZ917525:QXZ917529 RHV917525:RHV917529 RRR917525:RRR917529 SBN917525:SBN917529 SLJ917525:SLJ917529 SVF917525:SVF917529 TFB917525:TFB917529 TOX917525:TOX917529 TYT917525:TYT917529 UIP917525:UIP917529 USL917525:USL917529 VCH917525:VCH917529 VMD917525:VMD917529 VVZ917525:VVZ917529 WFV917525:WFV917529 WPR917525:WPR917529 DF983061:DF983065 NB983061:NB983065 WX983061:WX983065 AGT983061:AGT983065 AQP983061:AQP983065 BAL983061:BAL983065 BKH983061:BKH983065 BUD983061:BUD983065 CDZ983061:CDZ983065 CNV983061:CNV983065 CXR983061:CXR983065 DHN983061:DHN983065 DRJ983061:DRJ983065 EBF983061:EBF983065 ELB983061:ELB983065 EUX983061:EUX983065 FET983061:FET983065 FOP983061:FOP983065 FYL983061:FYL983065 GIH983061:GIH983065 GSD983061:GSD983065 HBZ983061:HBZ983065 HLV983061:HLV983065 HVR983061:HVR983065 IFN983061:IFN983065 IPJ983061:IPJ983065 IZF983061:IZF983065 JJB983061:JJB983065 JSX983061:JSX983065 KCT983061:KCT983065 KMP983061:KMP983065 KWL983061:KWL983065 LGH983061:LGH983065 LQD983061:LQD983065 LZZ983061:LZZ983065 MJV983061:MJV983065 MTR983061:MTR983065 NDN983061:NDN983065 NNJ983061:NNJ983065 NXF983061:NXF983065 OHB983061:OHB983065 OQX983061:OQX983065 PAT983061:PAT983065 PKP983061:PKP983065 PUL983061:PUL983065 QEH983061:QEH983065 QOD983061:QOD983065 QXZ983061:QXZ983065 RHV983061:RHV983065 RRR983061:RRR983065 SBN983061:SBN983065 SLJ983061:SLJ983065 SVF983061:SVF983065 TFB983061:TFB983065 TOX983061:TOX983065 TYT983061:TYT983065 UIP983061:UIP983065 USL983061:USL983065 VCH983061:VCH983065 VMD983061:VMD983065 VVZ983061:VVZ983065 WFV983061:WFV983065 WPR983061:WPR983065 DH20:DH24 ND20:ND24 WZ20:WZ24 AGV20:AGV24 AQR20:AQR24 BAN20:BAN24 BKJ20:BKJ24 BUF20:BUF24 CEB20:CEB24 CNX20:CNX24 CXT20:CXT24 DHP20:DHP24 DRL20:DRL24 EBH20:EBH24 ELD20:ELD24 EUZ20:EUZ24 FEV20:FEV24 FOR20:FOR24 FYN20:FYN24 GIJ20:GIJ24 GSF20:GSF24 HCB20:HCB24 HLX20:HLX24 HVT20:HVT24 IFP20:IFP24 IPL20:IPL24 IZH20:IZH24 JJD20:JJD24 JSZ20:JSZ24 KCV20:KCV24 KMR20:KMR24 KWN20:KWN24 LGJ20:LGJ24 LQF20:LQF24 MAB20:MAB24 MJX20:MJX24 MTT20:MTT24 NDP20:NDP24 NNL20:NNL24 NXH20:NXH24 OHD20:OHD24 OQZ20:OQZ24 PAV20:PAV24 PKR20:PKR24 PUN20:PUN24 QEJ20:QEJ24 QOF20:QOF24 QYB20:QYB24 RHX20:RHX24 RRT20:RRT24 SBP20:SBP24 SLL20:SLL24 SVH20:SVH24 TFD20:TFD24 TOZ20:TOZ24 TYV20:TYV24 UIR20:UIR24 USN20:USN24 VCJ20:VCJ24 VMF20:VMF24 VWB20:VWB24 WFX20:WFX24 WPT20:WPT24 DH65557:DH65561 ND65557:ND65561 WZ65557:WZ65561 AGV65557:AGV65561 AQR65557:AQR65561 BAN65557:BAN65561 BKJ65557:BKJ65561 BUF65557:BUF65561 CEB65557:CEB65561 CNX65557:CNX65561 CXT65557:CXT65561 DHP65557:DHP65561 DRL65557:DRL65561 EBH65557:EBH65561 ELD65557:ELD65561 EUZ65557:EUZ65561 FEV65557:FEV65561 FOR65557:FOR65561 FYN65557:FYN65561 GIJ65557:GIJ65561 GSF65557:GSF65561 HCB65557:HCB65561 HLX65557:HLX65561 HVT65557:HVT65561 IFP65557:IFP65561 IPL65557:IPL65561 IZH65557:IZH65561 JJD65557:JJD65561 JSZ65557:JSZ65561 KCV65557:KCV65561 KMR65557:KMR65561 KWN65557:KWN65561 LGJ65557:LGJ65561 LQF65557:LQF65561 MAB65557:MAB65561 MJX65557:MJX65561 MTT65557:MTT65561 NDP65557:NDP65561 NNL65557:NNL65561 NXH65557:NXH65561 OHD65557:OHD65561 OQZ65557:OQZ65561 PAV65557:PAV65561 PKR65557:PKR65561 PUN65557:PUN65561 QEJ65557:QEJ65561 QOF65557:QOF65561 QYB65557:QYB65561 RHX65557:RHX65561 RRT65557:RRT65561 SBP65557:SBP65561 SLL65557:SLL65561 SVH65557:SVH65561 TFD65557:TFD65561 TOZ65557:TOZ65561 TYV65557:TYV65561 UIR65557:UIR65561 USN65557:USN65561 VCJ65557:VCJ65561 VMF65557:VMF65561 VWB65557:VWB65561 WFX65557:WFX65561 WPT65557:WPT65561 DH131093:DH131097 ND131093:ND131097 WZ131093:WZ131097 AGV131093:AGV131097 AQR131093:AQR131097 BAN131093:BAN131097 BKJ131093:BKJ131097 BUF131093:BUF131097 CEB131093:CEB131097 CNX131093:CNX131097 CXT131093:CXT131097 DHP131093:DHP131097 DRL131093:DRL131097 EBH131093:EBH131097 ELD131093:ELD131097 EUZ131093:EUZ131097 FEV131093:FEV131097 FOR131093:FOR131097 FYN131093:FYN131097 GIJ131093:GIJ131097 GSF131093:GSF131097 HCB131093:HCB131097 HLX131093:HLX131097 HVT131093:HVT131097 IFP131093:IFP131097 IPL131093:IPL131097 IZH131093:IZH131097 JJD131093:JJD131097 JSZ131093:JSZ131097 KCV131093:KCV131097 KMR131093:KMR131097 KWN131093:KWN131097 LGJ131093:LGJ131097 LQF131093:LQF131097 MAB131093:MAB131097 MJX131093:MJX131097 MTT131093:MTT131097 NDP131093:NDP131097 NNL131093:NNL131097 NXH131093:NXH131097 OHD131093:OHD131097 OQZ131093:OQZ131097 PAV131093:PAV131097 PKR131093:PKR131097 PUN131093:PUN131097 QEJ131093:QEJ131097 QOF131093:QOF131097 QYB131093:QYB131097 RHX131093:RHX131097 RRT131093:RRT131097 SBP131093:SBP131097 SLL131093:SLL131097 SVH131093:SVH131097 TFD131093:TFD131097 TOZ131093:TOZ131097 TYV131093:TYV131097 UIR131093:UIR131097 USN131093:USN131097 VCJ131093:VCJ131097 VMF131093:VMF131097 VWB131093:VWB131097 WFX131093:WFX131097 WPT131093:WPT131097 DH196629:DH196633 ND196629:ND196633 WZ196629:WZ196633 AGV196629:AGV196633 AQR196629:AQR196633 BAN196629:BAN196633 BKJ196629:BKJ196633 BUF196629:BUF196633 CEB196629:CEB196633 CNX196629:CNX196633 CXT196629:CXT196633 DHP196629:DHP196633 DRL196629:DRL196633 EBH196629:EBH196633 ELD196629:ELD196633 EUZ196629:EUZ196633 FEV196629:FEV196633 FOR196629:FOR196633 FYN196629:FYN196633 GIJ196629:GIJ196633 GSF196629:GSF196633 HCB196629:HCB196633 HLX196629:HLX196633 HVT196629:HVT196633 IFP196629:IFP196633 IPL196629:IPL196633 IZH196629:IZH196633 JJD196629:JJD196633 JSZ196629:JSZ196633 KCV196629:KCV196633 KMR196629:KMR196633 KWN196629:KWN196633 LGJ196629:LGJ196633 LQF196629:LQF196633 MAB196629:MAB196633 MJX196629:MJX196633 MTT196629:MTT196633 NDP196629:NDP196633 NNL196629:NNL196633 NXH196629:NXH196633 OHD196629:OHD196633 OQZ196629:OQZ196633 PAV196629:PAV196633 PKR196629:PKR196633 PUN196629:PUN196633 QEJ196629:QEJ196633 QOF196629:QOF196633 QYB196629:QYB196633 RHX196629:RHX196633 RRT196629:RRT196633 SBP196629:SBP196633 SLL196629:SLL196633 SVH196629:SVH196633 TFD196629:TFD196633 TOZ196629:TOZ196633 TYV196629:TYV196633 UIR196629:UIR196633 USN196629:USN196633 VCJ196629:VCJ196633 VMF196629:VMF196633 VWB196629:VWB196633 WFX196629:WFX196633 WPT196629:WPT196633 DH262165:DH262169 ND262165:ND262169 WZ262165:WZ262169 AGV262165:AGV262169 AQR262165:AQR262169 BAN262165:BAN262169 BKJ262165:BKJ262169 BUF262165:BUF262169 CEB262165:CEB262169 CNX262165:CNX262169 CXT262165:CXT262169 DHP262165:DHP262169 DRL262165:DRL262169 EBH262165:EBH262169 ELD262165:ELD262169 EUZ262165:EUZ262169 FEV262165:FEV262169 FOR262165:FOR262169 FYN262165:FYN262169 GIJ262165:GIJ262169 GSF262165:GSF262169 HCB262165:HCB262169 HLX262165:HLX262169 HVT262165:HVT262169 IFP262165:IFP262169 IPL262165:IPL262169 IZH262165:IZH262169 JJD262165:JJD262169 JSZ262165:JSZ262169 KCV262165:KCV262169 KMR262165:KMR262169 KWN262165:KWN262169 LGJ262165:LGJ262169 LQF262165:LQF262169 MAB262165:MAB262169 MJX262165:MJX262169 MTT262165:MTT262169 NDP262165:NDP262169 NNL262165:NNL262169 NXH262165:NXH262169 OHD262165:OHD262169 OQZ262165:OQZ262169 PAV262165:PAV262169 PKR262165:PKR262169 PUN262165:PUN262169 QEJ262165:QEJ262169 QOF262165:QOF262169 QYB262165:QYB262169 RHX262165:RHX262169 RRT262165:RRT262169 SBP262165:SBP262169 SLL262165:SLL262169 SVH262165:SVH262169 TFD262165:TFD262169 TOZ262165:TOZ262169 TYV262165:TYV262169 UIR262165:UIR262169 USN262165:USN262169 VCJ262165:VCJ262169 VMF262165:VMF262169 VWB262165:VWB262169 WFX262165:WFX262169 WPT262165:WPT262169 DH327701:DH327705 ND327701:ND327705 WZ327701:WZ327705 AGV327701:AGV327705 AQR327701:AQR327705 BAN327701:BAN327705 BKJ327701:BKJ327705 BUF327701:BUF327705 CEB327701:CEB327705 CNX327701:CNX327705 CXT327701:CXT327705 DHP327701:DHP327705 DRL327701:DRL327705 EBH327701:EBH327705 ELD327701:ELD327705 EUZ327701:EUZ327705 FEV327701:FEV327705 FOR327701:FOR327705 FYN327701:FYN327705 GIJ327701:GIJ327705 GSF327701:GSF327705 HCB327701:HCB327705 HLX327701:HLX327705 HVT327701:HVT327705 IFP327701:IFP327705 IPL327701:IPL327705 IZH327701:IZH327705 JJD327701:JJD327705 JSZ327701:JSZ327705 KCV327701:KCV327705 KMR327701:KMR327705 KWN327701:KWN327705 LGJ327701:LGJ327705 LQF327701:LQF327705 MAB327701:MAB327705 MJX327701:MJX327705 MTT327701:MTT327705 NDP327701:NDP327705 NNL327701:NNL327705 NXH327701:NXH327705 OHD327701:OHD327705 OQZ327701:OQZ327705 PAV327701:PAV327705 PKR327701:PKR327705 PUN327701:PUN327705 QEJ327701:QEJ327705 QOF327701:QOF327705 QYB327701:QYB327705 RHX327701:RHX327705 RRT327701:RRT327705 SBP327701:SBP327705 SLL327701:SLL327705 SVH327701:SVH327705 TFD327701:TFD327705 TOZ327701:TOZ327705 TYV327701:TYV327705 UIR327701:UIR327705 USN327701:USN327705 VCJ327701:VCJ327705 VMF327701:VMF327705 VWB327701:VWB327705 WFX327701:WFX327705 WPT327701:WPT327705 DH393237:DH393241 ND393237:ND393241 WZ393237:WZ393241 AGV393237:AGV393241 AQR393237:AQR393241 BAN393237:BAN393241 BKJ393237:BKJ393241 BUF393237:BUF393241 CEB393237:CEB393241 CNX393237:CNX393241 CXT393237:CXT393241 DHP393237:DHP393241 DRL393237:DRL393241 EBH393237:EBH393241 ELD393237:ELD393241 EUZ393237:EUZ393241 FEV393237:FEV393241 FOR393237:FOR393241 FYN393237:FYN393241 GIJ393237:GIJ393241 GSF393237:GSF393241 HCB393237:HCB393241 HLX393237:HLX393241 HVT393237:HVT393241 IFP393237:IFP393241 IPL393237:IPL393241 IZH393237:IZH393241 JJD393237:JJD393241 JSZ393237:JSZ393241 KCV393237:KCV393241 KMR393237:KMR393241 KWN393237:KWN393241 LGJ393237:LGJ393241 LQF393237:LQF393241 MAB393237:MAB393241 MJX393237:MJX393241 MTT393237:MTT393241 NDP393237:NDP393241 NNL393237:NNL393241 NXH393237:NXH393241 OHD393237:OHD393241 OQZ393237:OQZ393241 PAV393237:PAV393241 PKR393237:PKR393241 PUN393237:PUN393241 QEJ393237:QEJ393241 QOF393237:QOF393241 QYB393237:QYB393241 RHX393237:RHX393241 RRT393237:RRT393241 SBP393237:SBP393241 SLL393237:SLL393241 SVH393237:SVH393241 TFD393237:TFD393241 TOZ393237:TOZ393241 TYV393237:TYV393241 UIR393237:UIR393241 USN393237:USN393241 VCJ393237:VCJ393241 VMF393237:VMF393241 VWB393237:VWB393241 WFX393237:WFX393241 WPT393237:WPT393241 DH458773:DH458777 ND458773:ND458777 WZ458773:WZ458777 AGV458773:AGV458777 AQR458773:AQR458777 BAN458773:BAN458777 BKJ458773:BKJ458777 BUF458773:BUF458777 CEB458773:CEB458777 CNX458773:CNX458777 CXT458773:CXT458777 DHP458773:DHP458777 DRL458773:DRL458777 EBH458773:EBH458777 ELD458773:ELD458777 EUZ458773:EUZ458777 FEV458773:FEV458777 FOR458773:FOR458777 FYN458773:FYN458777 GIJ458773:GIJ458777 GSF458773:GSF458777 HCB458773:HCB458777 HLX458773:HLX458777 HVT458773:HVT458777 IFP458773:IFP458777 IPL458773:IPL458777 IZH458773:IZH458777 JJD458773:JJD458777 JSZ458773:JSZ458777 KCV458773:KCV458777 KMR458773:KMR458777 KWN458773:KWN458777 LGJ458773:LGJ458777 LQF458773:LQF458777 MAB458773:MAB458777 MJX458773:MJX458777 MTT458773:MTT458777 NDP458773:NDP458777 NNL458773:NNL458777 NXH458773:NXH458777 OHD458773:OHD458777 OQZ458773:OQZ458777 PAV458773:PAV458777 PKR458773:PKR458777 PUN458773:PUN458777 QEJ458773:QEJ458777 QOF458773:QOF458777 QYB458773:QYB458777 RHX458773:RHX458777 RRT458773:RRT458777 SBP458773:SBP458777 SLL458773:SLL458777 SVH458773:SVH458777 TFD458773:TFD458777 TOZ458773:TOZ458777 TYV458773:TYV458777 UIR458773:UIR458777 USN458773:USN458777 VCJ458773:VCJ458777 VMF458773:VMF458777 VWB458773:VWB458777 WFX458773:WFX458777 WPT458773:WPT458777 DH524309:DH524313 ND524309:ND524313 WZ524309:WZ524313 AGV524309:AGV524313 AQR524309:AQR524313 BAN524309:BAN524313 BKJ524309:BKJ524313 BUF524309:BUF524313 CEB524309:CEB524313 CNX524309:CNX524313 CXT524309:CXT524313 DHP524309:DHP524313 DRL524309:DRL524313 EBH524309:EBH524313 ELD524309:ELD524313 EUZ524309:EUZ524313 FEV524309:FEV524313 FOR524309:FOR524313 FYN524309:FYN524313 GIJ524309:GIJ524313 GSF524309:GSF524313 HCB524309:HCB524313 HLX524309:HLX524313 HVT524309:HVT524313 IFP524309:IFP524313 IPL524309:IPL524313 IZH524309:IZH524313 JJD524309:JJD524313 JSZ524309:JSZ524313 KCV524309:KCV524313 KMR524309:KMR524313 KWN524309:KWN524313 LGJ524309:LGJ524313 LQF524309:LQF524313 MAB524309:MAB524313 MJX524309:MJX524313 MTT524309:MTT524313 NDP524309:NDP524313 NNL524309:NNL524313 NXH524309:NXH524313 OHD524309:OHD524313 OQZ524309:OQZ524313 PAV524309:PAV524313 PKR524309:PKR524313 PUN524309:PUN524313 QEJ524309:QEJ524313 QOF524309:QOF524313 QYB524309:QYB524313 RHX524309:RHX524313 RRT524309:RRT524313 SBP524309:SBP524313 SLL524309:SLL524313 SVH524309:SVH524313 TFD524309:TFD524313 TOZ524309:TOZ524313 TYV524309:TYV524313 UIR524309:UIR524313 USN524309:USN524313 VCJ524309:VCJ524313 VMF524309:VMF524313 VWB524309:VWB524313 WFX524309:WFX524313 WPT524309:WPT524313 DH589845:DH589849 ND589845:ND589849 WZ589845:WZ589849 AGV589845:AGV589849 AQR589845:AQR589849 BAN589845:BAN589849 BKJ589845:BKJ589849 BUF589845:BUF589849 CEB589845:CEB589849 CNX589845:CNX589849 CXT589845:CXT589849 DHP589845:DHP589849 DRL589845:DRL589849 EBH589845:EBH589849 ELD589845:ELD589849 EUZ589845:EUZ589849 FEV589845:FEV589849 FOR589845:FOR589849 FYN589845:FYN589849 GIJ589845:GIJ589849 GSF589845:GSF589849 HCB589845:HCB589849 HLX589845:HLX589849 HVT589845:HVT589849 IFP589845:IFP589849 IPL589845:IPL589849 IZH589845:IZH589849 JJD589845:JJD589849 JSZ589845:JSZ589849 KCV589845:KCV589849 KMR589845:KMR589849 KWN589845:KWN589849 LGJ589845:LGJ589849 LQF589845:LQF589849 MAB589845:MAB589849 MJX589845:MJX589849 MTT589845:MTT589849 NDP589845:NDP589849 NNL589845:NNL589849 NXH589845:NXH589849 OHD589845:OHD589849 OQZ589845:OQZ589849 PAV589845:PAV589849 PKR589845:PKR589849 PUN589845:PUN589849 QEJ589845:QEJ589849 QOF589845:QOF589849 QYB589845:QYB589849 RHX589845:RHX589849 RRT589845:RRT589849 SBP589845:SBP589849 SLL589845:SLL589849 SVH589845:SVH589849 TFD589845:TFD589849 TOZ589845:TOZ589849 TYV589845:TYV589849 UIR589845:UIR589849 USN589845:USN589849 VCJ589845:VCJ589849 VMF589845:VMF589849 VWB589845:VWB589849 WFX589845:WFX589849 WPT589845:WPT589849 DH655381:DH655385 ND655381:ND655385 WZ655381:WZ655385 AGV655381:AGV655385 AQR655381:AQR655385 BAN655381:BAN655385 BKJ655381:BKJ655385 BUF655381:BUF655385 CEB655381:CEB655385 CNX655381:CNX655385 CXT655381:CXT655385 DHP655381:DHP655385 DRL655381:DRL655385 EBH655381:EBH655385 ELD655381:ELD655385 EUZ655381:EUZ655385 FEV655381:FEV655385 FOR655381:FOR655385 FYN655381:FYN655385 GIJ655381:GIJ655385 GSF655381:GSF655385 HCB655381:HCB655385 HLX655381:HLX655385 HVT655381:HVT655385 IFP655381:IFP655385 IPL655381:IPL655385 IZH655381:IZH655385 JJD655381:JJD655385 JSZ655381:JSZ655385 KCV655381:KCV655385 KMR655381:KMR655385 KWN655381:KWN655385 LGJ655381:LGJ655385 LQF655381:LQF655385 MAB655381:MAB655385 MJX655381:MJX655385 MTT655381:MTT655385 NDP655381:NDP655385 NNL655381:NNL655385 NXH655381:NXH655385 OHD655381:OHD655385 OQZ655381:OQZ655385 PAV655381:PAV655385 PKR655381:PKR655385 PUN655381:PUN655385 QEJ655381:QEJ655385 QOF655381:QOF655385 QYB655381:QYB655385 RHX655381:RHX655385 RRT655381:RRT655385 SBP655381:SBP655385 SLL655381:SLL655385 SVH655381:SVH655385 TFD655381:TFD655385 TOZ655381:TOZ655385 TYV655381:TYV655385 UIR655381:UIR655385 USN655381:USN655385 VCJ655381:VCJ655385 VMF655381:VMF655385 VWB655381:VWB655385 WFX655381:WFX655385 WPT655381:WPT655385 DH720917:DH720921 ND720917:ND720921 WZ720917:WZ720921 AGV720917:AGV720921 AQR720917:AQR720921 BAN720917:BAN720921 BKJ720917:BKJ720921 BUF720917:BUF720921 CEB720917:CEB720921 CNX720917:CNX720921 CXT720917:CXT720921 DHP720917:DHP720921 DRL720917:DRL720921 EBH720917:EBH720921 ELD720917:ELD720921 EUZ720917:EUZ720921 FEV720917:FEV720921 FOR720917:FOR720921 FYN720917:FYN720921 GIJ720917:GIJ720921 GSF720917:GSF720921 HCB720917:HCB720921 HLX720917:HLX720921 HVT720917:HVT720921 IFP720917:IFP720921 IPL720917:IPL720921 IZH720917:IZH720921 JJD720917:JJD720921 JSZ720917:JSZ720921 KCV720917:KCV720921 KMR720917:KMR720921 KWN720917:KWN720921 LGJ720917:LGJ720921 LQF720917:LQF720921 MAB720917:MAB720921 MJX720917:MJX720921 MTT720917:MTT720921 NDP720917:NDP720921 NNL720917:NNL720921 NXH720917:NXH720921 OHD720917:OHD720921 OQZ720917:OQZ720921 PAV720917:PAV720921 PKR720917:PKR720921 PUN720917:PUN720921 QEJ720917:QEJ720921 QOF720917:QOF720921 QYB720917:QYB720921 RHX720917:RHX720921 RRT720917:RRT720921 SBP720917:SBP720921 SLL720917:SLL720921 SVH720917:SVH720921 TFD720917:TFD720921 TOZ720917:TOZ720921 TYV720917:TYV720921 UIR720917:UIR720921 USN720917:USN720921 VCJ720917:VCJ720921 VMF720917:VMF720921 VWB720917:VWB720921 WFX720917:WFX720921 WPT720917:WPT720921 DH786453:DH786457 ND786453:ND786457 WZ786453:WZ786457 AGV786453:AGV786457 AQR786453:AQR786457 BAN786453:BAN786457 BKJ786453:BKJ786457 BUF786453:BUF786457 CEB786453:CEB786457 CNX786453:CNX786457 CXT786453:CXT786457 DHP786453:DHP786457 DRL786453:DRL786457 EBH786453:EBH786457 ELD786453:ELD786457 EUZ786453:EUZ786457 FEV786453:FEV786457 FOR786453:FOR786457 FYN786453:FYN786457 GIJ786453:GIJ786457 GSF786453:GSF786457 HCB786453:HCB786457 HLX786453:HLX786457 HVT786453:HVT786457 IFP786453:IFP786457 IPL786453:IPL786457 IZH786453:IZH786457 JJD786453:JJD786457 JSZ786453:JSZ786457 KCV786453:KCV786457 KMR786453:KMR786457 KWN786453:KWN786457 LGJ786453:LGJ786457 LQF786453:LQF786457 MAB786453:MAB786457 MJX786453:MJX786457 MTT786453:MTT786457 NDP786453:NDP786457 NNL786453:NNL786457 NXH786453:NXH786457 OHD786453:OHD786457 OQZ786453:OQZ786457 PAV786453:PAV786457 PKR786453:PKR786457 PUN786453:PUN786457 QEJ786453:QEJ786457 QOF786453:QOF786457 QYB786453:QYB786457 RHX786453:RHX786457 RRT786453:RRT786457 SBP786453:SBP786457 SLL786453:SLL786457 SVH786453:SVH786457 TFD786453:TFD786457 TOZ786453:TOZ786457 TYV786453:TYV786457 UIR786453:UIR786457 USN786453:USN786457 VCJ786453:VCJ786457 VMF786453:VMF786457 VWB786453:VWB786457 WFX786453:WFX786457 WPT786453:WPT786457 DH851989:DH851993 ND851989:ND851993 WZ851989:WZ851993 AGV851989:AGV851993 AQR851989:AQR851993 BAN851989:BAN851993 BKJ851989:BKJ851993 BUF851989:BUF851993 CEB851989:CEB851993 CNX851989:CNX851993 CXT851989:CXT851993 DHP851989:DHP851993 DRL851989:DRL851993 EBH851989:EBH851993 ELD851989:ELD851993 EUZ851989:EUZ851993 FEV851989:FEV851993 FOR851989:FOR851993 FYN851989:FYN851993 GIJ851989:GIJ851993 GSF851989:GSF851993 HCB851989:HCB851993 HLX851989:HLX851993 HVT851989:HVT851993 IFP851989:IFP851993 IPL851989:IPL851993 IZH851989:IZH851993 JJD851989:JJD851993 JSZ851989:JSZ851993 KCV851989:KCV851993 KMR851989:KMR851993 KWN851989:KWN851993 LGJ851989:LGJ851993 LQF851989:LQF851993 MAB851989:MAB851993 MJX851989:MJX851993 MTT851989:MTT851993 NDP851989:NDP851993 NNL851989:NNL851993 NXH851989:NXH851993 OHD851989:OHD851993 OQZ851989:OQZ851993 PAV851989:PAV851993 PKR851989:PKR851993 PUN851989:PUN851993 QEJ851989:QEJ851993 QOF851989:QOF851993 QYB851989:QYB851993 RHX851989:RHX851993 RRT851989:RRT851993 SBP851989:SBP851993 SLL851989:SLL851993 SVH851989:SVH851993 TFD851989:TFD851993 TOZ851989:TOZ851993 TYV851989:TYV851993 UIR851989:UIR851993 USN851989:USN851993 VCJ851989:VCJ851993 VMF851989:VMF851993 VWB851989:VWB851993 WFX851989:WFX851993 WPT851989:WPT851993 DH917525:DH917529 ND917525:ND917529 WZ917525:WZ917529 AGV917525:AGV917529 AQR917525:AQR917529 BAN917525:BAN917529 BKJ917525:BKJ917529 BUF917525:BUF917529 CEB917525:CEB917529 CNX917525:CNX917529 CXT917525:CXT917529 DHP917525:DHP917529 DRL917525:DRL917529 EBH917525:EBH917529 ELD917525:ELD917529 EUZ917525:EUZ917529 FEV917525:FEV917529 FOR917525:FOR917529 FYN917525:FYN917529 GIJ917525:GIJ917529 GSF917525:GSF917529 HCB917525:HCB917529 HLX917525:HLX917529 HVT917525:HVT917529 IFP917525:IFP917529 IPL917525:IPL917529 IZH917525:IZH917529 JJD917525:JJD917529 JSZ917525:JSZ917529 KCV917525:KCV917529 KMR917525:KMR917529 KWN917525:KWN917529 LGJ917525:LGJ917529 LQF917525:LQF917529 MAB917525:MAB917529 MJX917525:MJX917529 MTT917525:MTT917529 NDP917525:NDP917529 NNL917525:NNL917529 NXH917525:NXH917529 OHD917525:OHD917529 OQZ917525:OQZ917529 PAV917525:PAV917529 PKR917525:PKR917529 PUN917525:PUN917529 QEJ917525:QEJ917529 QOF917525:QOF917529 QYB917525:QYB917529 RHX917525:RHX917529 RRT917525:RRT917529 SBP917525:SBP917529 SLL917525:SLL917529 SVH917525:SVH917529 TFD917525:TFD917529 TOZ917525:TOZ917529 TYV917525:TYV917529 UIR917525:UIR917529 USN917525:USN917529 VCJ917525:VCJ917529 VMF917525:VMF917529 VWB917525:VWB917529 WFX917525:WFX917529 WPT917525:WPT917529 DH983061:DH983065 ND983061:ND983065 WZ983061:WZ983065 AGV983061:AGV983065 AQR983061:AQR983065 BAN983061:BAN983065 BKJ983061:BKJ983065 BUF983061:BUF983065 CEB983061:CEB983065 CNX983061:CNX983065 CXT983061:CXT983065 DHP983061:DHP983065 DRL983061:DRL983065 EBH983061:EBH983065 ELD983061:ELD983065 EUZ983061:EUZ983065 FEV983061:FEV983065 FOR983061:FOR983065 FYN983061:FYN983065 GIJ983061:GIJ983065 GSF983061:GSF983065 HCB983061:HCB983065 HLX983061:HLX983065 HVT983061:HVT983065 IFP983061:IFP983065 IPL983061:IPL983065 IZH983061:IZH983065 JJD983061:JJD983065 JSZ983061:JSZ983065 KCV983061:KCV983065 KMR983061:KMR983065 KWN983061:KWN983065 LGJ983061:LGJ983065 LQF983061:LQF983065 MAB983061:MAB983065 MJX983061:MJX983065 MTT983061:MTT983065 NDP983061:NDP983065 NNL983061:NNL983065 NXH983061:NXH983065 OHD983061:OHD983065 OQZ983061:OQZ983065 PAV983061:PAV983065 PKR983061:PKR983065 PUN983061:PUN983065 QEJ983061:QEJ983065 QOF983061:QOF983065 QYB983061:QYB983065 RHX983061:RHX983065 RRT983061:RRT983065 SBP983061:SBP983065 SLL983061:SLL983065 SVH983061:SVH983065 TFD983061:TFD983065 TOZ983061:TOZ983065 TYV983061:TYV983065 UIR983061:UIR983065 USN983061:USN983065 VCJ983061:VCJ983065 VMF983061:VMF983065 VWB983061:VWB983065 WFX983061:WFX983065 WPT983061:WPT983065 DF29:DF30 NB29:NB30 WX29:WX30 AGT29:AGT30 AQP29:AQP30 BAL29:BAL30 BKH29:BKH30 BUD29:BUD30 CDZ29:CDZ30 CNV29:CNV30 CXR29:CXR30 DHN29:DHN30 DRJ29:DRJ30 EBF29:EBF30 ELB29:ELB30 EUX29:EUX30 FET29:FET30 FOP29:FOP30 FYL29:FYL30 GIH29:GIH30 GSD29:GSD30 HBZ29:HBZ30 HLV29:HLV30 HVR29:HVR30 IFN29:IFN30 IPJ29:IPJ30 IZF29:IZF30 JJB29:JJB30 JSX29:JSX30 KCT29:KCT30 KMP29:KMP30 KWL29:KWL30 LGH29:LGH30 LQD29:LQD30 LZZ29:LZZ30 MJV29:MJV30 MTR29:MTR30 NDN29:NDN30 NNJ29:NNJ30 NXF29:NXF30 OHB29:OHB30 OQX29:OQX30 PAT29:PAT30 PKP29:PKP30 PUL29:PUL30 QEH29:QEH30 QOD29:QOD30 QXZ29:QXZ30 RHV29:RHV30 RRR29:RRR30 SBN29:SBN30 SLJ29:SLJ30 SVF29:SVF30 TFB29:TFB30 TOX29:TOX30 TYT29:TYT30 UIP29:UIP30 USL29:USL30 VCH29:VCH30 VMD29:VMD30 VVZ29:VVZ30 WFV29:WFV30 WPR29:WPR30 DF65566:DF65567 NB65566:NB65567 WX65566:WX65567 AGT65566:AGT65567 AQP65566:AQP65567 BAL65566:BAL65567 BKH65566:BKH65567 BUD65566:BUD65567 CDZ65566:CDZ65567 CNV65566:CNV65567 CXR65566:CXR65567 DHN65566:DHN65567 DRJ65566:DRJ65567 EBF65566:EBF65567 ELB65566:ELB65567 EUX65566:EUX65567 FET65566:FET65567 FOP65566:FOP65567 FYL65566:FYL65567 GIH65566:GIH65567 GSD65566:GSD65567 HBZ65566:HBZ65567 HLV65566:HLV65567 HVR65566:HVR65567 IFN65566:IFN65567 IPJ65566:IPJ65567 IZF65566:IZF65567 JJB65566:JJB65567 JSX65566:JSX65567 KCT65566:KCT65567 KMP65566:KMP65567 KWL65566:KWL65567 LGH65566:LGH65567 LQD65566:LQD65567 LZZ65566:LZZ65567 MJV65566:MJV65567 MTR65566:MTR65567 NDN65566:NDN65567 NNJ65566:NNJ65567 NXF65566:NXF65567 OHB65566:OHB65567 OQX65566:OQX65567 PAT65566:PAT65567 PKP65566:PKP65567 PUL65566:PUL65567 QEH65566:QEH65567 QOD65566:QOD65567 QXZ65566:QXZ65567 RHV65566:RHV65567 RRR65566:RRR65567 SBN65566:SBN65567 SLJ65566:SLJ65567 SVF65566:SVF65567 TFB65566:TFB65567 TOX65566:TOX65567 TYT65566:TYT65567 UIP65566:UIP65567 USL65566:USL65567 VCH65566:VCH65567 VMD65566:VMD65567 VVZ65566:VVZ65567 WFV65566:WFV65567 WPR65566:WPR65567 DF131102:DF131103 NB131102:NB131103 WX131102:WX131103 AGT131102:AGT131103 AQP131102:AQP131103 BAL131102:BAL131103 BKH131102:BKH131103 BUD131102:BUD131103 CDZ131102:CDZ131103 CNV131102:CNV131103 CXR131102:CXR131103 DHN131102:DHN131103 DRJ131102:DRJ131103 EBF131102:EBF131103 ELB131102:ELB131103 EUX131102:EUX131103 FET131102:FET131103 FOP131102:FOP131103 FYL131102:FYL131103 GIH131102:GIH131103 GSD131102:GSD131103 HBZ131102:HBZ131103 HLV131102:HLV131103 HVR131102:HVR131103 IFN131102:IFN131103 IPJ131102:IPJ131103 IZF131102:IZF131103 JJB131102:JJB131103 JSX131102:JSX131103 KCT131102:KCT131103 KMP131102:KMP131103 KWL131102:KWL131103 LGH131102:LGH131103 LQD131102:LQD131103 LZZ131102:LZZ131103 MJV131102:MJV131103 MTR131102:MTR131103 NDN131102:NDN131103 NNJ131102:NNJ131103 NXF131102:NXF131103 OHB131102:OHB131103 OQX131102:OQX131103 PAT131102:PAT131103 PKP131102:PKP131103 PUL131102:PUL131103 QEH131102:QEH131103 QOD131102:QOD131103 QXZ131102:QXZ131103 RHV131102:RHV131103 RRR131102:RRR131103 SBN131102:SBN131103 SLJ131102:SLJ131103 SVF131102:SVF131103 TFB131102:TFB131103 TOX131102:TOX131103 TYT131102:TYT131103 UIP131102:UIP131103 USL131102:USL131103 VCH131102:VCH131103 VMD131102:VMD131103 VVZ131102:VVZ131103 WFV131102:WFV131103 WPR131102:WPR131103 DF196638:DF196639 NB196638:NB196639 WX196638:WX196639 AGT196638:AGT196639 AQP196638:AQP196639 BAL196638:BAL196639 BKH196638:BKH196639 BUD196638:BUD196639 CDZ196638:CDZ196639 CNV196638:CNV196639 CXR196638:CXR196639 DHN196638:DHN196639 DRJ196638:DRJ196639 EBF196638:EBF196639 ELB196638:ELB196639 EUX196638:EUX196639 FET196638:FET196639 FOP196638:FOP196639 FYL196638:FYL196639 GIH196638:GIH196639 GSD196638:GSD196639 HBZ196638:HBZ196639 HLV196638:HLV196639 HVR196638:HVR196639 IFN196638:IFN196639 IPJ196638:IPJ196639 IZF196638:IZF196639 JJB196638:JJB196639 JSX196638:JSX196639 KCT196638:KCT196639 KMP196638:KMP196639 KWL196638:KWL196639 LGH196638:LGH196639 LQD196638:LQD196639 LZZ196638:LZZ196639 MJV196638:MJV196639 MTR196638:MTR196639 NDN196638:NDN196639 NNJ196638:NNJ196639 NXF196638:NXF196639 OHB196638:OHB196639 OQX196638:OQX196639 PAT196638:PAT196639 PKP196638:PKP196639 PUL196638:PUL196639 QEH196638:QEH196639 QOD196638:QOD196639 QXZ196638:QXZ196639 RHV196638:RHV196639 RRR196638:RRR196639 SBN196638:SBN196639 SLJ196638:SLJ196639 SVF196638:SVF196639 TFB196638:TFB196639 TOX196638:TOX196639 TYT196638:TYT196639 UIP196638:UIP196639 USL196638:USL196639 VCH196638:VCH196639 VMD196638:VMD196639 VVZ196638:VVZ196639 WFV196638:WFV196639 WPR196638:WPR196639 DF262174:DF262175 NB262174:NB262175 WX262174:WX262175 AGT262174:AGT262175 AQP262174:AQP262175 BAL262174:BAL262175 BKH262174:BKH262175 BUD262174:BUD262175 CDZ262174:CDZ262175 CNV262174:CNV262175 CXR262174:CXR262175 DHN262174:DHN262175 DRJ262174:DRJ262175 EBF262174:EBF262175 ELB262174:ELB262175 EUX262174:EUX262175 FET262174:FET262175 FOP262174:FOP262175 FYL262174:FYL262175 GIH262174:GIH262175 GSD262174:GSD262175 HBZ262174:HBZ262175 HLV262174:HLV262175 HVR262174:HVR262175 IFN262174:IFN262175 IPJ262174:IPJ262175 IZF262174:IZF262175 JJB262174:JJB262175 JSX262174:JSX262175 KCT262174:KCT262175 KMP262174:KMP262175 KWL262174:KWL262175 LGH262174:LGH262175 LQD262174:LQD262175 LZZ262174:LZZ262175 MJV262174:MJV262175 MTR262174:MTR262175 NDN262174:NDN262175 NNJ262174:NNJ262175 NXF262174:NXF262175 OHB262174:OHB262175 OQX262174:OQX262175 PAT262174:PAT262175 PKP262174:PKP262175 PUL262174:PUL262175 QEH262174:QEH262175 QOD262174:QOD262175 QXZ262174:QXZ262175 RHV262174:RHV262175 RRR262174:RRR262175 SBN262174:SBN262175 SLJ262174:SLJ262175 SVF262174:SVF262175 TFB262174:TFB262175 TOX262174:TOX262175 TYT262174:TYT262175 UIP262174:UIP262175 USL262174:USL262175 VCH262174:VCH262175 VMD262174:VMD262175 VVZ262174:VVZ262175 WFV262174:WFV262175 WPR262174:WPR262175 DF327710:DF327711 NB327710:NB327711 WX327710:WX327711 AGT327710:AGT327711 AQP327710:AQP327711 BAL327710:BAL327711 BKH327710:BKH327711 BUD327710:BUD327711 CDZ327710:CDZ327711 CNV327710:CNV327711 CXR327710:CXR327711 DHN327710:DHN327711 DRJ327710:DRJ327711 EBF327710:EBF327711 ELB327710:ELB327711 EUX327710:EUX327711 FET327710:FET327711 FOP327710:FOP327711 FYL327710:FYL327711 GIH327710:GIH327711 GSD327710:GSD327711 HBZ327710:HBZ327711 HLV327710:HLV327711 HVR327710:HVR327711 IFN327710:IFN327711 IPJ327710:IPJ327711 IZF327710:IZF327711 JJB327710:JJB327711 JSX327710:JSX327711 KCT327710:KCT327711 KMP327710:KMP327711 KWL327710:KWL327711 LGH327710:LGH327711 LQD327710:LQD327711 LZZ327710:LZZ327711 MJV327710:MJV327711 MTR327710:MTR327711 NDN327710:NDN327711 NNJ327710:NNJ327711 NXF327710:NXF327711 OHB327710:OHB327711 OQX327710:OQX327711 PAT327710:PAT327711 PKP327710:PKP327711 PUL327710:PUL327711 QEH327710:QEH327711 QOD327710:QOD327711 QXZ327710:QXZ327711 RHV327710:RHV327711 RRR327710:RRR327711 SBN327710:SBN327711 SLJ327710:SLJ327711 SVF327710:SVF327711 TFB327710:TFB327711 TOX327710:TOX327711 TYT327710:TYT327711 UIP327710:UIP327711 USL327710:USL327711 VCH327710:VCH327711 VMD327710:VMD327711 VVZ327710:VVZ327711 WFV327710:WFV327711 WPR327710:WPR327711 DF393246:DF393247 NB393246:NB393247 WX393246:WX393247 AGT393246:AGT393247 AQP393246:AQP393247 BAL393246:BAL393247 BKH393246:BKH393247 BUD393246:BUD393247 CDZ393246:CDZ393247 CNV393246:CNV393247 CXR393246:CXR393247 DHN393246:DHN393247 DRJ393246:DRJ393247 EBF393246:EBF393247 ELB393246:ELB393247 EUX393246:EUX393247 FET393246:FET393247 FOP393246:FOP393247 FYL393246:FYL393247 GIH393246:GIH393247 GSD393246:GSD393247 HBZ393246:HBZ393247 HLV393246:HLV393247 HVR393246:HVR393247 IFN393246:IFN393247 IPJ393246:IPJ393247 IZF393246:IZF393247 JJB393246:JJB393247 JSX393246:JSX393247 KCT393246:KCT393247 KMP393246:KMP393247 KWL393246:KWL393247 LGH393246:LGH393247 LQD393246:LQD393247 LZZ393246:LZZ393247 MJV393246:MJV393247 MTR393246:MTR393247 NDN393246:NDN393247 NNJ393246:NNJ393247 NXF393246:NXF393247 OHB393246:OHB393247 OQX393246:OQX393247 PAT393246:PAT393247 PKP393246:PKP393247 PUL393246:PUL393247 QEH393246:QEH393247 QOD393246:QOD393247 QXZ393246:QXZ393247 RHV393246:RHV393247 RRR393246:RRR393247 SBN393246:SBN393247 SLJ393246:SLJ393247 SVF393246:SVF393247 TFB393246:TFB393247 TOX393246:TOX393247 TYT393246:TYT393247 UIP393246:UIP393247 USL393246:USL393247 VCH393246:VCH393247 VMD393246:VMD393247 VVZ393246:VVZ393247 WFV393246:WFV393247 WPR393246:WPR393247 DF458782:DF458783 NB458782:NB458783 WX458782:WX458783 AGT458782:AGT458783 AQP458782:AQP458783 BAL458782:BAL458783 BKH458782:BKH458783 BUD458782:BUD458783 CDZ458782:CDZ458783 CNV458782:CNV458783 CXR458782:CXR458783 DHN458782:DHN458783 DRJ458782:DRJ458783 EBF458782:EBF458783 ELB458782:ELB458783 EUX458782:EUX458783 FET458782:FET458783 FOP458782:FOP458783 FYL458782:FYL458783 GIH458782:GIH458783 GSD458782:GSD458783 HBZ458782:HBZ458783 HLV458782:HLV458783 HVR458782:HVR458783 IFN458782:IFN458783 IPJ458782:IPJ458783 IZF458782:IZF458783 JJB458782:JJB458783 JSX458782:JSX458783 KCT458782:KCT458783 KMP458782:KMP458783 KWL458782:KWL458783 LGH458782:LGH458783 LQD458782:LQD458783 LZZ458782:LZZ458783 MJV458782:MJV458783 MTR458782:MTR458783 NDN458782:NDN458783 NNJ458782:NNJ458783 NXF458782:NXF458783 OHB458782:OHB458783 OQX458782:OQX458783 PAT458782:PAT458783 PKP458782:PKP458783 PUL458782:PUL458783 QEH458782:QEH458783 QOD458782:QOD458783 QXZ458782:QXZ458783 RHV458782:RHV458783 RRR458782:RRR458783 SBN458782:SBN458783 SLJ458782:SLJ458783 SVF458782:SVF458783 TFB458782:TFB458783 TOX458782:TOX458783 TYT458782:TYT458783 UIP458782:UIP458783 USL458782:USL458783 VCH458782:VCH458783 VMD458782:VMD458783 VVZ458782:VVZ458783 WFV458782:WFV458783 WPR458782:WPR458783 DF524318:DF524319 NB524318:NB524319 WX524318:WX524319 AGT524318:AGT524319 AQP524318:AQP524319 BAL524318:BAL524319 BKH524318:BKH524319 BUD524318:BUD524319 CDZ524318:CDZ524319 CNV524318:CNV524319 CXR524318:CXR524319 DHN524318:DHN524319 DRJ524318:DRJ524319 EBF524318:EBF524319 ELB524318:ELB524319 EUX524318:EUX524319 FET524318:FET524319 FOP524318:FOP524319 FYL524318:FYL524319 GIH524318:GIH524319 GSD524318:GSD524319 HBZ524318:HBZ524319 HLV524318:HLV524319 HVR524318:HVR524319 IFN524318:IFN524319 IPJ524318:IPJ524319 IZF524318:IZF524319 JJB524318:JJB524319 JSX524318:JSX524319 KCT524318:KCT524319 KMP524318:KMP524319 KWL524318:KWL524319 LGH524318:LGH524319 LQD524318:LQD524319 LZZ524318:LZZ524319 MJV524318:MJV524319 MTR524318:MTR524319 NDN524318:NDN524319 NNJ524318:NNJ524319 NXF524318:NXF524319 OHB524318:OHB524319 OQX524318:OQX524319 PAT524318:PAT524319 PKP524318:PKP524319 PUL524318:PUL524319 QEH524318:QEH524319 QOD524318:QOD524319 QXZ524318:QXZ524319 RHV524318:RHV524319 RRR524318:RRR524319 SBN524318:SBN524319 SLJ524318:SLJ524319 SVF524318:SVF524319 TFB524318:TFB524319 TOX524318:TOX524319 TYT524318:TYT524319 UIP524318:UIP524319 USL524318:USL524319 VCH524318:VCH524319 VMD524318:VMD524319 VVZ524318:VVZ524319 WFV524318:WFV524319 WPR524318:WPR524319 DF589854:DF589855 NB589854:NB589855 WX589854:WX589855 AGT589854:AGT589855 AQP589854:AQP589855 BAL589854:BAL589855 BKH589854:BKH589855 BUD589854:BUD589855 CDZ589854:CDZ589855 CNV589854:CNV589855 CXR589854:CXR589855 DHN589854:DHN589855 DRJ589854:DRJ589855 EBF589854:EBF589855 ELB589854:ELB589855 EUX589854:EUX589855 FET589854:FET589855 FOP589854:FOP589855 FYL589854:FYL589855 GIH589854:GIH589855 GSD589854:GSD589855 HBZ589854:HBZ589855 HLV589854:HLV589855 HVR589854:HVR589855 IFN589854:IFN589855 IPJ589854:IPJ589855 IZF589854:IZF589855 JJB589854:JJB589855 JSX589854:JSX589855 KCT589854:KCT589855 KMP589854:KMP589855 KWL589854:KWL589855 LGH589854:LGH589855 LQD589854:LQD589855 LZZ589854:LZZ589855 MJV589854:MJV589855 MTR589854:MTR589855 NDN589854:NDN589855 NNJ589854:NNJ589855 NXF589854:NXF589855 OHB589854:OHB589855 OQX589854:OQX589855 PAT589854:PAT589855 PKP589854:PKP589855 PUL589854:PUL589855 QEH589854:QEH589855 QOD589854:QOD589855 QXZ589854:QXZ589855 RHV589854:RHV589855 RRR589854:RRR589855 SBN589854:SBN589855 SLJ589854:SLJ589855 SVF589854:SVF589855 TFB589854:TFB589855 TOX589854:TOX589855 TYT589854:TYT589855 UIP589854:UIP589855 USL589854:USL589855 VCH589854:VCH589855 VMD589854:VMD589855 VVZ589854:VVZ589855 WFV589854:WFV589855 WPR589854:WPR589855 DF655390:DF655391 NB655390:NB655391 WX655390:WX655391 AGT655390:AGT655391 AQP655390:AQP655391 BAL655390:BAL655391 BKH655390:BKH655391 BUD655390:BUD655391 CDZ655390:CDZ655391 CNV655390:CNV655391 CXR655390:CXR655391 DHN655390:DHN655391 DRJ655390:DRJ655391 EBF655390:EBF655391 ELB655390:ELB655391 EUX655390:EUX655391 FET655390:FET655391 FOP655390:FOP655391 FYL655390:FYL655391 GIH655390:GIH655391 GSD655390:GSD655391 HBZ655390:HBZ655391 HLV655390:HLV655391 HVR655390:HVR655391 IFN655390:IFN655391 IPJ655390:IPJ655391 IZF655390:IZF655391 JJB655390:JJB655391 JSX655390:JSX655391 KCT655390:KCT655391 KMP655390:KMP655391 KWL655390:KWL655391 LGH655390:LGH655391 LQD655390:LQD655391 LZZ655390:LZZ655391 MJV655390:MJV655391 MTR655390:MTR655391 NDN655390:NDN655391 NNJ655390:NNJ655391 NXF655390:NXF655391 OHB655390:OHB655391 OQX655390:OQX655391 PAT655390:PAT655391 PKP655390:PKP655391 PUL655390:PUL655391 QEH655390:QEH655391 QOD655390:QOD655391 QXZ655390:QXZ655391 RHV655390:RHV655391 RRR655390:RRR655391 SBN655390:SBN655391 SLJ655390:SLJ655391 SVF655390:SVF655391 TFB655390:TFB655391 TOX655390:TOX655391 TYT655390:TYT655391 UIP655390:UIP655391 USL655390:USL655391 VCH655390:VCH655391 VMD655390:VMD655391 VVZ655390:VVZ655391 WFV655390:WFV655391 WPR655390:WPR655391 DF720926:DF720927 NB720926:NB720927 WX720926:WX720927 AGT720926:AGT720927 AQP720926:AQP720927 BAL720926:BAL720927 BKH720926:BKH720927 BUD720926:BUD720927 CDZ720926:CDZ720927 CNV720926:CNV720927 CXR720926:CXR720927 DHN720926:DHN720927 DRJ720926:DRJ720927 EBF720926:EBF720927 ELB720926:ELB720927 EUX720926:EUX720927 FET720926:FET720927 FOP720926:FOP720927 FYL720926:FYL720927 GIH720926:GIH720927 GSD720926:GSD720927 HBZ720926:HBZ720927 HLV720926:HLV720927 HVR720926:HVR720927 IFN720926:IFN720927 IPJ720926:IPJ720927 IZF720926:IZF720927 JJB720926:JJB720927 JSX720926:JSX720927 KCT720926:KCT720927 KMP720926:KMP720927 KWL720926:KWL720927 LGH720926:LGH720927 LQD720926:LQD720927 LZZ720926:LZZ720927 MJV720926:MJV720927 MTR720926:MTR720927 NDN720926:NDN720927 NNJ720926:NNJ720927 NXF720926:NXF720927 OHB720926:OHB720927 OQX720926:OQX720927 PAT720926:PAT720927 PKP720926:PKP720927 PUL720926:PUL720927 QEH720926:QEH720927 QOD720926:QOD720927 QXZ720926:QXZ720927 RHV720926:RHV720927 RRR720926:RRR720927 SBN720926:SBN720927 SLJ720926:SLJ720927 SVF720926:SVF720927 TFB720926:TFB720927 TOX720926:TOX720927 TYT720926:TYT720927 UIP720926:UIP720927 USL720926:USL720927 VCH720926:VCH720927 VMD720926:VMD720927 VVZ720926:VVZ720927 WFV720926:WFV720927 WPR720926:WPR720927 DF786462:DF786463 NB786462:NB786463 WX786462:WX786463 AGT786462:AGT786463 AQP786462:AQP786463 BAL786462:BAL786463 BKH786462:BKH786463 BUD786462:BUD786463 CDZ786462:CDZ786463 CNV786462:CNV786463 CXR786462:CXR786463 DHN786462:DHN786463 DRJ786462:DRJ786463 EBF786462:EBF786463 ELB786462:ELB786463 EUX786462:EUX786463 FET786462:FET786463 FOP786462:FOP786463 FYL786462:FYL786463 GIH786462:GIH786463 GSD786462:GSD786463 HBZ786462:HBZ786463 HLV786462:HLV786463 HVR786462:HVR786463 IFN786462:IFN786463 IPJ786462:IPJ786463 IZF786462:IZF786463 JJB786462:JJB786463 JSX786462:JSX786463 KCT786462:KCT786463 KMP786462:KMP786463 KWL786462:KWL786463 LGH786462:LGH786463 LQD786462:LQD786463 LZZ786462:LZZ786463 MJV786462:MJV786463 MTR786462:MTR786463 NDN786462:NDN786463 NNJ786462:NNJ786463 NXF786462:NXF786463 OHB786462:OHB786463 OQX786462:OQX786463 PAT786462:PAT786463 PKP786462:PKP786463 PUL786462:PUL786463 QEH786462:QEH786463 QOD786462:QOD786463 QXZ786462:QXZ786463 RHV786462:RHV786463 RRR786462:RRR786463 SBN786462:SBN786463 SLJ786462:SLJ786463 SVF786462:SVF786463 TFB786462:TFB786463 TOX786462:TOX786463 TYT786462:TYT786463 UIP786462:UIP786463 USL786462:USL786463 VCH786462:VCH786463 VMD786462:VMD786463 VVZ786462:VVZ786463 WFV786462:WFV786463 WPR786462:WPR786463 DF851998:DF851999 NB851998:NB851999 WX851998:WX851999 AGT851998:AGT851999 AQP851998:AQP851999 BAL851998:BAL851999 BKH851998:BKH851999 BUD851998:BUD851999 CDZ851998:CDZ851999 CNV851998:CNV851999 CXR851998:CXR851999 DHN851998:DHN851999 DRJ851998:DRJ851999 EBF851998:EBF851999 ELB851998:ELB851999 EUX851998:EUX851999 FET851998:FET851999 FOP851998:FOP851999 FYL851998:FYL851999 GIH851998:GIH851999 GSD851998:GSD851999 HBZ851998:HBZ851999 HLV851998:HLV851999 HVR851998:HVR851999 IFN851998:IFN851999 IPJ851998:IPJ851999 IZF851998:IZF851999 JJB851998:JJB851999 JSX851998:JSX851999 KCT851998:KCT851999 KMP851998:KMP851999 KWL851998:KWL851999 LGH851998:LGH851999 LQD851998:LQD851999 LZZ851998:LZZ851999 MJV851998:MJV851999 MTR851998:MTR851999 NDN851998:NDN851999 NNJ851998:NNJ851999 NXF851998:NXF851999 OHB851998:OHB851999 OQX851998:OQX851999 PAT851998:PAT851999 PKP851998:PKP851999 PUL851998:PUL851999 QEH851998:QEH851999 QOD851998:QOD851999 QXZ851998:QXZ851999 RHV851998:RHV851999 RRR851998:RRR851999 SBN851998:SBN851999 SLJ851998:SLJ851999 SVF851998:SVF851999 TFB851998:TFB851999 TOX851998:TOX851999 TYT851998:TYT851999 UIP851998:UIP851999 USL851998:USL851999 VCH851998:VCH851999 VMD851998:VMD851999 VVZ851998:VVZ851999 WFV851998:WFV851999 WPR851998:WPR851999 DF917534:DF917535 NB917534:NB917535 WX917534:WX917535 AGT917534:AGT917535 AQP917534:AQP917535 BAL917534:BAL917535 BKH917534:BKH917535 BUD917534:BUD917535 CDZ917534:CDZ917535 CNV917534:CNV917535 CXR917534:CXR917535 DHN917534:DHN917535 DRJ917534:DRJ917535 EBF917534:EBF917535 ELB917534:ELB917535 EUX917534:EUX917535 FET917534:FET917535 FOP917534:FOP917535 FYL917534:FYL917535 GIH917534:GIH917535 GSD917534:GSD917535 HBZ917534:HBZ917535 HLV917534:HLV917535 HVR917534:HVR917535 IFN917534:IFN917535 IPJ917534:IPJ917535 IZF917534:IZF917535 JJB917534:JJB917535 JSX917534:JSX917535 KCT917534:KCT917535 KMP917534:KMP917535 KWL917534:KWL917535 LGH917534:LGH917535 LQD917534:LQD917535 LZZ917534:LZZ917535 MJV917534:MJV917535 MTR917534:MTR917535 NDN917534:NDN917535 NNJ917534:NNJ917535 NXF917534:NXF917535 OHB917534:OHB917535 OQX917534:OQX917535 PAT917534:PAT917535 PKP917534:PKP917535 PUL917534:PUL917535 QEH917534:QEH917535 QOD917534:QOD917535 QXZ917534:QXZ917535 RHV917534:RHV917535 RRR917534:RRR917535 SBN917534:SBN917535 SLJ917534:SLJ917535 SVF917534:SVF917535 TFB917534:TFB917535 TOX917534:TOX917535 TYT917534:TYT917535 UIP917534:UIP917535 USL917534:USL917535 VCH917534:VCH917535 VMD917534:VMD917535 VVZ917534:VVZ917535 WFV917534:WFV917535 WPR917534:WPR917535 DF983070:DF983071 NB983070:NB983071 WX983070:WX983071 AGT983070:AGT983071 AQP983070:AQP983071 BAL983070:BAL983071 BKH983070:BKH983071 BUD983070:BUD983071 CDZ983070:CDZ983071 CNV983070:CNV983071 CXR983070:CXR983071 DHN983070:DHN983071 DRJ983070:DRJ983071 EBF983070:EBF983071 ELB983070:ELB983071 EUX983070:EUX983071 FET983070:FET983071 FOP983070:FOP983071 FYL983070:FYL983071 GIH983070:GIH983071 GSD983070:GSD983071 HBZ983070:HBZ983071 HLV983070:HLV983071 HVR983070:HVR983071 IFN983070:IFN983071 IPJ983070:IPJ983071 IZF983070:IZF983071 JJB983070:JJB983071 JSX983070:JSX983071 KCT983070:KCT983071 KMP983070:KMP983071 KWL983070:KWL983071 LGH983070:LGH983071 LQD983070:LQD983071 LZZ983070:LZZ983071 MJV983070:MJV983071 MTR983070:MTR983071 NDN983070:NDN983071 NNJ983070:NNJ983071 NXF983070:NXF983071 OHB983070:OHB983071 OQX983070:OQX983071 PAT983070:PAT983071 PKP983070:PKP983071 PUL983070:PUL983071 QEH983070:QEH983071 QOD983070:QOD983071 QXZ983070:QXZ983071 RHV983070:RHV983071 RRR983070:RRR983071 SBN983070:SBN983071 SLJ983070:SLJ983071 SVF983070:SVF983071 TFB983070:TFB983071 TOX983070:TOX983071 TYT983070:TYT983071 UIP983070:UIP983071 USL983070:USL983071 VCH983070:VCH983071 VMD983070:VMD983071 VVZ983070:VVZ983071 WFV983070:WFV983071 WPR983070:WPR983071 DH29:DH30 ND29:ND30 WZ29:WZ30 AGV29:AGV30 AQR29:AQR30 BAN29:BAN30 BKJ29:BKJ30 BUF29:BUF30 CEB29:CEB30 CNX29:CNX30 CXT29:CXT30 DHP29:DHP30 DRL29:DRL30 EBH29:EBH30 ELD29:ELD30 EUZ29:EUZ30 FEV29:FEV30 FOR29:FOR30 FYN29:FYN30 GIJ29:GIJ30 GSF29:GSF30 HCB29:HCB30 HLX29:HLX30 HVT29:HVT30 IFP29:IFP30 IPL29:IPL30 IZH29:IZH30 JJD29:JJD30 JSZ29:JSZ30 KCV29:KCV30 KMR29:KMR30 KWN29:KWN30 LGJ29:LGJ30 LQF29:LQF30 MAB29:MAB30 MJX29:MJX30 MTT29:MTT30 NDP29:NDP30 NNL29:NNL30 NXH29:NXH30 OHD29:OHD30 OQZ29:OQZ30 PAV29:PAV30 PKR29:PKR30 PUN29:PUN30 QEJ29:QEJ30 QOF29:QOF30 QYB29:QYB30 RHX29:RHX30 RRT29:RRT30 SBP29:SBP30 SLL29:SLL30 SVH29:SVH30 TFD29:TFD30 TOZ29:TOZ30 TYV29:TYV30 UIR29:UIR30 USN29:USN30 VCJ29:VCJ30 VMF29:VMF30 VWB29:VWB30 WFX29:WFX30 WPT29:WPT30 DH65566:DH65567 ND65566:ND65567 WZ65566:WZ65567 AGV65566:AGV65567 AQR65566:AQR65567 BAN65566:BAN65567 BKJ65566:BKJ65567 BUF65566:BUF65567 CEB65566:CEB65567 CNX65566:CNX65567 CXT65566:CXT65567 DHP65566:DHP65567 DRL65566:DRL65567 EBH65566:EBH65567 ELD65566:ELD65567 EUZ65566:EUZ65567 FEV65566:FEV65567 FOR65566:FOR65567 FYN65566:FYN65567 GIJ65566:GIJ65567 GSF65566:GSF65567 HCB65566:HCB65567 HLX65566:HLX65567 HVT65566:HVT65567 IFP65566:IFP65567 IPL65566:IPL65567 IZH65566:IZH65567 JJD65566:JJD65567 JSZ65566:JSZ65567 KCV65566:KCV65567 KMR65566:KMR65567 KWN65566:KWN65567 LGJ65566:LGJ65567 LQF65566:LQF65567 MAB65566:MAB65567 MJX65566:MJX65567 MTT65566:MTT65567 NDP65566:NDP65567 NNL65566:NNL65567 NXH65566:NXH65567 OHD65566:OHD65567 OQZ65566:OQZ65567 PAV65566:PAV65567 PKR65566:PKR65567 PUN65566:PUN65567 QEJ65566:QEJ65567 QOF65566:QOF65567 QYB65566:QYB65567 RHX65566:RHX65567 RRT65566:RRT65567 SBP65566:SBP65567 SLL65566:SLL65567 SVH65566:SVH65567 TFD65566:TFD65567 TOZ65566:TOZ65567 TYV65566:TYV65567 UIR65566:UIR65567 USN65566:USN65567 VCJ65566:VCJ65567 VMF65566:VMF65567 VWB65566:VWB65567 WFX65566:WFX65567 WPT65566:WPT65567 DH131102:DH131103 ND131102:ND131103 WZ131102:WZ131103 AGV131102:AGV131103 AQR131102:AQR131103 BAN131102:BAN131103 BKJ131102:BKJ131103 BUF131102:BUF131103 CEB131102:CEB131103 CNX131102:CNX131103 CXT131102:CXT131103 DHP131102:DHP131103 DRL131102:DRL131103 EBH131102:EBH131103 ELD131102:ELD131103 EUZ131102:EUZ131103 FEV131102:FEV131103 FOR131102:FOR131103 FYN131102:FYN131103 GIJ131102:GIJ131103 GSF131102:GSF131103 HCB131102:HCB131103 HLX131102:HLX131103 HVT131102:HVT131103 IFP131102:IFP131103 IPL131102:IPL131103 IZH131102:IZH131103 JJD131102:JJD131103 JSZ131102:JSZ131103 KCV131102:KCV131103 KMR131102:KMR131103 KWN131102:KWN131103 LGJ131102:LGJ131103 LQF131102:LQF131103 MAB131102:MAB131103 MJX131102:MJX131103 MTT131102:MTT131103 NDP131102:NDP131103 NNL131102:NNL131103 NXH131102:NXH131103 OHD131102:OHD131103 OQZ131102:OQZ131103 PAV131102:PAV131103 PKR131102:PKR131103 PUN131102:PUN131103 QEJ131102:QEJ131103 QOF131102:QOF131103 QYB131102:QYB131103 RHX131102:RHX131103 RRT131102:RRT131103 SBP131102:SBP131103 SLL131102:SLL131103 SVH131102:SVH131103 TFD131102:TFD131103 TOZ131102:TOZ131103 TYV131102:TYV131103 UIR131102:UIR131103 USN131102:USN131103 VCJ131102:VCJ131103 VMF131102:VMF131103 VWB131102:VWB131103 WFX131102:WFX131103 WPT131102:WPT131103 DH196638:DH196639 ND196638:ND196639 WZ196638:WZ196639 AGV196638:AGV196639 AQR196638:AQR196639 BAN196638:BAN196639 BKJ196638:BKJ196639 BUF196638:BUF196639 CEB196638:CEB196639 CNX196638:CNX196639 CXT196638:CXT196639 DHP196638:DHP196639 DRL196638:DRL196639 EBH196638:EBH196639 ELD196638:ELD196639 EUZ196638:EUZ196639 FEV196638:FEV196639 FOR196638:FOR196639 FYN196638:FYN196639 GIJ196638:GIJ196639 GSF196638:GSF196639 HCB196638:HCB196639 HLX196638:HLX196639 HVT196638:HVT196639 IFP196638:IFP196639 IPL196638:IPL196639 IZH196638:IZH196639 JJD196638:JJD196639 JSZ196638:JSZ196639 KCV196638:KCV196639 KMR196638:KMR196639 KWN196638:KWN196639 LGJ196638:LGJ196639 LQF196638:LQF196639 MAB196638:MAB196639 MJX196638:MJX196639 MTT196638:MTT196639 NDP196638:NDP196639 NNL196638:NNL196639 NXH196638:NXH196639 OHD196638:OHD196639 OQZ196638:OQZ196639 PAV196638:PAV196639 PKR196638:PKR196639 PUN196638:PUN196639 QEJ196638:QEJ196639 QOF196638:QOF196639 QYB196638:QYB196639 RHX196638:RHX196639 RRT196638:RRT196639 SBP196638:SBP196639 SLL196638:SLL196639 SVH196638:SVH196639 TFD196638:TFD196639 TOZ196638:TOZ196639 TYV196638:TYV196639 UIR196638:UIR196639 USN196638:USN196639 VCJ196638:VCJ196639 VMF196638:VMF196639 VWB196638:VWB196639 WFX196638:WFX196639 WPT196638:WPT196639 DH262174:DH262175 ND262174:ND262175 WZ262174:WZ262175 AGV262174:AGV262175 AQR262174:AQR262175 BAN262174:BAN262175 BKJ262174:BKJ262175 BUF262174:BUF262175 CEB262174:CEB262175 CNX262174:CNX262175 CXT262174:CXT262175 DHP262174:DHP262175 DRL262174:DRL262175 EBH262174:EBH262175 ELD262174:ELD262175 EUZ262174:EUZ262175 FEV262174:FEV262175 FOR262174:FOR262175 FYN262174:FYN262175 GIJ262174:GIJ262175 GSF262174:GSF262175 HCB262174:HCB262175 HLX262174:HLX262175 HVT262174:HVT262175 IFP262174:IFP262175 IPL262174:IPL262175 IZH262174:IZH262175 JJD262174:JJD262175 JSZ262174:JSZ262175 KCV262174:KCV262175 KMR262174:KMR262175 KWN262174:KWN262175 LGJ262174:LGJ262175 LQF262174:LQF262175 MAB262174:MAB262175 MJX262174:MJX262175 MTT262174:MTT262175 NDP262174:NDP262175 NNL262174:NNL262175 NXH262174:NXH262175 OHD262174:OHD262175 OQZ262174:OQZ262175 PAV262174:PAV262175 PKR262174:PKR262175 PUN262174:PUN262175 QEJ262174:QEJ262175 QOF262174:QOF262175 QYB262174:QYB262175 RHX262174:RHX262175 RRT262174:RRT262175 SBP262174:SBP262175 SLL262174:SLL262175 SVH262174:SVH262175 TFD262174:TFD262175 TOZ262174:TOZ262175 TYV262174:TYV262175 UIR262174:UIR262175 USN262174:USN262175 VCJ262174:VCJ262175 VMF262174:VMF262175 VWB262174:VWB262175 WFX262174:WFX262175 WPT262174:WPT262175 DH327710:DH327711 ND327710:ND327711 WZ327710:WZ327711 AGV327710:AGV327711 AQR327710:AQR327711 BAN327710:BAN327711 BKJ327710:BKJ327711 BUF327710:BUF327711 CEB327710:CEB327711 CNX327710:CNX327711 CXT327710:CXT327711 DHP327710:DHP327711 DRL327710:DRL327711 EBH327710:EBH327711 ELD327710:ELD327711 EUZ327710:EUZ327711 FEV327710:FEV327711 FOR327710:FOR327711 FYN327710:FYN327711 GIJ327710:GIJ327711 GSF327710:GSF327711 HCB327710:HCB327711 HLX327710:HLX327711 HVT327710:HVT327711 IFP327710:IFP327711 IPL327710:IPL327711 IZH327710:IZH327711 JJD327710:JJD327711 JSZ327710:JSZ327711 KCV327710:KCV327711 KMR327710:KMR327711 KWN327710:KWN327711 LGJ327710:LGJ327711 LQF327710:LQF327711 MAB327710:MAB327711 MJX327710:MJX327711 MTT327710:MTT327711 NDP327710:NDP327711 NNL327710:NNL327711 NXH327710:NXH327711 OHD327710:OHD327711 OQZ327710:OQZ327711 PAV327710:PAV327711 PKR327710:PKR327711 PUN327710:PUN327711 QEJ327710:QEJ327711 QOF327710:QOF327711 QYB327710:QYB327711 RHX327710:RHX327711 RRT327710:RRT327711 SBP327710:SBP327711 SLL327710:SLL327711 SVH327710:SVH327711 TFD327710:TFD327711 TOZ327710:TOZ327711 TYV327710:TYV327711 UIR327710:UIR327711 USN327710:USN327711 VCJ327710:VCJ327711 VMF327710:VMF327711 VWB327710:VWB327711 WFX327710:WFX327711 WPT327710:WPT327711 DH393246:DH393247 ND393246:ND393247 WZ393246:WZ393247 AGV393246:AGV393247 AQR393246:AQR393247 BAN393246:BAN393247 BKJ393246:BKJ393247 BUF393246:BUF393247 CEB393246:CEB393247 CNX393246:CNX393247 CXT393246:CXT393247 DHP393246:DHP393247 DRL393246:DRL393247 EBH393246:EBH393247 ELD393246:ELD393247 EUZ393246:EUZ393247 FEV393246:FEV393247 FOR393246:FOR393247 FYN393246:FYN393247 GIJ393246:GIJ393247 GSF393246:GSF393247 HCB393246:HCB393247 HLX393246:HLX393247 HVT393246:HVT393247 IFP393246:IFP393247 IPL393246:IPL393247 IZH393246:IZH393247 JJD393246:JJD393247 JSZ393246:JSZ393247 KCV393246:KCV393247 KMR393246:KMR393247 KWN393246:KWN393247 LGJ393246:LGJ393247 LQF393246:LQF393247 MAB393246:MAB393247 MJX393246:MJX393247 MTT393246:MTT393247 NDP393246:NDP393247 NNL393246:NNL393247 NXH393246:NXH393247 OHD393246:OHD393247 OQZ393246:OQZ393247 PAV393246:PAV393247 PKR393246:PKR393247 PUN393246:PUN393247 QEJ393246:QEJ393247 QOF393246:QOF393247 QYB393246:QYB393247 RHX393246:RHX393247 RRT393246:RRT393247 SBP393246:SBP393247 SLL393246:SLL393247 SVH393246:SVH393247 TFD393246:TFD393247 TOZ393246:TOZ393247 TYV393246:TYV393247 UIR393246:UIR393247 USN393246:USN393247 VCJ393246:VCJ393247 VMF393246:VMF393247 VWB393246:VWB393247 WFX393246:WFX393247 WPT393246:WPT393247 DH458782:DH458783 ND458782:ND458783 WZ458782:WZ458783 AGV458782:AGV458783 AQR458782:AQR458783 BAN458782:BAN458783 BKJ458782:BKJ458783 BUF458782:BUF458783 CEB458782:CEB458783 CNX458782:CNX458783 CXT458782:CXT458783 DHP458782:DHP458783 DRL458782:DRL458783 EBH458782:EBH458783 ELD458782:ELD458783 EUZ458782:EUZ458783 FEV458782:FEV458783 FOR458782:FOR458783 FYN458782:FYN458783 GIJ458782:GIJ458783 GSF458782:GSF458783 HCB458782:HCB458783 HLX458782:HLX458783 HVT458782:HVT458783 IFP458782:IFP458783 IPL458782:IPL458783 IZH458782:IZH458783 JJD458782:JJD458783 JSZ458782:JSZ458783 KCV458782:KCV458783 KMR458782:KMR458783 KWN458782:KWN458783 LGJ458782:LGJ458783 LQF458782:LQF458783 MAB458782:MAB458783 MJX458782:MJX458783 MTT458782:MTT458783 NDP458782:NDP458783 NNL458782:NNL458783 NXH458782:NXH458783 OHD458782:OHD458783 OQZ458782:OQZ458783 PAV458782:PAV458783 PKR458782:PKR458783 PUN458782:PUN458783 QEJ458782:QEJ458783 QOF458782:QOF458783 QYB458782:QYB458783 RHX458782:RHX458783 RRT458782:RRT458783 SBP458782:SBP458783 SLL458782:SLL458783 SVH458782:SVH458783 TFD458782:TFD458783 TOZ458782:TOZ458783 TYV458782:TYV458783 UIR458782:UIR458783 USN458782:USN458783 VCJ458782:VCJ458783 VMF458782:VMF458783 VWB458782:VWB458783 WFX458782:WFX458783 WPT458782:WPT458783 DH524318:DH524319 ND524318:ND524319 WZ524318:WZ524319 AGV524318:AGV524319 AQR524318:AQR524319 BAN524318:BAN524319 BKJ524318:BKJ524319 BUF524318:BUF524319 CEB524318:CEB524319 CNX524318:CNX524319 CXT524318:CXT524319 DHP524318:DHP524319 DRL524318:DRL524319 EBH524318:EBH524319 ELD524318:ELD524319 EUZ524318:EUZ524319 FEV524318:FEV524319 FOR524318:FOR524319 FYN524318:FYN524319 GIJ524318:GIJ524319 GSF524318:GSF524319 HCB524318:HCB524319 HLX524318:HLX524319 HVT524318:HVT524319 IFP524318:IFP524319 IPL524318:IPL524319 IZH524318:IZH524319 JJD524318:JJD524319 JSZ524318:JSZ524319 KCV524318:KCV524319 KMR524318:KMR524319 KWN524318:KWN524319 LGJ524318:LGJ524319 LQF524318:LQF524319 MAB524318:MAB524319 MJX524318:MJX524319 MTT524318:MTT524319 NDP524318:NDP524319 NNL524318:NNL524319 NXH524318:NXH524319 OHD524318:OHD524319 OQZ524318:OQZ524319 PAV524318:PAV524319 PKR524318:PKR524319 PUN524318:PUN524319 QEJ524318:QEJ524319 QOF524318:QOF524319 QYB524318:QYB524319 RHX524318:RHX524319 RRT524318:RRT524319 SBP524318:SBP524319 SLL524318:SLL524319 SVH524318:SVH524319 TFD524318:TFD524319 TOZ524318:TOZ524319 TYV524318:TYV524319 UIR524318:UIR524319 USN524318:USN524319 VCJ524318:VCJ524319 VMF524318:VMF524319 VWB524318:VWB524319 WFX524318:WFX524319 WPT524318:WPT524319 DH589854:DH589855 ND589854:ND589855 WZ589854:WZ589855 AGV589854:AGV589855 AQR589854:AQR589855 BAN589854:BAN589855 BKJ589854:BKJ589855 BUF589854:BUF589855 CEB589854:CEB589855 CNX589854:CNX589855 CXT589854:CXT589855 DHP589854:DHP589855 DRL589854:DRL589855 EBH589854:EBH589855 ELD589854:ELD589855 EUZ589854:EUZ589855 FEV589854:FEV589855 FOR589854:FOR589855 FYN589854:FYN589855 GIJ589854:GIJ589855 GSF589854:GSF589855 HCB589854:HCB589855 HLX589854:HLX589855 HVT589854:HVT589855 IFP589854:IFP589855 IPL589854:IPL589855 IZH589854:IZH589855 JJD589854:JJD589855 JSZ589854:JSZ589855 KCV589854:KCV589855 KMR589854:KMR589855 KWN589854:KWN589855 LGJ589854:LGJ589855 LQF589854:LQF589855 MAB589854:MAB589855 MJX589854:MJX589855 MTT589854:MTT589855 NDP589854:NDP589855 NNL589854:NNL589855 NXH589854:NXH589855 OHD589854:OHD589855 OQZ589854:OQZ589855 PAV589854:PAV589855 PKR589854:PKR589855 PUN589854:PUN589855 QEJ589854:QEJ589855 QOF589854:QOF589855 QYB589854:QYB589855 RHX589854:RHX589855 RRT589854:RRT589855 SBP589854:SBP589855 SLL589854:SLL589855 SVH589854:SVH589855 TFD589854:TFD589855 TOZ589854:TOZ589855 TYV589854:TYV589855 UIR589854:UIR589855 USN589854:USN589855 VCJ589854:VCJ589855 VMF589854:VMF589855 VWB589854:VWB589855 WFX589854:WFX589855 WPT589854:WPT589855 DH655390:DH655391 ND655390:ND655391 WZ655390:WZ655391 AGV655390:AGV655391 AQR655390:AQR655391 BAN655390:BAN655391 BKJ655390:BKJ655391 BUF655390:BUF655391 CEB655390:CEB655391 CNX655390:CNX655391 CXT655390:CXT655391 DHP655390:DHP655391 DRL655390:DRL655391 EBH655390:EBH655391 ELD655390:ELD655391 EUZ655390:EUZ655391 FEV655390:FEV655391 FOR655390:FOR655391 FYN655390:FYN655391 GIJ655390:GIJ655391 GSF655390:GSF655391 HCB655390:HCB655391 HLX655390:HLX655391 HVT655390:HVT655391 IFP655390:IFP655391 IPL655390:IPL655391 IZH655390:IZH655391 JJD655390:JJD655391 JSZ655390:JSZ655391 KCV655390:KCV655391 KMR655390:KMR655391 KWN655390:KWN655391 LGJ655390:LGJ655391 LQF655390:LQF655391 MAB655390:MAB655391 MJX655390:MJX655391 MTT655390:MTT655391 NDP655390:NDP655391 NNL655390:NNL655391 NXH655390:NXH655391 OHD655390:OHD655391 OQZ655390:OQZ655391 PAV655390:PAV655391 PKR655390:PKR655391 PUN655390:PUN655391 QEJ655390:QEJ655391 QOF655390:QOF655391 QYB655390:QYB655391 RHX655390:RHX655391 RRT655390:RRT655391 SBP655390:SBP655391 SLL655390:SLL655391 SVH655390:SVH655391 TFD655390:TFD655391 TOZ655390:TOZ655391 TYV655390:TYV655391 UIR655390:UIR655391 USN655390:USN655391 VCJ655390:VCJ655391 VMF655390:VMF655391 VWB655390:VWB655391 WFX655390:WFX655391 WPT655390:WPT655391 DH720926:DH720927 ND720926:ND720927 WZ720926:WZ720927 AGV720926:AGV720927 AQR720926:AQR720927 BAN720926:BAN720927 BKJ720926:BKJ720927 BUF720926:BUF720927 CEB720926:CEB720927 CNX720926:CNX720927 CXT720926:CXT720927 DHP720926:DHP720927 DRL720926:DRL720927 EBH720926:EBH720927 ELD720926:ELD720927 EUZ720926:EUZ720927 FEV720926:FEV720927 FOR720926:FOR720927 FYN720926:FYN720927 GIJ720926:GIJ720927 GSF720926:GSF720927 HCB720926:HCB720927 HLX720926:HLX720927 HVT720926:HVT720927 IFP720926:IFP720927 IPL720926:IPL720927 IZH720926:IZH720927 JJD720926:JJD720927 JSZ720926:JSZ720927 KCV720926:KCV720927 KMR720926:KMR720927 KWN720926:KWN720927 LGJ720926:LGJ720927 LQF720926:LQF720927 MAB720926:MAB720927 MJX720926:MJX720927 MTT720926:MTT720927 NDP720926:NDP720927 NNL720926:NNL720927 NXH720926:NXH720927 OHD720926:OHD720927 OQZ720926:OQZ720927 PAV720926:PAV720927 PKR720926:PKR720927 PUN720926:PUN720927 QEJ720926:QEJ720927 QOF720926:QOF720927 QYB720926:QYB720927 RHX720926:RHX720927 RRT720926:RRT720927 SBP720926:SBP720927 SLL720926:SLL720927 SVH720926:SVH720927 TFD720926:TFD720927 TOZ720926:TOZ720927 TYV720926:TYV720927 UIR720926:UIR720927 USN720926:USN720927 VCJ720926:VCJ720927 VMF720926:VMF720927 VWB720926:VWB720927 WFX720926:WFX720927 WPT720926:WPT720927 DH786462:DH786463 ND786462:ND786463 WZ786462:WZ786463 AGV786462:AGV786463 AQR786462:AQR786463 BAN786462:BAN786463 BKJ786462:BKJ786463 BUF786462:BUF786463 CEB786462:CEB786463 CNX786462:CNX786463 CXT786462:CXT786463 DHP786462:DHP786463 DRL786462:DRL786463 EBH786462:EBH786463 ELD786462:ELD786463 EUZ786462:EUZ786463 FEV786462:FEV786463 FOR786462:FOR786463 FYN786462:FYN786463 GIJ786462:GIJ786463 GSF786462:GSF786463 HCB786462:HCB786463 HLX786462:HLX786463 HVT786462:HVT786463 IFP786462:IFP786463 IPL786462:IPL786463 IZH786462:IZH786463 JJD786462:JJD786463 JSZ786462:JSZ786463 KCV786462:KCV786463 KMR786462:KMR786463 KWN786462:KWN786463 LGJ786462:LGJ786463 LQF786462:LQF786463 MAB786462:MAB786463 MJX786462:MJX786463 MTT786462:MTT786463 NDP786462:NDP786463 NNL786462:NNL786463 NXH786462:NXH786463 OHD786462:OHD786463 OQZ786462:OQZ786463 PAV786462:PAV786463 PKR786462:PKR786463 PUN786462:PUN786463 QEJ786462:QEJ786463 QOF786462:QOF786463 QYB786462:QYB786463 RHX786462:RHX786463 RRT786462:RRT786463 SBP786462:SBP786463 SLL786462:SLL786463 SVH786462:SVH786463 TFD786462:TFD786463 TOZ786462:TOZ786463 TYV786462:TYV786463 UIR786462:UIR786463 USN786462:USN786463 VCJ786462:VCJ786463 VMF786462:VMF786463 VWB786462:VWB786463 WFX786462:WFX786463 WPT786462:WPT786463 DH851998:DH851999 ND851998:ND851999 WZ851998:WZ851999 AGV851998:AGV851999 AQR851998:AQR851999 BAN851998:BAN851999 BKJ851998:BKJ851999 BUF851998:BUF851999 CEB851998:CEB851999 CNX851998:CNX851999 CXT851998:CXT851999 DHP851998:DHP851999 DRL851998:DRL851999 EBH851998:EBH851999 ELD851998:ELD851999 EUZ851998:EUZ851999 FEV851998:FEV851999 FOR851998:FOR851999 FYN851998:FYN851999 GIJ851998:GIJ851999 GSF851998:GSF851999 HCB851998:HCB851999 HLX851998:HLX851999 HVT851998:HVT851999 IFP851998:IFP851999 IPL851998:IPL851999 IZH851998:IZH851999 JJD851998:JJD851999 JSZ851998:JSZ851999 KCV851998:KCV851999 KMR851998:KMR851999 KWN851998:KWN851999 LGJ851998:LGJ851999 LQF851998:LQF851999 MAB851998:MAB851999 MJX851998:MJX851999 MTT851998:MTT851999 NDP851998:NDP851999 NNL851998:NNL851999 NXH851998:NXH851999 OHD851998:OHD851999 OQZ851998:OQZ851999 PAV851998:PAV851999 PKR851998:PKR851999 PUN851998:PUN851999 QEJ851998:QEJ851999 QOF851998:QOF851999 QYB851998:QYB851999 RHX851998:RHX851999 RRT851998:RRT851999 SBP851998:SBP851999 SLL851998:SLL851999 SVH851998:SVH851999 TFD851998:TFD851999 TOZ851998:TOZ851999 TYV851998:TYV851999 UIR851998:UIR851999 USN851998:USN851999 VCJ851998:VCJ851999 VMF851998:VMF851999 VWB851998:VWB851999 WFX851998:WFX851999 WPT851998:WPT851999 DH917534:DH917535 ND917534:ND917535 WZ917534:WZ917535 AGV917534:AGV917535 AQR917534:AQR917535 BAN917534:BAN917535 BKJ917534:BKJ917535 BUF917534:BUF917535 CEB917534:CEB917535 CNX917534:CNX917535 CXT917534:CXT917535 DHP917534:DHP917535 DRL917534:DRL917535 EBH917534:EBH917535 ELD917534:ELD917535 EUZ917534:EUZ917535 FEV917534:FEV917535 FOR917534:FOR917535 FYN917534:FYN917535 GIJ917534:GIJ917535 GSF917534:GSF917535 HCB917534:HCB917535 HLX917534:HLX917535 HVT917534:HVT917535 IFP917534:IFP917535 IPL917534:IPL917535 IZH917534:IZH917535 JJD917534:JJD917535 JSZ917534:JSZ917535 KCV917534:KCV917535 KMR917534:KMR917535 KWN917534:KWN917535 LGJ917534:LGJ917535 LQF917534:LQF917535 MAB917534:MAB917535 MJX917534:MJX917535 MTT917534:MTT917535 NDP917534:NDP917535 NNL917534:NNL917535 NXH917534:NXH917535 OHD917534:OHD917535 OQZ917534:OQZ917535 PAV917534:PAV917535 PKR917534:PKR917535 PUN917534:PUN917535 QEJ917534:QEJ917535 QOF917534:QOF917535 QYB917534:QYB917535 RHX917534:RHX917535 RRT917534:RRT917535 SBP917534:SBP917535 SLL917534:SLL917535 SVH917534:SVH917535 TFD917534:TFD917535 TOZ917534:TOZ917535 TYV917534:TYV917535 UIR917534:UIR917535 USN917534:USN917535 VCJ917534:VCJ917535 VMF917534:VMF917535 VWB917534:VWB917535 WFX917534:WFX917535 WPT917534:WPT917535 DH983070:DH983071 ND983070:ND983071 WZ983070:WZ983071 AGV983070:AGV983071 AQR983070:AQR983071 BAN983070:BAN983071 BKJ983070:BKJ983071 BUF983070:BUF983071 CEB983070:CEB983071 CNX983070:CNX983071 CXT983070:CXT983071 DHP983070:DHP983071 DRL983070:DRL983071 EBH983070:EBH983071 ELD983070:ELD983071 EUZ983070:EUZ983071 FEV983070:FEV983071 FOR983070:FOR983071 FYN983070:FYN983071 GIJ983070:GIJ983071 GSF983070:GSF983071 HCB983070:HCB983071 HLX983070:HLX983071 HVT983070:HVT983071 IFP983070:IFP983071 IPL983070:IPL983071 IZH983070:IZH983071 JJD983070:JJD983071 JSZ983070:JSZ983071 KCV983070:KCV983071 KMR983070:KMR983071 KWN983070:KWN983071 LGJ983070:LGJ983071 LQF983070:LQF983071 MAB983070:MAB983071 MJX983070:MJX983071 MTT983070:MTT983071 NDP983070:NDP983071 NNL983070:NNL983071 NXH983070:NXH983071 OHD983070:OHD983071 OQZ983070:OQZ983071 PAV983070:PAV983071 PKR983070:PKR983071 PUN983070:PUN983071 QEJ983070:QEJ983071 QOF983070:QOF983071 QYB983070:QYB983071 RHX983070:RHX983071 RRT983070:RRT983071 SBP983070:SBP983071 SLL983070:SLL983071 SVH983070:SVH983071 TFD983070:TFD983071 TOZ983070:TOZ983071 TYV983070:TYV983071 UIR983070:UIR983071 USN983070:USN983071 VCJ983070:VCJ983071 VMF983070:VMF983071 VWB983070:VWB983071 WFX983070:WFX983071 WPT983070:WPT983071 VVB35:VVB40 VVJ14:VVJ34 VVJ41:VVJ58 VLF35:VLF40 VLN14:VLN34 VLN41:VLN58 VBJ35:VBJ40 VBR14:VBR34 VBR41:VBR58 URN35:URN40 URV14:URV34 URV41:URV58 UHR35:UHR40 UHZ14:UHZ34 UHZ41:UHZ58 TXV35:TXV40 TYD14:TYD34 TYD41:TYD58 TNZ35:TNZ40 TOH14:TOH34 TOH41:TOH58 TED35:TED40 TEL14:TEL34 TEL41:TEL58 SUH35:SUH40 SUP14:SUP34 SUP41:SUP58 SKL35:SKL40 SKT14:SKT34 SKT41:SKT58 SAP35:SAP40 SAX14:SAX34 SAX41:SAX58 RQT35:RQT40 RRB14:RRB34 RRB41:RRB58 RGX35:RGX40 RHF14:RHF34 RHF41:RHF58 QXB35:QXB40 QXJ14:QXJ34 QXJ41:QXJ58 QNF35:QNF40 QNN14:QNN34 QNN41:QNN58 QDJ35:QDJ40 QDR14:QDR34 QDR41:QDR58 PTN35:PTN40 PTV14:PTV34 PTV41:PTV58 PJR35:PJR40 PJZ14:PJZ34 PJZ41:PJZ58 OZV35:OZV40 PAD14:PAD34 PAD41:PAD58 OPZ35:OPZ40 OQH14:OQH34 OQH41:OQH58 OGD35:OGD40 OGL14:OGL34 OGL41:OGL58 NWH35:NWH40 NWP14:NWP34 NWP41:NWP58 NML35:NML40 NMT14:NMT34 NMT41:NMT58 NCP35:NCP40 NCX14:NCX34 NCX41:NCX58 MST35:MST40 MTB14:MTB34 MTB41:MTB58 MIX35:MIX40 MJF14:MJF34 MJF41:MJF58 LZB35:LZB40 LZJ14:LZJ34 LZJ41:LZJ58 LPF35:LPF40 LPN14:LPN34 LPN41:LPN58 LFJ35:LFJ40 LFR14:LFR34 LFR41:LFR58 KVN35:KVN40 KVV14:KVV34 KVV41:KVV58 KLR35:KLR40 KLZ14:KLZ34 KLZ41:KLZ58 KBV35:KBV40 KCD14:KCD34 KCD41:KCD58 JRZ35:JRZ40 JSH14:JSH34 JSH41:JSH58 JID35:JID40 JIL14:JIL34 JIL41:JIL58 IYH35:IYH40 IYP14:IYP34 IYP41:IYP58 IOL35:IOL40 IOT14:IOT34 IOT41:IOT58 IEP35:IEP40 IEX14:IEX34 IEX41:IEX58 HUT35:HUT40 HVB14:HVB34 HVB41:HVB58 HKX35:HKX40 HLF14:HLF34 HLF41:HLF58 HBB35:HBB40 HBJ14:HBJ34 HBJ41:HBJ58 GRF35:GRF40 GRN14:GRN34 GRN41:GRN58 GHJ35:GHJ40 GHR14:GHR34 GHR41:GHR58 FXN35:FXN40 FXV14:FXV34 FXV41:FXV58 FNR35:FNR40 FNZ14:FNZ34 FNZ41:FNZ58 FDV35:FDV40 FED14:FED34 FED41:FED58 ETZ35:ETZ40 EUH14:EUH34 EUH41:EUH58 EKD35:EKD40 EKL14:EKL34 EKL41:EKL58 EAH35:EAH40 EAP14:EAP34 EAP41:EAP58 DQL35:DQL40 DQT14:DQT34 DQT41:DQT58 DGP35:DGP40 DGX14:DGX34 DGX41:DGX58 CWT35:CWT40 CXB14:CXB34 CXB41:CXB58 CMX35:CMX40 CNF14:CNF34 CNF41:CNF58 CDB35:CDB40 CDJ14:CDJ34 CDJ41:CDJ58 BTF35:BTF40 BTN14:BTN34 BTN41:BTN58 BJJ35:BJJ40 BJR14:BJR34 BJR41:BJR58 AZN35:AZN40 AZV14:AZV34 AZV41:AZV58 APR35:APR40 APZ14:APZ34 APZ41:APZ58 AFV35:AFV40 AGD14:AGD34 AGD41:AGD58 VZ35:VZ40 WH14:WH34 WH41:WH58 MD35:MD40 ML14:ML34 ML41:ML58 CH35:CH40 CP14:CP34 CP41:CP58 WOT35:WOT40 WPB14:WPB34 WPB41:WPB58 WOR35:WOR40 WOZ14:WOZ34 WOZ41:WOZ58 WEV35:WEV40 WFD14:WFD34 WFD41:WFD58 VUZ35:VUZ40 VVH14:VVH34 VVH41:VVH58 VLD35:VLD40 VLL14:VLL34 VLL41:VLL58 VBH35:VBH40 VBP14:VBP34 VBP41:VBP58 URL35:URL40 URT14:URT34 URT41:URT58 UHP35:UHP40 UHX14:UHX34 UHX41:UHX58 TXT35:TXT40 TYB14:TYB34 TYB41:TYB58 TNX35:TNX40 TOF14:TOF34 TOF41:TOF58 TEB35:TEB40 TEJ14:TEJ34 TEJ41:TEJ58 SUF35:SUF40 SUN14:SUN34 SUN41:SUN58 SKJ35:SKJ40 SKR14:SKR34 SKR41:SKR58 SAN35:SAN40 SAV14:SAV34 SAV41:SAV58 RQR35:RQR40 RQZ14:RQZ34 RQZ41:RQZ58 RGV35:RGV40 RHD14:RHD34 RHD41:RHD58 QWZ35:QWZ40 QXH14:QXH34 QXH41:QXH58 QND35:QND40 QNL14:QNL34 QNL41:QNL58 QDH35:QDH40 QDP14:QDP34 QDP41:QDP58 PTL35:PTL40 PTT14:PTT34 PTT41:PTT58 PJP35:PJP40 PJX14:PJX34 PJX41:PJX58 OZT35:OZT40 PAB14:PAB34 PAB41:PAB58 OPX35:OPX40 OQF14:OQF34 OQF41:OQF58 OGB35:OGB40 OGJ14:OGJ34 OGJ41:OGJ58 NWF35:NWF40 NWN14:NWN34 NWN41:NWN58 NMJ35:NMJ40 NMR14:NMR34 NMR41:NMR58 NCN35:NCN40 NCV14:NCV34 NCV41:NCV58 MSR35:MSR40 MSZ14:MSZ34 MSZ41:MSZ58 MIV35:MIV40 MJD14:MJD34 MJD41:MJD58 LYZ35:LYZ40 LZH14:LZH34 LZH41:LZH58 LPD35:LPD40 LPL14:LPL34 LPL41:LPL58 LFH35:LFH40 LFP14:LFP34 LFP41:LFP58 KVL35:KVL40 KVT14:KVT34 KVT41:KVT58 KLP35:KLP40 KLX14:KLX34 KLX41:KLX58 KBT35:KBT40 KCB14:KCB34 KCB41:KCB58 JRX35:JRX40 JSF14:JSF34 JSF41:JSF58 JIB35:JIB40 JIJ14:JIJ34 JIJ41:JIJ58 IYF35:IYF40 IYN14:IYN34 IYN41:IYN58 IOJ35:IOJ40 IOR14:IOR34 IOR41:IOR58 IEN35:IEN40 IEV14:IEV34 IEV41:IEV58 HUR35:HUR40 HUZ14:HUZ34 HUZ41:HUZ58 HKV35:HKV40 HLD14:HLD34 HLD41:HLD58 HAZ35:HAZ40 HBH14:HBH34 HBH41:HBH58 GRD35:GRD40 GRL14:GRL34 GRL41:GRL58 GHH35:GHH40 GHP14:GHP34 GHP41:GHP58 FXL35:FXL40 FXT14:FXT34 FXT41:FXT58 FNP35:FNP40 FNX14:FNX34 FNX41:FNX58 FDT35:FDT40 FEB14:FEB34 FEB41:FEB58 ETX35:ETX40 EUF14:EUF34 EUF41:EUF58 EKB35:EKB40 EKJ14:EKJ34 EKJ41:EKJ58 EAF35:EAF40 EAN14:EAN34 EAN41:EAN58 DQJ35:DQJ40 DQR14:DQR34 DQR41:DQR58 DGN35:DGN40 DGV14:DGV34 DGV41:DGV58 CWR35:CWR40 CWZ14:CWZ34 CWZ41:CWZ58 CMV35:CMV40 CND14:CND34 CND41:CND58 CCZ35:CCZ40 CDH14:CDH34 CDH41:CDH58 BTD35:BTD40 BTL14:BTL34 BTL41:BTL58 BJH35:BJH40 BJP14:BJP34 BJP41:BJP58 AZL35:AZL40 AZT14:AZT34 AZT41:AZT58 APP35:APP40 APX14:APX34 APX41:APX58 AFT35:AFT40 AGB14:AGB34 AGB41:AGB58 VX35:VX40 WF14:WF34 WF41:WF58 MB35:MB40 MJ14:MJ34 MJ41:MJ58 CF35:CF40 CN14:CN34 CN41:CN58 WEX35:WEX40 WFF14:WFF34 WFF41:WFF58" xr:uid="{28DF02AB-FFD3-4C00-A041-1EF90ED10B93}">
      <formula1>"　,○,◎"</formula1>
    </dataValidation>
    <dataValidation type="list" allowBlank="1" showInputMessage="1" showErrorMessage="1" sqref="B65530:B65532 CJ65540:CJ65542 MF65540:MF65542 WB65540:WB65542 AFX65540:AFX65542 APT65540:APT65542 AZP65540:AZP65542 BJL65540:BJL65542 BTH65540:BTH65542 CDD65540:CDD65542 CMZ65540:CMZ65542 CWV65540:CWV65542 DGR65540:DGR65542 DQN65540:DQN65542 EAJ65540:EAJ65542 EKF65540:EKF65542 EUB65540:EUB65542 FDX65540:FDX65542 FNT65540:FNT65542 FXP65540:FXP65542 GHL65540:GHL65542 GRH65540:GRH65542 HBD65540:HBD65542 HKZ65540:HKZ65542 HUV65540:HUV65542 IER65540:IER65542 ION65540:ION65542 IYJ65540:IYJ65542 JIF65540:JIF65542 JSB65540:JSB65542 KBX65540:KBX65542 KLT65540:KLT65542 KVP65540:KVP65542 LFL65540:LFL65542 LPH65540:LPH65542 LZD65540:LZD65542 MIZ65540:MIZ65542 MSV65540:MSV65542 NCR65540:NCR65542 NMN65540:NMN65542 NWJ65540:NWJ65542 OGF65540:OGF65542 OQB65540:OQB65542 OZX65540:OZX65542 PJT65540:PJT65542 PTP65540:PTP65542 QDL65540:QDL65542 QNH65540:QNH65542 QXD65540:QXD65542 RGZ65540:RGZ65542 RQV65540:RQV65542 SAR65540:SAR65542 SKN65540:SKN65542 SUJ65540:SUJ65542 TEF65540:TEF65542 TOB65540:TOB65542 TXX65540:TXX65542 UHT65540:UHT65542 URP65540:URP65542 VBL65540:VBL65542 VLH65540:VLH65542 VVD65540:VVD65542 WEZ65540:WEZ65542 WOV65540:WOV65542 B131066:B131068 CJ131076:CJ131078 MF131076:MF131078 WB131076:WB131078 AFX131076:AFX131078 APT131076:APT131078 AZP131076:AZP131078 BJL131076:BJL131078 BTH131076:BTH131078 CDD131076:CDD131078 CMZ131076:CMZ131078 CWV131076:CWV131078 DGR131076:DGR131078 DQN131076:DQN131078 EAJ131076:EAJ131078 EKF131076:EKF131078 EUB131076:EUB131078 FDX131076:FDX131078 FNT131076:FNT131078 FXP131076:FXP131078 GHL131076:GHL131078 GRH131076:GRH131078 HBD131076:HBD131078 HKZ131076:HKZ131078 HUV131076:HUV131078 IER131076:IER131078 ION131076:ION131078 IYJ131076:IYJ131078 JIF131076:JIF131078 JSB131076:JSB131078 KBX131076:KBX131078 KLT131076:KLT131078 KVP131076:KVP131078 LFL131076:LFL131078 LPH131076:LPH131078 LZD131076:LZD131078 MIZ131076:MIZ131078 MSV131076:MSV131078 NCR131076:NCR131078 NMN131076:NMN131078 NWJ131076:NWJ131078 OGF131076:OGF131078 OQB131076:OQB131078 OZX131076:OZX131078 PJT131076:PJT131078 PTP131076:PTP131078 QDL131076:QDL131078 QNH131076:QNH131078 QXD131076:QXD131078 RGZ131076:RGZ131078 RQV131076:RQV131078 SAR131076:SAR131078 SKN131076:SKN131078 SUJ131076:SUJ131078 TEF131076:TEF131078 TOB131076:TOB131078 TXX131076:TXX131078 UHT131076:UHT131078 URP131076:URP131078 VBL131076:VBL131078 VLH131076:VLH131078 VVD131076:VVD131078 WEZ131076:WEZ131078 WOV131076:WOV131078 B196602:B196604 CJ196612:CJ196614 MF196612:MF196614 WB196612:WB196614 AFX196612:AFX196614 APT196612:APT196614 AZP196612:AZP196614 BJL196612:BJL196614 BTH196612:BTH196614 CDD196612:CDD196614 CMZ196612:CMZ196614 CWV196612:CWV196614 DGR196612:DGR196614 DQN196612:DQN196614 EAJ196612:EAJ196614 EKF196612:EKF196614 EUB196612:EUB196614 FDX196612:FDX196614 FNT196612:FNT196614 FXP196612:FXP196614 GHL196612:GHL196614 GRH196612:GRH196614 HBD196612:HBD196614 HKZ196612:HKZ196614 HUV196612:HUV196614 IER196612:IER196614 ION196612:ION196614 IYJ196612:IYJ196614 JIF196612:JIF196614 JSB196612:JSB196614 KBX196612:KBX196614 KLT196612:KLT196614 KVP196612:KVP196614 LFL196612:LFL196614 LPH196612:LPH196614 LZD196612:LZD196614 MIZ196612:MIZ196614 MSV196612:MSV196614 NCR196612:NCR196614 NMN196612:NMN196614 NWJ196612:NWJ196614 OGF196612:OGF196614 OQB196612:OQB196614 OZX196612:OZX196614 PJT196612:PJT196614 PTP196612:PTP196614 QDL196612:QDL196614 QNH196612:QNH196614 QXD196612:QXD196614 RGZ196612:RGZ196614 RQV196612:RQV196614 SAR196612:SAR196614 SKN196612:SKN196614 SUJ196612:SUJ196614 TEF196612:TEF196614 TOB196612:TOB196614 TXX196612:TXX196614 UHT196612:UHT196614 URP196612:URP196614 VBL196612:VBL196614 VLH196612:VLH196614 VVD196612:VVD196614 WEZ196612:WEZ196614 WOV196612:WOV196614 B262138:B262140 CJ262148:CJ262150 MF262148:MF262150 WB262148:WB262150 AFX262148:AFX262150 APT262148:APT262150 AZP262148:AZP262150 BJL262148:BJL262150 BTH262148:BTH262150 CDD262148:CDD262150 CMZ262148:CMZ262150 CWV262148:CWV262150 DGR262148:DGR262150 DQN262148:DQN262150 EAJ262148:EAJ262150 EKF262148:EKF262150 EUB262148:EUB262150 FDX262148:FDX262150 FNT262148:FNT262150 FXP262148:FXP262150 GHL262148:GHL262150 GRH262148:GRH262150 HBD262148:HBD262150 HKZ262148:HKZ262150 HUV262148:HUV262150 IER262148:IER262150 ION262148:ION262150 IYJ262148:IYJ262150 JIF262148:JIF262150 JSB262148:JSB262150 KBX262148:KBX262150 KLT262148:KLT262150 KVP262148:KVP262150 LFL262148:LFL262150 LPH262148:LPH262150 LZD262148:LZD262150 MIZ262148:MIZ262150 MSV262148:MSV262150 NCR262148:NCR262150 NMN262148:NMN262150 NWJ262148:NWJ262150 OGF262148:OGF262150 OQB262148:OQB262150 OZX262148:OZX262150 PJT262148:PJT262150 PTP262148:PTP262150 QDL262148:QDL262150 QNH262148:QNH262150 QXD262148:QXD262150 RGZ262148:RGZ262150 RQV262148:RQV262150 SAR262148:SAR262150 SKN262148:SKN262150 SUJ262148:SUJ262150 TEF262148:TEF262150 TOB262148:TOB262150 TXX262148:TXX262150 UHT262148:UHT262150 URP262148:URP262150 VBL262148:VBL262150 VLH262148:VLH262150 VVD262148:VVD262150 WEZ262148:WEZ262150 WOV262148:WOV262150 B327674:B327676 CJ327684:CJ327686 MF327684:MF327686 WB327684:WB327686 AFX327684:AFX327686 APT327684:APT327686 AZP327684:AZP327686 BJL327684:BJL327686 BTH327684:BTH327686 CDD327684:CDD327686 CMZ327684:CMZ327686 CWV327684:CWV327686 DGR327684:DGR327686 DQN327684:DQN327686 EAJ327684:EAJ327686 EKF327684:EKF327686 EUB327684:EUB327686 FDX327684:FDX327686 FNT327684:FNT327686 FXP327684:FXP327686 GHL327684:GHL327686 GRH327684:GRH327686 HBD327684:HBD327686 HKZ327684:HKZ327686 HUV327684:HUV327686 IER327684:IER327686 ION327684:ION327686 IYJ327684:IYJ327686 JIF327684:JIF327686 JSB327684:JSB327686 KBX327684:KBX327686 KLT327684:KLT327686 KVP327684:KVP327686 LFL327684:LFL327686 LPH327684:LPH327686 LZD327684:LZD327686 MIZ327684:MIZ327686 MSV327684:MSV327686 NCR327684:NCR327686 NMN327684:NMN327686 NWJ327684:NWJ327686 OGF327684:OGF327686 OQB327684:OQB327686 OZX327684:OZX327686 PJT327684:PJT327686 PTP327684:PTP327686 QDL327684:QDL327686 QNH327684:QNH327686 QXD327684:QXD327686 RGZ327684:RGZ327686 RQV327684:RQV327686 SAR327684:SAR327686 SKN327684:SKN327686 SUJ327684:SUJ327686 TEF327684:TEF327686 TOB327684:TOB327686 TXX327684:TXX327686 UHT327684:UHT327686 URP327684:URP327686 VBL327684:VBL327686 VLH327684:VLH327686 VVD327684:VVD327686 WEZ327684:WEZ327686 WOV327684:WOV327686 B393210:B393212 CJ393220:CJ393222 MF393220:MF393222 WB393220:WB393222 AFX393220:AFX393222 APT393220:APT393222 AZP393220:AZP393222 BJL393220:BJL393222 BTH393220:BTH393222 CDD393220:CDD393222 CMZ393220:CMZ393222 CWV393220:CWV393222 DGR393220:DGR393222 DQN393220:DQN393222 EAJ393220:EAJ393222 EKF393220:EKF393222 EUB393220:EUB393222 FDX393220:FDX393222 FNT393220:FNT393222 FXP393220:FXP393222 GHL393220:GHL393222 GRH393220:GRH393222 HBD393220:HBD393222 HKZ393220:HKZ393222 HUV393220:HUV393222 IER393220:IER393222 ION393220:ION393222 IYJ393220:IYJ393222 JIF393220:JIF393222 JSB393220:JSB393222 KBX393220:KBX393222 KLT393220:KLT393222 KVP393220:KVP393222 LFL393220:LFL393222 LPH393220:LPH393222 LZD393220:LZD393222 MIZ393220:MIZ393222 MSV393220:MSV393222 NCR393220:NCR393222 NMN393220:NMN393222 NWJ393220:NWJ393222 OGF393220:OGF393222 OQB393220:OQB393222 OZX393220:OZX393222 PJT393220:PJT393222 PTP393220:PTP393222 QDL393220:QDL393222 QNH393220:QNH393222 QXD393220:QXD393222 RGZ393220:RGZ393222 RQV393220:RQV393222 SAR393220:SAR393222 SKN393220:SKN393222 SUJ393220:SUJ393222 TEF393220:TEF393222 TOB393220:TOB393222 TXX393220:TXX393222 UHT393220:UHT393222 URP393220:URP393222 VBL393220:VBL393222 VLH393220:VLH393222 VVD393220:VVD393222 WEZ393220:WEZ393222 WOV393220:WOV393222 B458746:B458748 CJ458756:CJ458758 MF458756:MF458758 WB458756:WB458758 AFX458756:AFX458758 APT458756:APT458758 AZP458756:AZP458758 BJL458756:BJL458758 BTH458756:BTH458758 CDD458756:CDD458758 CMZ458756:CMZ458758 CWV458756:CWV458758 DGR458756:DGR458758 DQN458756:DQN458758 EAJ458756:EAJ458758 EKF458756:EKF458758 EUB458756:EUB458758 FDX458756:FDX458758 FNT458756:FNT458758 FXP458756:FXP458758 GHL458756:GHL458758 GRH458756:GRH458758 HBD458756:HBD458758 HKZ458756:HKZ458758 HUV458756:HUV458758 IER458756:IER458758 ION458756:ION458758 IYJ458756:IYJ458758 JIF458756:JIF458758 JSB458756:JSB458758 KBX458756:KBX458758 KLT458756:KLT458758 KVP458756:KVP458758 LFL458756:LFL458758 LPH458756:LPH458758 LZD458756:LZD458758 MIZ458756:MIZ458758 MSV458756:MSV458758 NCR458756:NCR458758 NMN458756:NMN458758 NWJ458756:NWJ458758 OGF458756:OGF458758 OQB458756:OQB458758 OZX458756:OZX458758 PJT458756:PJT458758 PTP458756:PTP458758 QDL458756:QDL458758 QNH458756:QNH458758 QXD458756:QXD458758 RGZ458756:RGZ458758 RQV458756:RQV458758 SAR458756:SAR458758 SKN458756:SKN458758 SUJ458756:SUJ458758 TEF458756:TEF458758 TOB458756:TOB458758 TXX458756:TXX458758 UHT458756:UHT458758 URP458756:URP458758 VBL458756:VBL458758 VLH458756:VLH458758 VVD458756:VVD458758 WEZ458756:WEZ458758 WOV458756:WOV458758 B524282:B524284 CJ524292:CJ524294 MF524292:MF524294 WB524292:WB524294 AFX524292:AFX524294 APT524292:APT524294 AZP524292:AZP524294 BJL524292:BJL524294 BTH524292:BTH524294 CDD524292:CDD524294 CMZ524292:CMZ524294 CWV524292:CWV524294 DGR524292:DGR524294 DQN524292:DQN524294 EAJ524292:EAJ524294 EKF524292:EKF524294 EUB524292:EUB524294 FDX524292:FDX524294 FNT524292:FNT524294 FXP524292:FXP524294 GHL524292:GHL524294 GRH524292:GRH524294 HBD524292:HBD524294 HKZ524292:HKZ524294 HUV524292:HUV524294 IER524292:IER524294 ION524292:ION524294 IYJ524292:IYJ524294 JIF524292:JIF524294 JSB524292:JSB524294 KBX524292:KBX524294 KLT524292:KLT524294 KVP524292:KVP524294 LFL524292:LFL524294 LPH524292:LPH524294 LZD524292:LZD524294 MIZ524292:MIZ524294 MSV524292:MSV524294 NCR524292:NCR524294 NMN524292:NMN524294 NWJ524292:NWJ524294 OGF524292:OGF524294 OQB524292:OQB524294 OZX524292:OZX524294 PJT524292:PJT524294 PTP524292:PTP524294 QDL524292:QDL524294 QNH524292:QNH524294 QXD524292:QXD524294 RGZ524292:RGZ524294 RQV524292:RQV524294 SAR524292:SAR524294 SKN524292:SKN524294 SUJ524292:SUJ524294 TEF524292:TEF524294 TOB524292:TOB524294 TXX524292:TXX524294 UHT524292:UHT524294 URP524292:URP524294 VBL524292:VBL524294 VLH524292:VLH524294 VVD524292:VVD524294 WEZ524292:WEZ524294 WOV524292:WOV524294 B589818:B589820 CJ589828:CJ589830 MF589828:MF589830 WB589828:WB589830 AFX589828:AFX589830 APT589828:APT589830 AZP589828:AZP589830 BJL589828:BJL589830 BTH589828:BTH589830 CDD589828:CDD589830 CMZ589828:CMZ589830 CWV589828:CWV589830 DGR589828:DGR589830 DQN589828:DQN589830 EAJ589828:EAJ589830 EKF589828:EKF589830 EUB589828:EUB589830 FDX589828:FDX589830 FNT589828:FNT589830 FXP589828:FXP589830 GHL589828:GHL589830 GRH589828:GRH589830 HBD589828:HBD589830 HKZ589828:HKZ589830 HUV589828:HUV589830 IER589828:IER589830 ION589828:ION589830 IYJ589828:IYJ589830 JIF589828:JIF589830 JSB589828:JSB589830 KBX589828:KBX589830 KLT589828:KLT589830 KVP589828:KVP589830 LFL589828:LFL589830 LPH589828:LPH589830 LZD589828:LZD589830 MIZ589828:MIZ589830 MSV589828:MSV589830 NCR589828:NCR589830 NMN589828:NMN589830 NWJ589828:NWJ589830 OGF589828:OGF589830 OQB589828:OQB589830 OZX589828:OZX589830 PJT589828:PJT589830 PTP589828:PTP589830 QDL589828:QDL589830 QNH589828:QNH589830 QXD589828:QXD589830 RGZ589828:RGZ589830 RQV589828:RQV589830 SAR589828:SAR589830 SKN589828:SKN589830 SUJ589828:SUJ589830 TEF589828:TEF589830 TOB589828:TOB589830 TXX589828:TXX589830 UHT589828:UHT589830 URP589828:URP589830 VBL589828:VBL589830 VLH589828:VLH589830 VVD589828:VVD589830 WEZ589828:WEZ589830 WOV589828:WOV589830 B655354:B655356 CJ655364:CJ655366 MF655364:MF655366 WB655364:WB655366 AFX655364:AFX655366 APT655364:APT655366 AZP655364:AZP655366 BJL655364:BJL655366 BTH655364:BTH655366 CDD655364:CDD655366 CMZ655364:CMZ655366 CWV655364:CWV655366 DGR655364:DGR655366 DQN655364:DQN655366 EAJ655364:EAJ655366 EKF655364:EKF655366 EUB655364:EUB655366 FDX655364:FDX655366 FNT655364:FNT655366 FXP655364:FXP655366 GHL655364:GHL655366 GRH655364:GRH655366 HBD655364:HBD655366 HKZ655364:HKZ655366 HUV655364:HUV655366 IER655364:IER655366 ION655364:ION655366 IYJ655364:IYJ655366 JIF655364:JIF655366 JSB655364:JSB655366 KBX655364:KBX655366 KLT655364:KLT655366 KVP655364:KVP655366 LFL655364:LFL655366 LPH655364:LPH655366 LZD655364:LZD655366 MIZ655364:MIZ655366 MSV655364:MSV655366 NCR655364:NCR655366 NMN655364:NMN655366 NWJ655364:NWJ655366 OGF655364:OGF655366 OQB655364:OQB655366 OZX655364:OZX655366 PJT655364:PJT655366 PTP655364:PTP655366 QDL655364:QDL655366 QNH655364:QNH655366 QXD655364:QXD655366 RGZ655364:RGZ655366 RQV655364:RQV655366 SAR655364:SAR655366 SKN655364:SKN655366 SUJ655364:SUJ655366 TEF655364:TEF655366 TOB655364:TOB655366 TXX655364:TXX655366 UHT655364:UHT655366 URP655364:URP655366 VBL655364:VBL655366 VLH655364:VLH655366 VVD655364:VVD655366 WEZ655364:WEZ655366 WOV655364:WOV655366 B720890:B720892 CJ720900:CJ720902 MF720900:MF720902 WB720900:WB720902 AFX720900:AFX720902 APT720900:APT720902 AZP720900:AZP720902 BJL720900:BJL720902 BTH720900:BTH720902 CDD720900:CDD720902 CMZ720900:CMZ720902 CWV720900:CWV720902 DGR720900:DGR720902 DQN720900:DQN720902 EAJ720900:EAJ720902 EKF720900:EKF720902 EUB720900:EUB720902 FDX720900:FDX720902 FNT720900:FNT720902 FXP720900:FXP720902 GHL720900:GHL720902 GRH720900:GRH720902 HBD720900:HBD720902 HKZ720900:HKZ720902 HUV720900:HUV720902 IER720900:IER720902 ION720900:ION720902 IYJ720900:IYJ720902 JIF720900:JIF720902 JSB720900:JSB720902 KBX720900:KBX720902 KLT720900:KLT720902 KVP720900:KVP720902 LFL720900:LFL720902 LPH720900:LPH720902 LZD720900:LZD720902 MIZ720900:MIZ720902 MSV720900:MSV720902 NCR720900:NCR720902 NMN720900:NMN720902 NWJ720900:NWJ720902 OGF720900:OGF720902 OQB720900:OQB720902 OZX720900:OZX720902 PJT720900:PJT720902 PTP720900:PTP720902 QDL720900:QDL720902 QNH720900:QNH720902 QXD720900:QXD720902 RGZ720900:RGZ720902 RQV720900:RQV720902 SAR720900:SAR720902 SKN720900:SKN720902 SUJ720900:SUJ720902 TEF720900:TEF720902 TOB720900:TOB720902 TXX720900:TXX720902 UHT720900:UHT720902 URP720900:URP720902 VBL720900:VBL720902 VLH720900:VLH720902 VVD720900:VVD720902 WEZ720900:WEZ720902 WOV720900:WOV720902 B786426:B786428 CJ786436:CJ786438 MF786436:MF786438 WB786436:WB786438 AFX786436:AFX786438 APT786436:APT786438 AZP786436:AZP786438 BJL786436:BJL786438 BTH786436:BTH786438 CDD786436:CDD786438 CMZ786436:CMZ786438 CWV786436:CWV786438 DGR786436:DGR786438 DQN786436:DQN786438 EAJ786436:EAJ786438 EKF786436:EKF786438 EUB786436:EUB786438 FDX786436:FDX786438 FNT786436:FNT786438 FXP786436:FXP786438 GHL786436:GHL786438 GRH786436:GRH786438 HBD786436:HBD786438 HKZ786436:HKZ786438 HUV786436:HUV786438 IER786436:IER786438 ION786436:ION786438 IYJ786436:IYJ786438 JIF786436:JIF786438 JSB786436:JSB786438 KBX786436:KBX786438 KLT786436:KLT786438 KVP786436:KVP786438 LFL786436:LFL786438 LPH786436:LPH786438 LZD786436:LZD786438 MIZ786436:MIZ786438 MSV786436:MSV786438 NCR786436:NCR786438 NMN786436:NMN786438 NWJ786436:NWJ786438 OGF786436:OGF786438 OQB786436:OQB786438 OZX786436:OZX786438 PJT786436:PJT786438 PTP786436:PTP786438 QDL786436:QDL786438 QNH786436:QNH786438 QXD786436:QXD786438 RGZ786436:RGZ786438 RQV786436:RQV786438 SAR786436:SAR786438 SKN786436:SKN786438 SUJ786436:SUJ786438 TEF786436:TEF786438 TOB786436:TOB786438 TXX786436:TXX786438 UHT786436:UHT786438 URP786436:URP786438 VBL786436:VBL786438 VLH786436:VLH786438 VVD786436:VVD786438 WEZ786436:WEZ786438 WOV786436:WOV786438 B851962:B851964 CJ851972:CJ851974 MF851972:MF851974 WB851972:WB851974 AFX851972:AFX851974 APT851972:APT851974 AZP851972:AZP851974 BJL851972:BJL851974 BTH851972:BTH851974 CDD851972:CDD851974 CMZ851972:CMZ851974 CWV851972:CWV851974 DGR851972:DGR851974 DQN851972:DQN851974 EAJ851972:EAJ851974 EKF851972:EKF851974 EUB851972:EUB851974 FDX851972:FDX851974 FNT851972:FNT851974 FXP851972:FXP851974 GHL851972:GHL851974 GRH851972:GRH851974 HBD851972:HBD851974 HKZ851972:HKZ851974 HUV851972:HUV851974 IER851972:IER851974 ION851972:ION851974 IYJ851972:IYJ851974 JIF851972:JIF851974 JSB851972:JSB851974 KBX851972:KBX851974 KLT851972:KLT851974 KVP851972:KVP851974 LFL851972:LFL851974 LPH851972:LPH851974 LZD851972:LZD851974 MIZ851972:MIZ851974 MSV851972:MSV851974 NCR851972:NCR851974 NMN851972:NMN851974 NWJ851972:NWJ851974 OGF851972:OGF851974 OQB851972:OQB851974 OZX851972:OZX851974 PJT851972:PJT851974 PTP851972:PTP851974 QDL851972:QDL851974 QNH851972:QNH851974 QXD851972:QXD851974 RGZ851972:RGZ851974 RQV851972:RQV851974 SAR851972:SAR851974 SKN851972:SKN851974 SUJ851972:SUJ851974 TEF851972:TEF851974 TOB851972:TOB851974 TXX851972:TXX851974 UHT851972:UHT851974 URP851972:URP851974 VBL851972:VBL851974 VLH851972:VLH851974 VVD851972:VVD851974 WEZ851972:WEZ851974 WOV851972:WOV851974 B917498:B917500 CJ917508:CJ917510 MF917508:MF917510 WB917508:WB917510 AFX917508:AFX917510 APT917508:APT917510 AZP917508:AZP917510 BJL917508:BJL917510 BTH917508:BTH917510 CDD917508:CDD917510 CMZ917508:CMZ917510 CWV917508:CWV917510 DGR917508:DGR917510 DQN917508:DQN917510 EAJ917508:EAJ917510 EKF917508:EKF917510 EUB917508:EUB917510 FDX917508:FDX917510 FNT917508:FNT917510 FXP917508:FXP917510 GHL917508:GHL917510 GRH917508:GRH917510 HBD917508:HBD917510 HKZ917508:HKZ917510 HUV917508:HUV917510 IER917508:IER917510 ION917508:ION917510 IYJ917508:IYJ917510 JIF917508:JIF917510 JSB917508:JSB917510 KBX917508:KBX917510 KLT917508:KLT917510 KVP917508:KVP917510 LFL917508:LFL917510 LPH917508:LPH917510 LZD917508:LZD917510 MIZ917508:MIZ917510 MSV917508:MSV917510 NCR917508:NCR917510 NMN917508:NMN917510 NWJ917508:NWJ917510 OGF917508:OGF917510 OQB917508:OQB917510 OZX917508:OZX917510 PJT917508:PJT917510 PTP917508:PTP917510 QDL917508:QDL917510 QNH917508:QNH917510 QXD917508:QXD917510 RGZ917508:RGZ917510 RQV917508:RQV917510 SAR917508:SAR917510 SKN917508:SKN917510 SUJ917508:SUJ917510 TEF917508:TEF917510 TOB917508:TOB917510 TXX917508:TXX917510 UHT917508:UHT917510 URP917508:URP917510 VBL917508:VBL917510 VLH917508:VLH917510 VVD917508:VVD917510 WEZ917508:WEZ917510 WOV917508:WOV917510 B983034:B983036 CJ983044:CJ983046 MF983044:MF983046 WB983044:WB983046 AFX983044:AFX983046 APT983044:APT983046 AZP983044:AZP983046 BJL983044:BJL983046 BTH983044:BTH983046 CDD983044:CDD983046 CMZ983044:CMZ983046 CWV983044:CWV983046 DGR983044:DGR983046 DQN983044:DQN983046 EAJ983044:EAJ983046 EKF983044:EKF983046 EUB983044:EUB983046 FDX983044:FDX983046 FNT983044:FNT983046 FXP983044:FXP983046 GHL983044:GHL983046 GRH983044:GRH983046 HBD983044:HBD983046 HKZ983044:HKZ983046 HUV983044:HUV983046 IER983044:IER983046 ION983044:ION983046 IYJ983044:IYJ983046 JIF983044:JIF983046 JSB983044:JSB983046 KBX983044:KBX983046 KLT983044:KLT983046 KVP983044:KVP983046 LFL983044:LFL983046 LPH983044:LPH983046 LZD983044:LZD983046 MIZ983044:MIZ983046 MSV983044:MSV983046 NCR983044:NCR983046 NMN983044:NMN983046 NWJ983044:NWJ983046 OGF983044:OGF983046 OQB983044:OQB983046 OZX983044:OZX983046 PJT983044:PJT983046 PTP983044:PTP983046 QDL983044:QDL983046 QNH983044:QNH983046 QXD983044:QXD983046 RGZ983044:RGZ983046 RQV983044:RQV983046 SAR983044:SAR983046 SKN983044:SKN983046 SUJ983044:SUJ983046 TEF983044:TEF983046 TOB983044:TOB983046 TXX983044:TXX983046 UHT983044:UHT983046 URP983044:URP983046 VBL983044:VBL983046 VLH983044:VLH983046 VVD983044:VVD983046 WEZ983044:WEZ983046 WOV983044:WOV983046 D65531:E65531 CL65541:CM65541 MH65541:MI65541 WD65541:WE65541 AFZ65541:AGA65541 APV65541:APW65541 AZR65541:AZS65541 BJN65541:BJO65541 BTJ65541:BTK65541 CDF65541:CDG65541 CNB65541:CNC65541 CWX65541:CWY65541 DGT65541:DGU65541 DQP65541:DQQ65541 EAL65541:EAM65541 EKH65541:EKI65541 EUD65541:EUE65541 FDZ65541:FEA65541 FNV65541:FNW65541 FXR65541:FXS65541 GHN65541:GHO65541 GRJ65541:GRK65541 HBF65541:HBG65541 HLB65541:HLC65541 HUX65541:HUY65541 IET65541:IEU65541 IOP65541:IOQ65541 IYL65541:IYM65541 JIH65541:JII65541 JSD65541:JSE65541 KBZ65541:KCA65541 KLV65541:KLW65541 KVR65541:KVS65541 LFN65541:LFO65541 LPJ65541:LPK65541 LZF65541:LZG65541 MJB65541:MJC65541 MSX65541:MSY65541 NCT65541:NCU65541 NMP65541:NMQ65541 NWL65541:NWM65541 OGH65541:OGI65541 OQD65541:OQE65541 OZZ65541:PAA65541 PJV65541:PJW65541 PTR65541:PTS65541 QDN65541:QDO65541 QNJ65541:QNK65541 QXF65541:QXG65541 RHB65541:RHC65541 RQX65541:RQY65541 SAT65541:SAU65541 SKP65541:SKQ65541 SUL65541:SUM65541 TEH65541:TEI65541 TOD65541:TOE65541 TXZ65541:TYA65541 UHV65541:UHW65541 URR65541:URS65541 VBN65541:VBO65541 VLJ65541:VLK65541 VVF65541:VVG65541 WFB65541:WFC65541 WOX65541:WOY65541 D131067:E131067 CL131077:CM131077 MH131077:MI131077 WD131077:WE131077 AFZ131077:AGA131077 APV131077:APW131077 AZR131077:AZS131077 BJN131077:BJO131077 BTJ131077:BTK131077 CDF131077:CDG131077 CNB131077:CNC131077 CWX131077:CWY131077 DGT131077:DGU131077 DQP131077:DQQ131077 EAL131077:EAM131077 EKH131077:EKI131077 EUD131077:EUE131077 FDZ131077:FEA131077 FNV131077:FNW131077 FXR131077:FXS131077 GHN131077:GHO131077 GRJ131077:GRK131077 HBF131077:HBG131077 HLB131077:HLC131077 HUX131077:HUY131077 IET131077:IEU131077 IOP131077:IOQ131077 IYL131077:IYM131077 JIH131077:JII131077 JSD131077:JSE131077 KBZ131077:KCA131077 KLV131077:KLW131077 KVR131077:KVS131077 LFN131077:LFO131077 LPJ131077:LPK131077 LZF131077:LZG131077 MJB131077:MJC131077 MSX131077:MSY131077 NCT131077:NCU131077 NMP131077:NMQ131077 NWL131077:NWM131077 OGH131077:OGI131077 OQD131077:OQE131077 OZZ131077:PAA131077 PJV131077:PJW131077 PTR131077:PTS131077 QDN131077:QDO131077 QNJ131077:QNK131077 QXF131077:QXG131077 RHB131077:RHC131077 RQX131077:RQY131077 SAT131077:SAU131077 SKP131077:SKQ131077 SUL131077:SUM131077 TEH131077:TEI131077 TOD131077:TOE131077 TXZ131077:TYA131077 UHV131077:UHW131077 URR131077:URS131077 VBN131077:VBO131077 VLJ131077:VLK131077 VVF131077:VVG131077 WFB131077:WFC131077 WOX131077:WOY131077 D196603:E196603 CL196613:CM196613 MH196613:MI196613 WD196613:WE196613 AFZ196613:AGA196613 APV196613:APW196613 AZR196613:AZS196613 BJN196613:BJO196613 BTJ196613:BTK196613 CDF196613:CDG196613 CNB196613:CNC196613 CWX196613:CWY196613 DGT196613:DGU196613 DQP196613:DQQ196613 EAL196613:EAM196613 EKH196613:EKI196613 EUD196613:EUE196613 FDZ196613:FEA196613 FNV196613:FNW196613 FXR196613:FXS196613 GHN196613:GHO196613 GRJ196613:GRK196613 HBF196613:HBG196613 HLB196613:HLC196613 HUX196613:HUY196613 IET196613:IEU196613 IOP196613:IOQ196613 IYL196613:IYM196613 JIH196613:JII196613 JSD196613:JSE196613 KBZ196613:KCA196613 KLV196613:KLW196613 KVR196613:KVS196613 LFN196613:LFO196613 LPJ196613:LPK196613 LZF196613:LZG196613 MJB196613:MJC196613 MSX196613:MSY196613 NCT196613:NCU196613 NMP196613:NMQ196613 NWL196613:NWM196613 OGH196613:OGI196613 OQD196613:OQE196613 OZZ196613:PAA196613 PJV196613:PJW196613 PTR196613:PTS196613 QDN196613:QDO196613 QNJ196613:QNK196613 QXF196613:QXG196613 RHB196613:RHC196613 RQX196613:RQY196613 SAT196613:SAU196613 SKP196613:SKQ196613 SUL196613:SUM196613 TEH196613:TEI196613 TOD196613:TOE196613 TXZ196613:TYA196613 UHV196613:UHW196613 URR196613:URS196613 VBN196613:VBO196613 VLJ196613:VLK196613 VVF196613:VVG196613 WFB196613:WFC196613 WOX196613:WOY196613 D262139:E262139 CL262149:CM262149 MH262149:MI262149 WD262149:WE262149 AFZ262149:AGA262149 APV262149:APW262149 AZR262149:AZS262149 BJN262149:BJO262149 BTJ262149:BTK262149 CDF262149:CDG262149 CNB262149:CNC262149 CWX262149:CWY262149 DGT262149:DGU262149 DQP262149:DQQ262149 EAL262149:EAM262149 EKH262149:EKI262149 EUD262149:EUE262149 FDZ262149:FEA262149 FNV262149:FNW262149 FXR262149:FXS262149 GHN262149:GHO262149 GRJ262149:GRK262149 HBF262149:HBG262149 HLB262149:HLC262149 HUX262149:HUY262149 IET262149:IEU262149 IOP262149:IOQ262149 IYL262149:IYM262149 JIH262149:JII262149 JSD262149:JSE262149 KBZ262149:KCA262149 KLV262149:KLW262149 KVR262149:KVS262149 LFN262149:LFO262149 LPJ262149:LPK262149 LZF262149:LZG262149 MJB262149:MJC262149 MSX262149:MSY262149 NCT262149:NCU262149 NMP262149:NMQ262149 NWL262149:NWM262149 OGH262149:OGI262149 OQD262149:OQE262149 OZZ262149:PAA262149 PJV262149:PJW262149 PTR262149:PTS262149 QDN262149:QDO262149 QNJ262149:QNK262149 QXF262149:QXG262149 RHB262149:RHC262149 RQX262149:RQY262149 SAT262149:SAU262149 SKP262149:SKQ262149 SUL262149:SUM262149 TEH262149:TEI262149 TOD262149:TOE262149 TXZ262149:TYA262149 UHV262149:UHW262149 URR262149:URS262149 VBN262149:VBO262149 VLJ262149:VLK262149 VVF262149:VVG262149 WFB262149:WFC262149 WOX262149:WOY262149 D327675:E327675 CL327685:CM327685 MH327685:MI327685 WD327685:WE327685 AFZ327685:AGA327685 APV327685:APW327685 AZR327685:AZS327685 BJN327685:BJO327685 BTJ327685:BTK327685 CDF327685:CDG327685 CNB327685:CNC327685 CWX327685:CWY327685 DGT327685:DGU327685 DQP327685:DQQ327685 EAL327685:EAM327685 EKH327685:EKI327685 EUD327685:EUE327685 FDZ327685:FEA327685 FNV327685:FNW327685 FXR327685:FXS327685 GHN327685:GHO327685 GRJ327685:GRK327685 HBF327685:HBG327685 HLB327685:HLC327685 HUX327685:HUY327685 IET327685:IEU327685 IOP327685:IOQ327685 IYL327685:IYM327685 JIH327685:JII327685 JSD327685:JSE327685 KBZ327685:KCA327685 KLV327685:KLW327685 KVR327685:KVS327685 LFN327685:LFO327685 LPJ327685:LPK327685 LZF327685:LZG327685 MJB327685:MJC327685 MSX327685:MSY327685 NCT327685:NCU327685 NMP327685:NMQ327685 NWL327685:NWM327685 OGH327685:OGI327685 OQD327685:OQE327685 OZZ327685:PAA327685 PJV327685:PJW327685 PTR327685:PTS327685 QDN327685:QDO327685 QNJ327685:QNK327685 QXF327685:QXG327685 RHB327685:RHC327685 RQX327685:RQY327685 SAT327685:SAU327685 SKP327685:SKQ327685 SUL327685:SUM327685 TEH327685:TEI327685 TOD327685:TOE327685 TXZ327685:TYA327685 UHV327685:UHW327685 URR327685:URS327685 VBN327685:VBO327685 VLJ327685:VLK327685 VVF327685:VVG327685 WFB327685:WFC327685 WOX327685:WOY327685 D393211:E393211 CL393221:CM393221 MH393221:MI393221 WD393221:WE393221 AFZ393221:AGA393221 APV393221:APW393221 AZR393221:AZS393221 BJN393221:BJO393221 BTJ393221:BTK393221 CDF393221:CDG393221 CNB393221:CNC393221 CWX393221:CWY393221 DGT393221:DGU393221 DQP393221:DQQ393221 EAL393221:EAM393221 EKH393221:EKI393221 EUD393221:EUE393221 FDZ393221:FEA393221 FNV393221:FNW393221 FXR393221:FXS393221 GHN393221:GHO393221 GRJ393221:GRK393221 HBF393221:HBG393221 HLB393221:HLC393221 HUX393221:HUY393221 IET393221:IEU393221 IOP393221:IOQ393221 IYL393221:IYM393221 JIH393221:JII393221 JSD393221:JSE393221 KBZ393221:KCA393221 KLV393221:KLW393221 KVR393221:KVS393221 LFN393221:LFO393221 LPJ393221:LPK393221 LZF393221:LZG393221 MJB393221:MJC393221 MSX393221:MSY393221 NCT393221:NCU393221 NMP393221:NMQ393221 NWL393221:NWM393221 OGH393221:OGI393221 OQD393221:OQE393221 OZZ393221:PAA393221 PJV393221:PJW393221 PTR393221:PTS393221 QDN393221:QDO393221 QNJ393221:QNK393221 QXF393221:QXG393221 RHB393221:RHC393221 RQX393221:RQY393221 SAT393221:SAU393221 SKP393221:SKQ393221 SUL393221:SUM393221 TEH393221:TEI393221 TOD393221:TOE393221 TXZ393221:TYA393221 UHV393221:UHW393221 URR393221:URS393221 VBN393221:VBO393221 VLJ393221:VLK393221 VVF393221:VVG393221 WFB393221:WFC393221 WOX393221:WOY393221 D458747:E458747 CL458757:CM458757 MH458757:MI458757 WD458757:WE458757 AFZ458757:AGA458757 APV458757:APW458757 AZR458757:AZS458757 BJN458757:BJO458757 BTJ458757:BTK458757 CDF458757:CDG458757 CNB458757:CNC458757 CWX458757:CWY458757 DGT458757:DGU458757 DQP458757:DQQ458757 EAL458757:EAM458757 EKH458757:EKI458757 EUD458757:EUE458757 FDZ458757:FEA458757 FNV458757:FNW458757 FXR458757:FXS458757 GHN458757:GHO458757 GRJ458757:GRK458757 HBF458757:HBG458757 HLB458757:HLC458757 HUX458757:HUY458757 IET458757:IEU458757 IOP458757:IOQ458757 IYL458757:IYM458757 JIH458757:JII458757 JSD458757:JSE458757 KBZ458757:KCA458757 KLV458757:KLW458757 KVR458757:KVS458757 LFN458757:LFO458757 LPJ458757:LPK458757 LZF458757:LZG458757 MJB458757:MJC458757 MSX458757:MSY458757 NCT458757:NCU458757 NMP458757:NMQ458757 NWL458757:NWM458757 OGH458757:OGI458757 OQD458757:OQE458757 OZZ458757:PAA458757 PJV458757:PJW458757 PTR458757:PTS458757 QDN458757:QDO458757 QNJ458757:QNK458757 QXF458757:QXG458757 RHB458757:RHC458757 RQX458757:RQY458757 SAT458757:SAU458757 SKP458757:SKQ458757 SUL458757:SUM458757 TEH458757:TEI458757 TOD458757:TOE458757 TXZ458757:TYA458757 UHV458757:UHW458757 URR458757:URS458757 VBN458757:VBO458757 VLJ458757:VLK458757 VVF458757:VVG458757 WFB458757:WFC458757 WOX458757:WOY458757 D524283:E524283 CL524293:CM524293 MH524293:MI524293 WD524293:WE524293 AFZ524293:AGA524293 APV524293:APW524293 AZR524293:AZS524293 BJN524293:BJO524293 BTJ524293:BTK524293 CDF524293:CDG524293 CNB524293:CNC524293 CWX524293:CWY524293 DGT524293:DGU524293 DQP524293:DQQ524293 EAL524293:EAM524293 EKH524293:EKI524293 EUD524293:EUE524293 FDZ524293:FEA524293 FNV524293:FNW524293 FXR524293:FXS524293 GHN524293:GHO524293 GRJ524293:GRK524293 HBF524293:HBG524293 HLB524293:HLC524293 HUX524293:HUY524293 IET524293:IEU524293 IOP524293:IOQ524293 IYL524293:IYM524293 JIH524293:JII524293 JSD524293:JSE524293 KBZ524293:KCA524293 KLV524293:KLW524293 KVR524293:KVS524293 LFN524293:LFO524293 LPJ524293:LPK524293 LZF524293:LZG524293 MJB524293:MJC524293 MSX524293:MSY524293 NCT524293:NCU524293 NMP524293:NMQ524293 NWL524293:NWM524293 OGH524293:OGI524293 OQD524293:OQE524293 OZZ524293:PAA524293 PJV524293:PJW524293 PTR524293:PTS524293 QDN524293:QDO524293 QNJ524293:QNK524293 QXF524293:QXG524293 RHB524293:RHC524293 RQX524293:RQY524293 SAT524293:SAU524293 SKP524293:SKQ524293 SUL524293:SUM524293 TEH524293:TEI524293 TOD524293:TOE524293 TXZ524293:TYA524293 UHV524293:UHW524293 URR524293:URS524293 VBN524293:VBO524293 VLJ524293:VLK524293 VVF524293:VVG524293 WFB524293:WFC524293 WOX524293:WOY524293 D589819:E589819 CL589829:CM589829 MH589829:MI589829 WD589829:WE589829 AFZ589829:AGA589829 APV589829:APW589829 AZR589829:AZS589829 BJN589829:BJO589829 BTJ589829:BTK589829 CDF589829:CDG589829 CNB589829:CNC589829 CWX589829:CWY589829 DGT589829:DGU589829 DQP589829:DQQ589829 EAL589829:EAM589829 EKH589829:EKI589829 EUD589829:EUE589829 FDZ589829:FEA589829 FNV589829:FNW589829 FXR589829:FXS589829 GHN589829:GHO589829 GRJ589829:GRK589829 HBF589829:HBG589829 HLB589829:HLC589829 HUX589829:HUY589829 IET589829:IEU589829 IOP589829:IOQ589829 IYL589829:IYM589829 JIH589829:JII589829 JSD589829:JSE589829 KBZ589829:KCA589829 KLV589829:KLW589829 KVR589829:KVS589829 LFN589829:LFO589829 LPJ589829:LPK589829 LZF589829:LZG589829 MJB589829:MJC589829 MSX589829:MSY589829 NCT589829:NCU589829 NMP589829:NMQ589829 NWL589829:NWM589829 OGH589829:OGI589829 OQD589829:OQE589829 OZZ589829:PAA589829 PJV589829:PJW589829 PTR589829:PTS589829 QDN589829:QDO589829 QNJ589829:QNK589829 QXF589829:QXG589829 RHB589829:RHC589829 RQX589829:RQY589829 SAT589829:SAU589829 SKP589829:SKQ589829 SUL589829:SUM589829 TEH589829:TEI589829 TOD589829:TOE589829 TXZ589829:TYA589829 UHV589829:UHW589829 URR589829:URS589829 VBN589829:VBO589829 VLJ589829:VLK589829 VVF589829:VVG589829 WFB589829:WFC589829 WOX589829:WOY589829 D655355:E655355 CL655365:CM655365 MH655365:MI655365 WD655365:WE655365 AFZ655365:AGA655365 APV655365:APW655365 AZR655365:AZS655365 BJN655365:BJO655365 BTJ655365:BTK655365 CDF655365:CDG655365 CNB655365:CNC655365 CWX655365:CWY655365 DGT655365:DGU655365 DQP655365:DQQ655365 EAL655365:EAM655365 EKH655365:EKI655365 EUD655365:EUE655365 FDZ655365:FEA655365 FNV655365:FNW655365 FXR655365:FXS655365 GHN655365:GHO655365 GRJ655365:GRK655365 HBF655365:HBG655365 HLB655365:HLC655365 HUX655365:HUY655365 IET655365:IEU655365 IOP655365:IOQ655365 IYL655365:IYM655365 JIH655365:JII655365 JSD655365:JSE655365 KBZ655365:KCA655365 KLV655365:KLW655365 KVR655365:KVS655365 LFN655365:LFO655365 LPJ655365:LPK655365 LZF655365:LZG655365 MJB655365:MJC655365 MSX655365:MSY655365 NCT655365:NCU655365 NMP655365:NMQ655365 NWL655365:NWM655365 OGH655365:OGI655365 OQD655365:OQE655365 OZZ655365:PAA655365 PJV655365:PJW655365 PTR655365:PTS655365 QDN655365:QDO655365 QNJ655365:QNK655365 QXF655365:QXG655365 RHB655365:RHC655365 RQX655365:RQY655365 SAT655365:SAU655365 SKP655365:SKQ655365 SUL655365:SUM655365 TEH655365:TEI655365 TOD655365:TOE655365 TXZ655365:TYA655365 UHV655365:UHW655365 URR655365:URS655365 VBN655365:VBO655365 VLJ655365:VLK655365 VVF655365:VVG655365 WFB655365:WFC655365 WOX655365:WOY655365 D720891:E720891 CL720901:CM720901 MH720901:MI720901 WD720901:WE720901 AFZ720901:AGA720901 APV720901:APW720901 AZR720901:AZS720901 BJN720901:BJO720901 BTJ720901:BTK720901 CDF720901:CDG720901 CNB720901:CNC720901 CWX720901:CWY720901 DGT720901:DGU720901 DQP720901:DQQ720901 EAL720901:EAM720901 EKH720901:EKI720901 EUD720901:EUE720901 FDZ720901:FEA720901 FNV720901:FNW720901 FXR720901:FXS720901 GHN720901:GHO720901 GRJ720901:GRK720901 HBF720901:HBG720901 HLB720901:HLC720901 HUX720901:HUY720901 IET720901:IEU720901 IOP720901:IOQ720901 IYL720901:IYM720901 JIH720901:JII720901 JSD720901:JSE720901 KBZ720901:KCA720901 KLV720901:KLW720901 KVR720901:KVS720901 LFN720901:LFO720901 LPJ720901:LPK720901 LZF720901:LZG720901 MJB720901:MJC720901 MSX720901:MSY720901 NCT720901:NCU720901 NMP720901:NMQ720901 NWL720901:NWM720901 OGH720901:OGI720901 OQD720901:OQE720901 OZZ720901:PAA720901 PJV720901:PJW720901 PTR720901:PTS720901 QDN720901:QDO720901 QNJ720901:QNK720901 QXF720901:QXG720901 RHB720901:RHC720901 RQX720901:RQY720901 SAT720901:SAU720901 SKP720901:SKQ720901 SUL720901:SUM720901 TEH720901:TEI720901 TOD720901:TOE720901 TXZ720901:TYA720901 UHV720901:UHW720901 URR720901:URS720901 VBN720901:VBO720901 VLJ720901:VLK720901 VVF720901:VVG720901 WFB720901:WFC720901 WOX720901:WOY720901 D786427:E786427 CL786437:CM786437 MH786437:MI786437 WD786437:WE786437 AFZ786437:AGA786437 APV786437:APW786437 AZR786437:AZS786437 BJN786437:BJO786437 BTJ786437:BTK786437 CDF786437:CDG786437 CNB786437:CNC786437 CWX786437:CWY786437 DGT786437:DGU786437 DQP786437:DQQ786437 EAL786437:EAM786437 EKH786437:EKI786437 EUD786437:EUE786437 FDZ786437:FEA786437 FNV786437:FNW786437 FXR786437:FXS786437 GHN786437:GHO786437 GRJ786437:GRK786437 HBF786437:HBG786437 HLB786437:HLC786437 HUX786437:HUY786437 IET786437:IEU786437 IOP786437:IOQ786437 IYL786437:IYM786437 JIH786437:JII786437 JSD786437:JSE786437 KBZ786437:KCA786437 KLV786437:KLW786437 KVR786437:KVS786437 LFN786437:LFO786437 LPJ786437:LPK786437 LZF786437:LZG786437 MJB786437:MJC786437 MSX786437:MSY786437 NCT786437:NCU786437 NMP786437:NMQ786437 NWL786437:NWM786437 OGH786437:OGI786437 OQD786437:OQE786437 OZZ786437:PAA786437 PJV786437:PJW786437 PTR786437:PTS786437 QDN786437:QDO786437 QNJ786437:QNK786437 QXF786437:QXG786437 RHB786437:RHC786437 RQX786437:RQY786437 SAT786437:SAU786437 SKP786437:SKQ786437 SUL786437:SUM786437 TEH786437:TEI786437 TOD786437:TOE786437 TXZ786437:TYA786437 UHV786437:UHW786437 URR786437:URS786437 VBN786437:VBO786437 VLJ786437:VLK786437 VVF786437:VVG786437 WFB786437:WFC786437 WOX786437:WOY786437 D851963:E851963 CL851973:CM851973 MH851973:MI851973 WD851973:WE851973 AFZ851973:AGA851973 APV851973:APW851973 AZR851973:AZS851973 BJN851973:BJO851973 BTJ851973:BTK851973 CDF851973:CDG851973 CNB851973:CNC851973 CWX851973:CWY851973 DGT851973:DGU851973 DQP851973:DQQ851973 EAL851973:EAM851973 EKH851973:EKI851973 EUD851973:EUE851973 FDZ851973:FEA851973 FNV851973:FNW851973 FXR851973:FXS851973 GHN851973:GHO851973 GRJ851973:GRK851973 HBF851973:HBG851973 HLB851973:HLC851973 HUX851973:HUY851973 IET851973:IEU851973 IOP851973:IOQ851973 IYL851973:IYM851973 JIH851973:JII851973 JSD851973:JSE851973 KBZ851973:KCA851973 KLV851973:KLW851973 KVR851973:KVS851973 LFN851973:LFO851973 LPJ851973:LPK851973 LZF851973:LZG851973 MJB851973:MJC851973 MSX851973:MSY851973 NCT851973:NCU851973 NMP851973:NMQ851973 NWL851973:NWM851973 OGH851973:OGI851973 OQD851973:OQE851973 OZZ851973:PAA851973 PJV851973:PJW851973 PTR851973:PTS851973 QDN851973:QDO851973 QNJ851973:QNK851973 QXF851973:QXG851973 RHB851973:RHC851973 RQX851973:RQY851973 SAT851973:SAU851973 SKP851973:SKQ851973 SUL851973:SUM851973 TEH851973:TEI851973 TOD851973:TOE851973 TXZ851973:TYA851973 UHV851973:UHW851973 URR851973:URS851973 VBN851973:VBO851973 VLJ851973:VLK851973 VVF851973:VVG851973 WFB851973:WFC851973 WOX851973:WOY851973 D917499:E917499 CL917509:CM917509 MH917509:MI917509 WD917509:WE917509 AFZ917509:AGA917509 APV917509:APW917509 AZR917509:AZS917509 BJN917509:BJO917509 BTJ917509:BTK917509 CDF917509:CDG917509 CNB917509:CNC917509 CWX917509:CWY917509 DGT917509:DGU917509 DQP917509:DQQ917509 EAL917509:EAM917509 EKH917509:EKI917509 EUD917509:EUE917509 FDZ917509:FEA917509 FNV917509:FNW917509 FXR917509:FXS917509 GHN917509:GHO917509 GRJ917509:GRK917509 HBF917509:HBG917509 HLB917509:HLC917509 HUX917509:HUY917509 IET917509:IEU917509 IOP917509:IOQ917509 IYL917509:IYM917509 JIH917509:JII917509 JSD917509:JSE917509 KBZ917509:KCA917509 KLV917509:KLW917509 KVR917509:KVS917509 LFN917509:LFO917509 LPJ917509:LPK917509 LZF917509:LZG917509 MJB917509:MJC917509 MSX917509:MSY917509 NCT917509:NCU917509 NMP917509:NMQ917509 NWL917509:NWM917509 OGH917509:OGI917509 OQD917509:OQE917509 OZZ917509:PAA917509 PJV917509:PJW917509 PTR917509:PTS917509 QDN917509:QDO917509 QNJ917509:QNK917509 QXF917509:QXG917509 RHB917509:RHC917509 RQX917509:RQY917509 SAT917509:SAU917509 SKP917509:SKQ917509 SUL917509:SUM917509 TEH917509:TEI917509 TOD917509:TOE917509 TXZ917509:TYA917509 UHV917509:UHW917509 URR917509:URS917509 VBN917509:VBO917509 VLJ917509:VLK917509 VVF917509:VVG917509 WFB917509:WFC917509 WOX917509:WOY917509 D983035:E983035 CL983045:CM983045 MH983045:MI983045 WD983045:WE983045 AFZ983045:AGA983045 APV983045:APW983045 AZR983045:AZS983045 BJN983045:BJO983045 BTJ983045:BTK983045 CDF983045:CDG983045 CNB983045:CNC983045 CWX983045:CWY983045 DGT983045:DGU983045 DQP983045:DQQ983045 EAL983045:EAM983045 EKH983045:EKI983045 EUD983045:EUE983045 FDZ983045:FEA983045 FNV983045:FNW983045 FXR983045:FXS983045 GHN983045:GHO983045 GRJ983045:GRK983045 HBF983045:HBG983045 HLB983045:HLC983045 HUX983045:HUY983045 IET983045:IEU983045 IOP983045:IOQ983045 IYL983045:IYM983045 JIH983045:JII983045 JSD983045:JSE983045 KBZ983045:KCA983045 KLV983045:KLW983045 KVR983045:KVS983045 LFN983045:LFO983045 LPJ983045:LPK983045 LZF983045:LZG983045 MJB983045:MJC983045 MSX983045:MSY983045 NCT983045:NCU983045 NMP983045:NMQ983045 NWL983045:NWM983045 OGH983045:OGI983045 OQD983045:OQE983045 OZZ983045:PAA983045 PJV983045:PJW983045 PTR983045:PTS983045 QDN983045:QDO983045 QNJ983045:QNK983045 QXF983045:QXG983045 RHB983045:RHC983045 RQX983045:RQY983045 SAT983045:SAU983045 SKP983045:SKQ983045 SUL983045:SUM983045 TEH983045:TEI983045 TOD983045:TOE983045 TXZ983045:TYA983045 UHV983045:UHW983045 URR983045:URS983045 VBN983045:VBO983045 VLJ983045:VLK983045 VVF983045:VVG983045 WFB983045:WFC983045 WOX983045:WOY983045 WON4:WON5 WER4:WER5 VUV4:VUV5 VKZ4:VKZ5 VBD4:VBD5 URH4:URH5 UHL4:UHL5 TXP4:TXP5 TNT4:TNT5 TDX4:TDX5 SUB4:SUB5 SKF4:SKF5 SAJ4:SAJ5 RQN4:RQN5 RGR4:RGR5 QWV4:QWV5 QMZ4:QMZ5 QDD4:QDD5 PTH4:PTH5 PJL4:PJL5 OZP4:OZP5 OPT4:OPT5 OFX4:OFX5 NWB4:NWB5 NMF4:NMF5 NCJ4:NCJ5 MSN4:MSN5 MIR4:MIR5 LYV4:LYV5 LOZ4:LOZ5 LFD4:LFD5 KVH4:KVH5 KLL4:KLL5 KBP4:KBP5 JRT4:JRT5 JHX4:JHX5 IYB4:IYB5 IOF4:IOF5 IEJ4:IEJ5 HUN4:HUN5 HKR4:HKR5 HAV4:HAV5 GQZ4:GQZ5 GHD4:GHD5 FXH4:FXH5 FNL4:FNL5 FDP4:FDP5 ETT4:ETT5 EJX4:EJX5 EAB4:EAB5 DQF4:DQF5 DGJ4:DGJ5 CWN4:CWN5 CMR4:CMR5 CCV4:CCV5 BSZ4:BSZ5 BJD4:BJD5 AZH4:AZH5 APL4:APL5 AFP4:AFP5 VT4:VT5 LX4:LX5 CB4:CB5" xr:uid="{F34EDD7C-867F-434D-9253-4F5BC1A7531C}">
      <formula1>"　,○"</formula1>
    </dataValidation>
    <dataValidation type="list" allowBlank="1" showInputMessage="1" showErrorMessage="1" sqref="A60" xr:uid="{EBC539C8-35F1-486F-9705-2D2B475C7725}">
      <formula1>"○"</formula1>
    </dataValidation>
    <dataValidation type="list" allowBlank="1" showInputMessage="1" showErrorMessage="1" sqref="F9:F56 H9:H56" xr:uid="{B78CF5DA-ABC6-4B3E-AB2C-614F46C8C882}">
      <formula1>"　,○,◎,×"</formula1>
    </dataValidation>
    <dataValidation type="list" allowBlank="1" showInputMessage="1" showErrorMessage="1" sqref="A5" xr:uid="{87BAA480-42C2-42AC-8E6B-BB193AEEE443}">
      <formula1>$T$8:$T$13</formula1>
    </dataValidation>
    <dataValidation type="list" allowBlank="1" showInputMessage="1" showErrorMessage="1" sqref="B5" xr:uid="{FFA790CF-B75F-4B84-AB12-4EFCEBAFB22C}">
      <formula1>$U$8:$U$14</formula1>
    </dataValidation>
    <dataValidation type="list" allowBlank="1" showInputMessage="1" showErrorMessage="1" sqref="D5:E5" xr:uid="{4E5427D5-58CF-4472-84BF-2FA73579BF99}">
      <formula1>$AA$8:$AA$38</formula1>
    </dataValidation>
    <dataValidation type="list" allowBlank="1" showInputMessage="1" showErrorMessage="1" sqref="C5" xr:uid="{440B5178-AC4D-466C-81C9-76B4DEB0964F}">
      <formula1>IF($A$5="市立",$W$8:$W$14,$V$8:$V$16)</formula1>
    </dataValidation>
    <dataValidation type="whole" imeMode="off" operator="greaterThanOrEqual" allowBlank="1" showInputMessage="1" showErrorMessage="1" sqref="I58 J58 G10:G55 I10:Q55" xr:uid="{3C722C47-8A8C-4C9B-A40B-2B8CBDEB7E4B}">
      <formula1>0</formula1>
    </dataValidation>
    <dataValidation type="date" imeMode="off" operator="greaterThanOrEqual" allowBlank="1" showInputMessage="1" showErrorMessage="1" sqref="M2:Q2" xr:uid="{7CCA1D38-E5C7-4B3F-A945-43D9124DD709}">
      <formula1>44652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9" orientation="portrait" r:id="rId1"/>
  <headerFooter alignWithMargins="0">
    <oddHeader>&amp;R&amp;"-,標準"&amp;12【別紙】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4715-8FCC-4CA9-8BAC-2552E2C31444}">
  <sheetPr codeName="Sheet3"/>
  <dimension ref="A1:U22"/>
  <sheetViews>
    <sheetView view="pageBreakPreview" zoomScaleNormal="100" zoomScaleSheetLayoutView="100" workbookViewId="0">
      <selection activeCell="A4" sqref="A4:I4"/>
    </sheetView>
  </sheetViews>
  <sheetFormatPr defaultColWidth="4.125" defaultRowHeight="33" customHeight="1" x14ac:dyDescent="0.15"/>
  <cols>
    <col min="1" max="19" width="4.125" style="1"/>
    <col min="20" max="20" width="4.125" style="22"/>
    <col min="21" max="16384" width="4.125" style="1"/>
  </cols>
  <sheetData>
    <row r="1" spans="1:21" ht="47.25" customHeight="1" x14ac:dyDescent="0.15">
      <c r="A1" s="196" t="s">
        <v>1483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4" spans="1:21" ht="33" customHeight="1" x14ac:dyDescent="0.15">
      <c r="A4" s="200" t="str">
        <f>IF(状況調査!H4="","",状況調査!H4)</f>
        <v/>
      </c>
      <c r="B4" s="201"/>
      <c r="C4" s="201"/>
      <c r="D4" s="201"/>
      <c r="E4" s="201"/>
      <c r="F4" s="201"/>
      <c r="G4" s="201"/>
      <c r="H4" s="201"/>
      <c r="I4" s="201"/>
      <c r="K4" s="57" t="s">
        <v>1484</v>
      </c>
    </row>
    <row r="5" spans="1:21" ht="33" customHeight="1" x14ac:dyDescent="0.15">
      <c r="A5" s="59"/>
      <c r="B5" s="60"/>
      <c r="C5" s="60"/>
      <c r="D5" s="60"/>
      <c r="E5" s="60"/>
      <c r="F5" s="60"/>
      <c r="G5" s="60"/>
      <c r="H5" s="60"/>
      <c r="I5" s="60"/>
      <c r="J5" s="57"/>
    </row>
    <row r="7" spans="1:21" ht="33" customHeight="1" thickBot="1" x14ac:dyDescent="0.2">
      <c r="E7" s="203" t="s">
        <v>1485</v>
      </c>
      <c r="F7" s="204"/>
      <c r="G7" s="202">
        <f>IF(状況調査!P57="","",状況調査!P57)</f>
        <v>0</v>
      </c>
      <c r="H7" s="202"/>
      <c r="I7" s="202"/>
      <c r="J7" s="202"/>
      <c r="K7" s="202"/>
      <c r="L7" s="202"/>
      <c r="M7" s="202"/>
      <c r="N7" s="202"/>
      <c r="O7" s="48" t="s">
        <v>1486</v>
      </c>
      <c r="P7" s="47"/>
    </row>
    <row r="9" spans="1:21" ht="33" customHeight="1" x14ac:dyDescent="0.15">
      <c r="E9" s="197" t="s">
        <v>1568</v>
      </c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</row>
    <row r="10" spans="1:21" ht="33" customHeight="1" x14ac:dyDescent="0.15">
      <c r="B10" s="1" t="s">
        <v>1487</v>
      </c>
      <c r="P10" s="22"/>
      <c r="T10" s="1"/>
    </row>
    <row r="11" spans="1:21" ht="33" customHeight="1" x14ac:dyDescent="0.15">
      <c r="B11" s="120" t="s">
        <v>1488</v>
      </c>
      <c r="C11" s="120"/>
      <c r="D11" s="120"/>
      <c r="E11" s="120"/>
      <c r="F11" s="198">
        <f>IF(状況調査!K58="","",状況調査!K58)</f>
        <v>0</v>
      </c>
      <c r="G11" s="198"/>
      <c r="H11" s="198"/>
      <c r="I11" s="22" t="s">
        <v>1490</v>
      </c>
      <c r="J11" s="22" t="s">
        <v>1492</v>
      </c>
      <c r="K11" s="198">
        <f>IF(状況調査!A5="",0,IF(OR(状況調査!A5="県立",状況調査!B5="特支"),0,IF(OR(状況調査!B5="定通多",状況調査!B5="広域通"),状況調査!U26,状況調査!U25)))</f>
        <v>0</v>
      </c>
      <c r="L11" s="198"/>
      <c r="M11" s="198"/>
      <c r="N11" s="22" t="s">
        <v>1486</v>
      </c>
      <c r="O11" s="22" t="s">
        <v>1493</v>
      </c>
      <c r="P11" s="198">
        <f>F11*K11</f>
        <v>0</v>
      </c>
      <c r="Q11" s="198"/>
      <c r="R11" s="198"/>
      <c r="S11" s="198"/>
      <c r="T11" s="22" t="s">
        <v>1486</v>
      </c>
    </row>
    <row r="12" spans="1:21" ht="33" customHeight="1" x14ac:dyDescent="0.15">
      <c r="B12" s="205" t="s">
        <v>1489</v>
      </c>
      <c r="C12" s="205"/>
      <c r="D12" s="205"/>
      <c r="E12" s="205"/>
      <c r="F12" s="199">
        <f>IF(状況調査!E58="","",状況調査!E58)</f>
        <v>0</v>
      </c>
      <c r="G12" s="199"/>
      <c r="H12" s="199"/>
      <c r="I12" s="58" t="s">
        <v>1491</v>
      </c>
      <c r="J12" s="58" t="s">
        <v>1492</v>
      </c>
      <c r="K12" s="199">
        <f>IF(状況調査!A5="",0,IF(状況調査!B5="特支",0,IF(OR(状況調査!B5="定通多",状況調査!B5="広域通"),状況調査!U21,状況調査!U20)))</f>
        <v>0</v>
      </c>
      <c r="L12" s="199"/>
      <c r="M12" s="199"/>
      <c r="N12" s="58" t="s">
        <v>1486</v>
      </c>
      <c r="O12" s="58" t="s">
        <v>1493</v>
      </c>
      <c r="P12" s="199">
        <f>F12*K12</f>
        <v>0</v>
      </c>
      <c r="Q12" s="199"/>
      <c r="R12" s="199"/>
      <c r="S12" s="199"/>
      <c r="T12" s="58" t="s">
        <v>1486</v>
      </c>
    </row>
    <row r="13" spans="1:21" ht="33" customHeight="1" x14ac:dyDescent="0.15">
      <c r="I13" s="214" t="s">
        <v>1494</v>
      </c>
      <c r="J13" s="215"/>
      <c r="K13" s="215"/>
      <c r="L13" s="215"/>
      <c r="M13" s="215"/>
      <c r="N13" s="215"/>
      <c r="O13" s="215"/>
      <c r="P13" s="198">
        <f>P11+P12</f>
        <v>0</v>
      </c>
      <c r="Q13" s="198"/>
      <c r="R13" s="198"/>
      <c r="S13" s="198"/>
      <c r="T13" s="22" t="s">
        <v>1486</v>
      </c>
    </row>
    <row r="14" spans="1:21" ht="33" customHeight="1" x14ac:dyDescent="0.15">
      <c r="B14" s="211">
        <f ca="1">NOW()</f>
        <v>45406.595710069443</v>
      </c>
      <c r="C14" s="211"/>
      <c r="D14" s="211"/>
      <c r="E14" s="211"/>
      <c r="F14" s="211"/>
      <c r="G14" s="211"/>
      <c r="H14" s="211"/>
      <c r="I14" s="211"/>
      <c r="J14" s="211"/>
    </row>
    <row r="15" spans="1:21" ht="33" customHeight="1" x14ac:dyDescent="0.15">
      <c r="L15" s="94"/>
      <c r="M15" s="94"/>
      <c r="N15" s="212" t="s">
        <v>1565</v>
      </c>
      <c r="O15" s="212"/>
      <c r="P15" s="212"/>
      <c r="Q15" s="212"/>
      <c r="R15" s="212"/>
      <c r="S15" s="212"/>
      <c r="T15" s="212"/>
    </row>
    <row r="16" spans="1:21" ht="33" customHeight="1" x14ac:dyDescent="0.15">
      <c r="N16" s="212" t="s">
        <v>1495</v>
      </c>
      <c r="O16" s="212"/>
      <c r="P16" s="212"/>
      <c r="Q16" s="212"/>
      <c r="R16" s="212"/>
      <c r="S16" s="212"/>
      <c r="T16" s="212"/>
    </row>
    <row r="17" spans="2:20" ht="33" customHeight="1" x14ac:dyDescent="0.15">
      <c r="N17" s="212" t="s">
        <v>1564</v>
      </c>
      <c r="O17" s="212"/>
      <c r="P17" s="212"/>
      <c r="Q17" s="212"/>
      <c r="R17" s="212"/>
      <c r="S17" s="212"/>
      <c r="T17" s="212"/>
    </row>
    <row r="18" spans="2:20" ht="33" customHeight="1" thickBot="1" x14ac:dyDescent="0.2">
      <c r="S18" s="49"/>
    </row>
    <row r="19" spans="2:20" ht="33" customHeight="1" x14ac:dyDescent="0.15">
      <c r="B19" s="207" t="s">
        <v>1497</v>
      </c>
      <c r="C19" s="208"/>
      <c r="D19" s="208"/>
      <c r="E19" s="208"/>
      <c r="F19" s="209" t="s">
        <v>1499</v>
      </c>
      <c r="G19" s="209"/>
      <c r="H19" s="209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53"/>
    </row>
    <row r="20" spans="2:20" ht="33" customHeight="1" x14ac:dyDescent="0.15">
      <c r="B20" s="50"/>
      <c r="F20" s="213" t="s">
        <v>1496</v>
      </c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51"/>
    </row>
    <row r="21" spans="2:20" ht="33" customHeight="1" x14ac:dyDescent="0.15">
      <c r="B21" s="206" t="s">
        <v>1498</v>
      </c>
      <c r="C21" s="120"/>
      <c r="D21" s="120"/>
      <c r="E21" s="120"/>
      <c r="F21" s="210" t="s">
        <v>1566</v>
      </c>
      <c r="G21" s="210"/>
      <c r="H21" s="210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54"/>
    </row>
    <row r="22" spans="2:20" ht="33" customHeight="1" thickBot="1" x14ac:dyDescent="0.2">
      <c r="B22" s="55"/>
      <c r="C22" s="52"/>
      <c r="D22" s="52"/>
      <c r="E22" s="52"/>
      <c r="F22" s="195" t="s">
        <v>1567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56"/>
    </row>
  </sheetData>
  <sheetProtection algorithmName="SHA-512" hashValue="SaPAlN+foERkAv02f51PfQ3T4T2X57szff8cP4yEpepqQVWhZqW9PAdvduJd5uyoECNHtX5ij3ulkrqVOFavTQ==" saltValue="vVK8ao+FqwTQQ2n3VJnBzw==" spinCount="100000" sheet="1" objects="1" scenarios="1" selectLockedCells="1"/>
  <mergeCells count="25">
    <mergeCell ref="P13:S13"/>
    <mergeCell ref="F19:H19"/>
    <mergeCell ref="F21:H21"/>
    <mergeCell ref="B14:J14"/>
    <mergeCell ref="N16:T16"/>
    <mergeCell ref="N17:T17"/>
    <mergeCell ref="F20:S20"/>
    <mergeCell ref="I13:O13"/>
    <mergeCell ref="N15:T15"/>
    <mergeCell ref="F22:S22"/>
    <mergeCell ref="A1:U1"/>
    <mergeCell ref="E9:Q9"/>
    <mergeCell ref="P11:S11"/>
    <mergeCell ref="P12:S12"/>
    <mergeCell ref="K11:M11"/>
    <mergeCell ref="K12:M12"/>
    <mergeCell ref="F11:H11"/>
    <mergeCell ref="F12:H12"/>
    <mergeCell ref="B11:E11"/>
    <mergeCell ref="A4:I4"/>
    <mergeCell ref="G7:N7"/>
    <mergeCell ref="E7:F7"/>
    <mergeCell ref="B12:E12"/>
    <mergeCell ref="B21:E21"/>
    <mergeCell ref="B19:E19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66CB-851F-4DAC-8829-AE36B34AE874}">
  <sheetPr codeName="Sheet2"/>
  <dimension ref="A1:N255"/>
  <sheetViews>
    <sheetView topLeftCell="A128" workbookViewId="0">
      <selection activeCell="E185" sqref="E185"/>
    </sheetView>
  </sheetViews>
  <sheetFormatPr defaultColWidth="5.5" defaultRowHeight="13.5" x14ac:dyDescent="0.15"/>
  <cols>
    <col min="1" max="1" width="4.75" bestFit="1" customWidth="1"/>
    <col min="2" max="2" width="7" style="21" bestFit="1" customWidth="1"/>
    <col min="3" max="3" width="9" style="21" bestFit="1" customWidth="1"/>
    <col min="4" max="4" width="7.125" style="21" bestFit="1" customWidth="1"/>
    <col min="5" max="5" width="17.25" bestFit="1" customWidth="1"/>
    <col min="6" max="6" width="3.5" customWidth="1"/>
    <col min="7" max="7" width="20.375" customWidth="1"/>
    <col min="8" max="8" width="23.625" customWidth="1"/>
    <col min="9" max="9" width="37.625" customWidth="1"/>
    <col min="10" max="10" width="9.5" customWidth="1"/>
    <col min="11" max="11" width="44" bestFit="1" customWidth="1"/>
    <col min="12" max="12" width="15.25" bestFit="1" customWidth="1"/>
    <col min="13" max="13" width="35.625" bestFit="1" customWidth="1"/>
  </cols>
  <sheetData>
    <row r="1" spans="1:14" x14ac:dyDescent="0.15">
      <c r="A1" s="216" t="s">
        <v>1465</v>
      </c>
      <c r="B1" s="216"/>
      <c r="C1" s="216"/>
      <c r="D1" s="216"/>
      <c r="E1" s="216" t="s">
        <v>1464</v>
      </c>
      <c r="F1" s="216"/>
      <c r="G1" s="216"/>
      <c r="H1" s="216" t="s">
        <v>1466</v>
      </c>
      <c r="I1" s="216"/>
      <c r="J1" s="216"/>
      <c r="K1" s="216"/>
      <c r="L1" s="216"/>
      <c r="M1" s="216"/>
    </row>
    <row r="2" spans="1:14" x14ac:dyDescent="0.15">
      <c r="A2" s="28" t="s">
        <v>56</v>
      </c>
      <c r="B2" s="28" t="s">
        <v>1452</v>
      </c>
      <c r="C2" s="28" t="s">
        <v>1436</v>
      </c>
      <c r="D2" s="28" t="s">
        <v>1437</v>
      </c>
      <c r="E2" s="28" t="s">
        <v>1453</v>
      </c>
      <c r="F2">
        <f>COUNTIF($E2:E$3,E2)</f>
        <v>1</v>
      </c>
      <c r="G2" s="28" t="s">
        <v>1454</v>
      </c>
      <c r="H2" s="28" t="s">
        <v>57</v>
      </c>
      <c r="I2" s="28" t="s">
        <v>58</v>
      </c>
      <c r="J2" s="28" t="s">
        <v>59</v>
      </c>
      <c r="K2" s="28" t="s">
        <v>60</v>
      </c>
      <c r="L2" s="28" t="s">
        <v>61</v>
      </c>
      <c r="M2" s="28" t="s">
        <v>1406</v>
      </c>
    </row>
    <row r="3" spans="1:14" x14ac:dyDescent="0.15">
      <c r="A3">
        <v>1</v>
      </c>
      <c r="B3" s="21" t="s">
        <v>1440</v>
      </c>
      <c r="C3" s="21" t="s">
        <v>1424</v>
      </c>
      <c r="D3" s="21" t="s">
        <v>1443</v>
      </c>
      <c r="E3" t="str">
        <f t="shared" ref="E3:E34" si="0">B3&amp;C3&amp;D3</f>
        <v>県立全日制神戸</v>
      </c>
      <c r="F3">
        <f>COUNTIF($E$3:E3,E3)</f>
        <v>1</v>
      </c>
      <c r="G3" t="str">
        <f t="shared" ref="G3:G34" si="1">E3&amp;F3</f>
        <v>県立全日制神戸1</v>
      </c>
      <c r="H3" t="s">
        <v>62</v>
      </c>
      <c r="I3" t="s">
        <v>63</v>
      </c>
      <c r="J3" t="s">
        <v>64</v>
      </c>
      <c r="K3" t="s">
        <v>65</v>
      </c>
      <c r="L3" t="s">
        <v>66</v>
      </c>
      <c r="M3" t="s">
        <v>67</v>
      </c>
      <c r="N3">
        <f t="shared" ref="N3:N34" si="2">A3</f>
        <v>1</v>
      </c>
    </row>
    <row r="4" spans="1:14" x14ac:dyDescent="0.15">
      <c r="A4">
        <v>2</v>
      </c>
      <c r="B4" s="21" t="s">
        <v>1440</v>
      </c>
      <c r="C4" s="21" t="s">
        <v>1424</v>
      </c>
      <c r="D4" s="21" t="s">
        <v>1443</v>
      </c>
      <c r="E4" t="str">
        <f t="shared" si="0"/>
        <v>県立全日制神戸</v>
      </c>
      <c r="F4">
        <f>COUNTIF($E$3:E4,E4)</f>
        <v>2</v>
      </c>
      <c r="G4" t="str">
        <f t="shared" si="1"/>
        <v>県立全日制神戸2</v>
      </c>
      <c r="H4" t="s">
        <v>68</v>
      </c>
      <c r="I4" t="s">
        <v>69</v>
      </c>
      <c r="J4" t="s">
        <v>70</v>
      </c>
      <c r="K4" t="s">
        <v>71</v>
      </c>
      <c r="L4" t="s">
        <v>72</v>
      </c>
      <c r="M4" t="s">
        <v>73</v>
      </c>
      <c r="N4">
        <f t="shared" si="2"/>
        <v>2</v>
      </c>
    </row>
    <row r="5" spans="1:14" x14ac:dyDescent="0.15">
      <c r="A5">
        <v>3</v>
      </c>
      <c r="B5" s="21" t="s">
        <v>1440</v>
      </c>
      <c r="C5" s="21" t="s">
        <v>1424</v>
      </c>
      <c r="D5" s="21" t="s">
        <v>1443</v>
      </c>
      <c r="E5" t="str">
        <f t="shared" si="0"/>
        <v>県立全日制神戸</v>
      </c>
      <c r="F5">
        <f>COUNTIF($E$3:E5,E5)</f>
        <v>3</v>
      </c>
      <c r="G5" t="str">
        <f t="shared" si="1"/>
        <v>県立全日制神戸3</v>
      </c>
      <c r="H5" t="s">
        <v>74</v>
      </c>
      <c r="I5" t="s">
        <v>75</v>
      </c>
      <c r="J5" t="s">
        <v>76</v>
      </c>
      <c r="K5" t="s">
        <v>77</v>
      </c>
      <c r="L5" t="s">
        <v>78</v>
      </c>
      <c r="M5" t="s">
        <v>79</v>
      </c>
      <c r="N5">
        <f t="shared" si="2"/>
        <v>3</v>
      </c>
    </row>
    <row r="6" spans="1:14" x14ac:dyDescent="0.15">
      <c r="A6">
        <v>4</v>
      </c>
      <c r="B6" s="21" t="s">
        <v>1440</v>
      </c>
      <c r="C6" s="21" t="s">
        <v>1424</v>
      </c>
      <c r="D6" s="21" t="s">
        <v>1443</v>
      </c>
      <c r="E6" t="str">
        <f t="shared" si="0"/>
        <v>県立全日制神戸</v>
      </c>
      <c r="F6">
        <f>COUNTIF($E$3:E6,E6)</f>
        <v>4</v>
      </c>
      <c r="G6" t="str">
        <f t="shared" si="1"/>
        <v>県立全日制神戸4</v>
      </c>
      <c r="H6" t="s">
        <v>80</v>
      </c>
      <c r="I6" t="s">
        <v>81</v>
      </c>
      <c r="J6" t="s">
        <v>82</v>
      </c>
      <c r="K6" t="s">
        <v>83</v>
      </c>
      <c r="L6" t="s">
        <v>84</v>
      </c>
      <c r="M6" t="s">
        <v>85</v>
      </c>
      <c r="N6">
        <f t="shared" si="2"/>
        <v>4</v>
      </c>
    </row>
    <row r="7" spans="1:14" x14ac:dyDescent="0.15">
      <c r="A7">
        <v>5</v>
      </c>
      <c r="B7" s="21" t="s">
        <v>1440</v>
      </c>
      <c r="C7" s="21" t="s">
        <v>1424</v>
      </c>
      <c r="D7" s="21" t="s">
        <v>1443</v>
      </c>
      <c r="E7" t="str">
        <f t="shared" si="0"/>
        <v>県立全日制神戸</v>
      </c>
      <c r="F7">
        <f>COUNTIF($E$3:E7,E7)</f>
        <v>5</v>
      </c>
      <c r="G7" t="str">
        <f t="shared" si="1"/>
        <v>県立全日制神戸5</v>
      </c>
      <c r="H7" t="s">
        <v>86</v>
      </c>
      <c r="I7" t="s">
        <v>87</v>
      </c>
      <c r="J7" t="s">
        <v>88</v>
      </c>
      <c r="K7" t="s">
        <v>89</v>
      </c>
      <c r="L7" t="s">
        <v>90</v>
      </c>
      <c r="M7" t="s">
        <v>91</v>
      </c>
      <c r="N7">
        <f t="shared" si="2"/>
        <v>5</v>
      </c>
    </row>
    <row r="8" spans="1:14" x14ac:dyDescent="0.15">
      <c r="A8">
        <v>6</v>
      </c>
      <c r="B8" s="21" t="s">
        <v>1440</v>
      </c>
      <c r="C8" s="21" t="s">
        <v>1424</v>
      </c>
      <c r="D8" s="21" t="s">
        <v>1443</v>
      </c>
      <c r="E8" t="str">
        <f t="shared" si="0"/>
        <v>県立全日制神戸</v>
      </c>
      <c r="F8">
        <f>COUNTIF($E$3:E8,E8)</f>
        <v>6</v>
      </c>
      <c r="G8" t="str">
        <f t="shared" si="1"/>
        <v>県立全日制神戸6</v>
      </c>
      <c r="H8" t="s">
        <v>92</v>
      </c>
      <c r="I8" t="s">
        <v>93</v>
      </c>
      <c r="J8" t="s">
        <v>94</v>
      </c>
      <c r="K8" t="s">
        <v>95</v>
      </c>
      <c r="L8" t="s">
        <v>96</v>
      </c>
      <c r="M8" t="s">
        <v>97</v>
      </c>
      <c r="N8">
        <f t="shared" si="2"/>
        <v>6</v>
      </c>
    </row>
    <row r="9" spans="1:14" x14ac:dyDescent="0.15">
      <c r="A9">
        <v>7</v>
      </c>
      <c r="B9" s="21" t="s">
        <v>1440</v>
      </c>
      <c r="C9" s="21" t="s">
        <v>1424</v>
      </c>
      <c r="D9" s="21" t="s">
        <v>1443</v>
      </c>
      <c r="E9" t="str">
        <f t="shared" si="0"/>
        <v>県立全日制神戸</v>
      </c>
      <c r="F9">
        <f>COUNTIF($E$3:E9,E9)</f>
        <v>7</v>
      </c>
      <c r="G9" t="str">
        <f t="shared" si="1"/>
        <v>県立全日制神戸7</v>
      </c>
      <c r="H9" t="s">
        <v>98</v>
      </c>
      <c r="I9" t="s">
        <v>99</v>
      </c>
      <c r="J9" t="s">
        <v>100</v>
      </c>
      <c r="K9" t="s">
        <v>101</v>
      </c>
      <c r="L9" t="s">
        <v>102</v>
      </c>
      <c r="M9" t="s">
        <v>103</v>
      </c>
      <c r="N9">
        <f t="shared" si="2"/>
        <v>7</v>
      </c>
    </row>
    <row r="10" spans="1:14" x14ac:dyDescent="0.15">
      <c r="A10">
        <v>8</v>
      </c>
      <c r="B10" s="21" t="s">
        <v>1440</v>
      </c>
      <c r="C10" s="21" t="s">
        <v>1424</v>
      </c>
      <c r="D10" s="21" t="s">
        <v>1443</v>
      </c>
      <c r="E10" t="str">
        <f t="shared" si="0"/>
        <v>県立全日制神戸</v>
      </c>
      <c r="F10">
        <f>COUNTIF($E$3:E10,E10)</f>
        <v>8</v>
      </c>
      <c r="G10" t="str">
        <f t="shared" si="1"/>
        <v>県立全日制神戸8</v>
      </c>
      <c r="H10" t="s">
        <v>104</v>
      </c>
      <c r="I10" t="s">
        <v>105</v>
      </c>
      <c r="J10" t="s">
        <v>106</v>
      </c>
      <c r="K10" t="s">
        <v>107</v>
      </c>
      <c r="L10" t="s">
        <v>108</v>
      </c>
      <c r="M10" t="s">
        <v>109</v>
      </c>
      <c r="N10">
        <f t="shared" si="2"/>
        <v>8</v>
      </c>
    </row>
    <row r="11" spans="1:14" x14ac:dyDescent="0.15">
      <c r="A11">
        <v>9</v>
      </c>
      <c r="B11" s="21" t="s">
        <v>1440</v>
      </c>
      <c r="C11" s="21" t="s">
        <v>1424</v>
      </c>
      <c r="D11" s="21" t="s">
        <v>1443</v>
      </c>
      <c r="E11" t="str">
        <f t="shared" si="0"/>
        <v>県立全日制神戸</v>
      </c>
      <c r="F11">
        <f>COUNTIF($E$3:E11,E11)</f>
        <v>9</v>
      </c>
      <c r="G11" t="str">
        <f t="shared" si="1"/>
        <v>県立全日制神戸9</v>
      </c>
      <c r="H11" t="s">
        <v>110</v>
      </c>
      <c r="I11" t="s">
        <v>111</v>
      </c>
      <c r="J11" t="s">
        <v>112</v>
      </c>
      <c r="K11" t="s">
        <v>113</v>
      </c>
      <c r="L11" t="s">
        <v>114</v>
      </c>
      <c r="M11" t="s">
        <v>115</v>
      </c>
      <c r="N11">
        <f t="shared" si="2"/>
        <v>9</v>
      </c>
    </row>
    <row r="12" spans="1:14" x14ac:dyDescent="0.15">
      <c r="A12">
        <v>10</v>
      </c>
      <c r="B12" s="21" t="s">
        <v>1440</v>
      </c>
      <c r="C12" s="21" t="s">
        <v>1424</v>
      </c>
      <c r="D12" s="21" t="s">
        <v>1443</v>
      </c>
      <c r="E12" t="str">
        <f t="shared" si="0"/>
        <v>県立全日制神戸</v>
      </c>
      <c r="F12">
        <f>COUNTIF($E$3:E12,E12)</f>
        <v>10</v>
      </c>
      <c r="G12" t="str">
        <f t="shared" si="1"/>
        <v>県立全日制神戸10</v>
      </c>
      <c r="H12" t="s">
        <v>116</v>
      </c>
      <c r="I12" t="s">
        <v>117</v>
      </c>
      <c r="J12" t="s">
        <v>118</v>
      </c>
      <c r="K12" t="s">
        <v>119</v>
      </c>
      <c r="L12" t="s">
        <v>120</v>
      </c>
      <c r="M12" t="s">
        <v>121</v>
      </c>
      <c r="N12">
        <f t="shared" si="2"/>
        <v>10</v>
      </c>
    </row>
    <row r="13" spans="1:14" x14ac:dyDescent="0.15">
      <c r="A13">
        <v>11</v>
      </c>
      <c r="B13" s="21" t="s">
        <v>1440</v>
      </c>
      <c r="C13" s="21" t="s">
        <v>1424</v>
      </c>
      <c r="D13" s="21" t="s">
        <v>1443</v>
      </c>
      <c r="E13" t="str">
        <f t="shared" si="0"/>
        <v>県立全日制神戸</v>
      </c>
      <c r="F13">
        <f>COUNTIF($E$3:E13,E13)</f>
        <v>11</v>
      </c>
      <c r="G13" t="str">
        <f t="shared" si="1"/>
        <v>県立全日制神戸11</v>
      </c>
      <c r="H13" t="s">
        <v>122</v>
      </c>
      <c r="I13" t="s">
        <v>123</v>
      </c>
      <c r="J13" t="s">
        <v>124</v>
      </c>
      <c r="K13" t="s">
        <v>125</v>
      </c>
      <c r="L13" t="s">
        <v>126</v>
      </c>
      <c r="M13" t="s">
        <v>127</v>
      </c>
      <c r="N13">
        <f t="shared" si="2"/>
        <v>11</v>
      </c>
    </row>
    <row r="14" spans="1:14" x14ac:dyDescent="0.15">
      <c r="A14">
        <v>12</v>
      </c>
      <c r="B14" s="21" t="s">
        <v>1440</v>
      </c>
      <c r="C14" s="21" t="s">
        <v>1424</v>
      </c>
      <c r="D14" s="21" t="s">
        <v>1443</v>
      </c>
      <c r="E14" t="str">
        <f t="shared" si="0"/>
        <v>県立全日制神戸</v>
      </c>
      <c r="F14">
        <f>COUNTIF($E$3:E14,E14)</f>
        <v>12</v>
      </c>
      <c r="G14" t="str">
        <f t="shared" si="1"/>
        <v>県立全日制神戸12</v>
      </c>
      <c r="H14" t="s">
        <v>128</v>
      </c>
      <c r="I14" t="s">
        <v>129</v>
      </c>
      <c r="J14" t="s">
        <v>130</v>
      </c>
      <c r="K14" t="s">
        <v>131</v>
      </c>
      <c r="L14" t="s">
        <v>132</v>
      </c>
      <c r="M14" t="s">
        <v>133</v>
      </c>
      <c r="N14">
        <f t="shared" si="2"/>
        <v>12</v>
      </c>
    </row>
    <row r="15" spans="1:14" x14ac:dyDescent="0.15">
      <c r="A15">
        <v>13</v>
      </c>
      <c r="B15" s="21" t="s">
        <v>1440</v>
      </c>
      <c r="C15" s="21" t="s">
        <v>1424</v>
      </c>
      <c r="D15" s="21" t="s">
        <v>1443</v>
      </c>
      <c r="E15" t="str">
        <f t="shared" si="0"/>
        <v>県立全日制神戸</v>
      </c>
      <c r="F15">
        <f>COUNTIF($E$3:E15,E15)</f>
        <v>13</v>
      </c>
      <c r="G15" t="str">
        <f t="shared" si="1"/>
        <v>県立全日制神戸13</v>
      </c>
      <c r="H15" t="s">
        <v>134</v>
      </c>
      <c r="I15" t="s">
        <v>135</v>
      </c>
      <c r="J15" t="s">
        <v>130</v>
      </c>
      <c r="K15" t="s">
        <v>136</v>
      </c>
      <c r="L15" t="s">
        <v>137</v>
      </c>
      <c r="M15" t="s">
        <v>138</v>
      </c>
      <c r="N15">
        <f t="shared" si="2"/>
        <v>13</v>
      </c>
    </row>
    <row r="16" spans="1:14" x14ac:dyDescent="0.15">
      <c r="A16">
        <v>14</v>
      </c>
      <c r="B16" s="21" t="s">
        <v>1440</v>
      </c>
      <c r="C16" s="21" t="s">
        <v>1424</v>
      </c>
      <c r="D16" s="21" t="s">
        <v>1443</v>
      </c>
      <c r="E16" t="str">
        <f t="shared" si="0"/>
        <v>県立全日制神戸</v>
      </c>
      <c r="F16">
        <f>COUNTIF($E$3:E16,E16)</f>
        <v>14</v>
      </c>
      <c r="G16" t="str">
        <f t="shared" si="1"/>
        <v>県立全日制神戸14</v>
      </c>
      <c r="H16" t="s">
        <v>139</v>
      </c>
      <c r="I16" t="s">
        <v>140</v>
      </c>
      <c r="J16" t="s">
        <v>141</v>
      </c>
      <c r="K16" t="s">
        <v>142</v>
      </c>
      <c r="L16" t="s">
        <v>143</v>
      </c>
      <c r="M16" t="s">
        <v>144</v>
      </c>
      <c r="N16">
        <f t="shared" si="2"/>
        <v>14</v>
      </c>
    </row>
    <row r="17" spans="1:14" x14ac:dyDescent="0.15">
      <c r="A17">
        <v>15</v>
      </c>
      <c r="B17" s="21" t="s">
        <v>1440</v>
      </c>
      <c r="C17" s="21" t="s">
        <v>1424</v>
      </c>
      <c r="D17" s="21" t="s">
        <v>1443</v>
      </c>
      <c r="E17" t="str">
        <f t="shared" si="0"/>
        <v>県立全日制神戸</v>
      </c>
      <c r="F17">
        <f>COUNTIF($E$3:E17,E17)</f>
        <v>15</v>
      </c>
      <c r="G17" t="str">
        <f t="shared" si="1"/>
        <v>県立全日制神戸15</v>
      </c>
      <c r="H17" t="s">
        <v>145</v>
      </c>
      <c r="I17" t="s">
        <v>146</v>
      </c>
      <c r="J17" t="s">
        <v>147</v>
      </c>
      <c r="K17" t="s">
        <v>148</v>
      </c>
      <c r="L17" t="s">
        <v>149</v>
      </c>
      <c r="M17" t="s">
        <v>150</v>
      </c>
      <c r="N17">
        <f t="shared" si="2"/>
        <v>15</v>
      </c>
    </row>
    <row r="18" spans="1:14" x14ac:dyDescent="0.15">
      <c r="A18">
        <v>16</v>
      </c>
      <c r="B18" s="21" t="s">
        <v>1440</v>
      </c>
      <c r="C18" s="21" t="s">
        <v>1424</v>
      </c>
      <c r="D18" s="21" t="s">
        <v>1443</v>
      </c>
      <c r="E18" t="str">
        <f t="shared" si="0"/>
        <v>県立全日制神戸</v>
      </c>
      <c r="F18">
        <f>COUNTIF($E$3:E18,E18)</f>
        <v>16</v>
      </c>
      <c r="G18" t="str">
        <f t="shared" si="1"/>
        <v>県立全日制神戸16</v>
      </c>
      <c r="H18" t="s">
        <v>151</v>
      </c>
      <c r="I18" t="s">
        <v>152</v>
      </c>
      <c r="J18" t="s">
        <v>147</v>
      </c>
      <c r="K18" t="s">
        <v>153</v>
      </c>
      <c r="L18" t="s">
        <v>154</v>
      </c>
      <c r="M18" t="s">
        <v>155</v>
      </c>
      <c r="N18">
        <f t="shared" si="2"/>
        <v>16</v>
      </c>
    </row>
    <row r="19" spans="1:14" x14ac:dyDescent="0.15">
      <c r="A19">
        <v>17</v>
      </c>
      <c r="B19" s="21" t="s">
        <v>1440</v>
      </c>
      <c r="C19" s="21" t="s">
        <v>1424</v>
      </c>
      <c r="D19" s="21" t="s">
        <v>1443</v>
      </c>
      <c r="E19" t="str">
        <f t="shared" si="0"/>
        <v>県立全日制神戸</v>
      </c>
      <c r="F19">
        <f>COUNTIF($E$3:E19,E19)</f>
        <v>17</v>
      </c>
      <c r="G19" t="str">
        <f t="shared" si="1"/>
        <v>県立全日制神戸17</v>
      </c>
      <c r="H19" t="s">
        <v>156</v>
      </c>
      <c r="I19" t="s">
        <v>157</v>
      </c>
      <c r="J19" t="s">
        <v>158</v>
      </c>
      <c r="K19" t="s">
        <v>159</v>
      </c>
      <c r="L19" t="s">
        <v>160</v>
      </c>
      <c r="M19" t="s">
        <v>161</v>
      </c>
      <c r="N19">
        <f t="shared" si="2"/>
        <v>17</v>
      </c>
    </row>
    <row r="20" spans="1:14" x14ac:dyDescent="0.15">
      <c r="A20">
        <v>18</v>
      </c>
      <c r="B20" s="21" t="s">
        <v>1440</v>
      </c>
      <c r="C20" s="21" t="s">
        <v>1424</v>
      </c>
      <c r="D20" s="21" t="s">
        <v>1443</v>
      </c>
      <c r="E20" t="str">
        <f t="shared" si="0"/>
        <v>県立全日制神戸</v>
      </c>
      <c r="F20">
        <f>COUNTIF($E$3:E20,E20)</f>
        <v>18</v>
      </c>
      <c r="G20" t="str">
        <f t="shared" si="1"/>
        <v>県立全日制神戸18</v>
      </c>
      <c r="H20" t="s">
        <v>162</v>
      </c>
      <c r="I20" t="s">
        <v>163</v>
      </c>
      <c r="J20" t="s">
        <v>164</v>
      </c>
      <c r="K20" t="s">
        <v>165</v>
      </c>
      <c r="L20" t="s">
        <v>166</v>
      </c>
      <c r="M20" t="s">
        <v>167</v>
      </c>
      <c r="N20">
        <f t="shared" si="2"/>
        <v>18</v>
      </c>
    </row>
    <row r="21" spans="1:14" x14ac:dyDescent="0.15">
      <c r="A21">
        <v>19</v>
      </c>
      <c r="B21" s="21" t="s">
        <v>1440</v>
      </c>
      <c r="C21" s="21" t="s">
        <v>1424</v>
      </c>
      <c r="D21" s="21" t="s">
        <v>1443</v>
      </c>
      <c r="E21" t="str">
        <f t="shared" si="0"/>
        <v>県立全日制神戸</v>
      </c>
      <c r="F21">
        <f>COUNTIF($E$3:E21,E21)</f>
        <v>19</v>
      </c>
      <c r="G21" t="str">
        <f t="shared" si="1"/>
        <v>県立全日制神戸19</v>
      </c>
      <c r="H21" t="s">
        <v>168</v>
      </c>
      <c r="I21" t="s">
        <v>169</v>
      </c>
      <c r="J21" t="s">
        <v>170</v>
      </c>
      <c r="K21" t="s">
        <v>171</v>
      </c>
      <c r="L21" t="s">
        <v>172</v>
      </c>
      <c r="M21" t="s">
        <v>173</v>
      </c>
      <c r="N21">
        <f t="shared" si="2"/>
        <v>19</v>
      </c>
    </row>
    <row r="22" spans="1:14" x14ac:dyDescent="0.15">
      <c r="A22">
        <v>20</v>
      </c>
      <c r="B22" s="21" t="s">
        <v>1440</v>
      </c>
      <c r="C22" s="21" t="s">
        <v>1424</v>
      </c>
      <c r="D22" s="21" t="s">
        <v>1444</v>
      </c>
      <c r="E22" t="str">
        <f t="shared" si="0"/>
        <v>県立全日制阪神</v>
      </c>
      <c r="F22">
        <f>COUNTIF($E$3:E22,E22)</f>
        <v>1</v>
      </c>
      <c r="G22" t="str">
        <f t="shared" si="1"/>
        <v>県立全日制阪神1</v>
      </c>
      <c r="H22" t="s">
        <v>174</v>
      </c>
      <c r="I22" t="s">
        <v>175</v>
      </c>
      <c r="J22" t="s">
        <v>176</v>
      </c>
      <c r="K22" t="s">
        <v>177</v>
      </c>
      <c r="L22" t="s">
        <v>178</v>
      </c>
      <c r="M22" t="s">
        <v>179</v>
      </c>
      <c r="N22">
        <f t="shared" si="2"/>
        <v>20</v>
      </c>
    </row>
    <row r="23" spans="1:14" x14ac:dyDescent="0.15">
      <c r="A23">
        <v>21</v>
      </c>
      <c r="B23" s="21" t="s">
        <v>1440</v>
      </c>
      <c r="C23" s="21" t="s">
        <v>1424</v>
      </c>
      <c r="D23" s="21" t="s">
        <v>1444</v>
      </c>
      <c r="E23" t="str">
        <f t="shared" si="0"/>
        <v>県立全日制阪神</v>
      </c>
      <c r="F23">
        <f>COUNTIF($E$3:E23,E23)</f>
        <v>2</v>
      </c>
      <c r="G23" t="str">
        <f t="shared" si="1"/>
        <v>県立全日制阪神2</v>
      </c>
      <c r="H23" t="s">
        <v>180</v>
      </c>
      <c r="I23" t="s">
        <v>181</v>
      </c>
      <c r="J23" t="s">
        <v>176</v>
      </c>
      <c r="K23" t="s">
        <v>182</v>
      </c>
      <c r="L23" t="s">
        <v>183</v>
      </c>
      <c r="M23" t="s">
        <v>184</v>
      </c>
      <c r="N23">
        <f t="shared" si="2"/>
        <v>21</v>
      </c>
    </row>
    <row r="24" spans="1:14" x14ac:dyDescent="0.15">
      <c r="A24">
        <v>22</v>
      </c>
      <c r="B24" s="21" t="s">
        <v>1440</v>
      </c>
      <c r="C24" s="21" t="s">
        <v>1424</v>
      </c>
      <c r="D24" s="21" t="s">
        <v>1444</v>
      </c>
      <c r="E24" t="str">
        <f t="shared" si="0"/>
        <v>県立全日制阪神</v>
      </c>
      <c r="F24">
        <f>COUNTIF($E$3:E24,E24)</f>
        <v>3</v>
      </c>
      <c r="G24" t="str">
        <f t="shared" si="1"/>
        <v>県立全日制阪神3</v>
      </c>
      <c r="H24" t="s">
        <v>185</v>
      </c>
      <c r="I24" t="s">
        <v>186</v>
      </c>
      <c r="J24" t="s">
        <v>187</v>
      </c>
      <c r="K24" t="s">
        <v>188</v>
      </c>
      <c r="L24" t="s">
        <v>189</v>
      </c>
      <c r="M24" t="s">
        <v>190</v>
      </c>
      <c r="N24">
        <f t="shared" si="2"/>
        <v>22</v>
      </c>
    </row>
    <row r="25" spans="1:14" x14ac:dyDescent="0.15">
      <c r="A25">
        <v>23</v>
      </c>
      <c r="B25" s="21" t="s">
        <v>1440</v>
      </c>
      <c r="C25" s="21" t="s">
        <v>1424</v>
      </c>
      <c r="D25" s="21" t="s">
        <v>1444</v>
      </c>
      <c r="E25" t="str">
        <f t="shared" si="0"/>
        <v>県立全日制阪神</v>
      </c>
      <c r="F25">
        <f>COUNTIF($E$3:E25,E25)</f>
        <v>4</v>
      </c>
      <c r="G25" t="str">
        <f t="shared" si="1"/>
        <v>県立全日制阪神4</v>
      </c>
      <c r="H25" t="s">
        <v>191</v>
      </c>
      <c r="I25" t="s">
        <v>192</v>
      </c>
      <c r="J25" t="s">
        <v>193</v>
      </c>
      <c r="K25" t="s">
        <v>194</v>
      </c>
      <c r="L25" t="s">
        <v>195</v>
      </c>
      <c r="M25" t="s">
        <v>196</v>
      </c>
      <c r="N25">
        <f t="shared" si="2"/>
        <v>23</v>
      </c>
    </row>
    <row r="26" spans="1:14" x14ac:dyDescent="0.15">
      <c r="A26">
        <v>24</v>
      </c>
      <c r="B26" s="21" t="s">
        <v>1440</v>
      </c>
      <c r="C26" s="21" t="s">
        <v>1424</v>
      </c>
      <c r="D26" s="21" t="s">
        <v>1444</v>
      </c>
      <c r="E26" t="str">
        <f t="shared" si="0"/>
        <v>県立全日制阪神</v>
      </c>
      <c r="F26">
        <f>COUNTIF($E$3:E26,E26)</f>
        <v>5</v>
      </c>
      <c r="G26" t="str">
        <f t="shared" si="1"/>
        <v>県立全日制阪神5</v>
      </c>
      <c r="H26" t="s">
        <v>197</v>
      </c>
      <c r="I26" t="s">
        <v>198</v>
      </c>
      <c r="J26" t="s">
        <v>199</v>
      </c>
      <c r="K26" t="s">
        <v>200</v>
      </c>
      <c r="L26" t="s">
        <v>201</v>
      </c>
      <c r="M26" t="s">
        <v>202</v>
      </c>
      <c r="N26">
        <f t="shared" si="2"/>
        <v>24</v>
      </c>
    </row>
    <row r="27" spans="1:14" x14ac:dyDescent="0.15">
      <c r="A27">
        <v>25</v>
      </c>
      <c r="B27" s="21" t="s">
        <v>1440</v>
      </c>
      <c r="C27" s="21" t="s">
        <v>1424</v>
      </c>
      <c r="D27" s="21" t="s">
        <v>1444</v>
      </c>
      <c r="E27" t="str">
        <f t="shared" si="0"/>
        <v>県立全日制阪神</v>
      </c>
      <c r="F27">
        <f>COUNTIF($E$3:E27,E27)</f>
        <v>6</v>
      </c>
      <c r="G27" t="str">
        <f t="shared" si="1"/>
        <v>県立全日制阪神6</v>
      </c>
      <c r="H27" t="s">
        <v>203</v>
      </c>
      <c r="I27" t="s">
        <v>204</v>
      </c>
      <c r="J27" t="s">
        <v>205</v>
      </c>
      <c r="K27" t="s">
        <v>206</v>
      </c>
      <c r="L27" t="s">
        <v>207</v>
      </c>
      <c r="M27" t="s">
        <v>208</v>
      </c>
      <c r="N27">
        <f t="shared" si="2"/>
        <v>25</v>
      </c>
    </row>
    <row r="28" spans="1:14" x14ac:dyDescent="0.15">
      <c r="A28">
        <v>26</v>
      </c>
      <c r="B28" s="21" t="s">
        <v>1440</v>
      </c>
      <c r="C28" s="21" t="s">
        <v>1424</v>
      </c>
      <c r="D28" s="21" t="s">
        <v>1444</v>
      </c>
      <c r="E28" t="str">
        <f t="shared" si="0"/>
        <v>県立全日制阪神</v>
      </c>
      <c r="F28">
        <f>COUNTIF($E$3:E28,E28)</f>
        <v>7</v>
      </c>
      <c r="G28" t="str">
        <f t="shared" si="1"/>
        <v>県立全日制阪神7</v>
      </c>
      <c r="H28" t="s">
        <v>209</v>
      </c>
      <c r="I28" t="s">
        <v>210</v>
      </c>
      <c r="J28" t="s">
        <v>211</v>
      </c>
      <c r="K28" t="s">
        <v>212</v>
      </c>
      <c r="L28" t="s">
        <v>213</v>
      </c>
      <c r="M28" t="s">
        <v>214</v>
      </c>
      <c r="N28">
        <f t="shared" si="2"/>
        <v>26</v>
      </c>
    </row>
    <row r="29" spans="1:14" x14ac:dyDescent="0.15">
      <c r="A29">
        <v>27</v>
      </c>
      <c r="B29" s="21" t="s">
        <v>1440</v>
      </c>
      <c r="C29" s="21" t="s">
        <v>1424</v>
      </c>
      <c r="D29" s="21" t="s">
        <v>1444</v>
      </c>
      <c r="E29" t="str">
        <f t="shared" si="0"/>
        <v>県立全日制阪神</v>
      </c>
      <c r="F29">
        <f>COUNTIF($E$3:E29,E29)</f>
        <v>8</v>
      </c>
      <c r="G29" t="str">
        <f t="shared" si="1"/>
        <v>県立全日制阪神8</v>
      </c>
      <c r="H29" t="s">
        <v>215</v>
      </c>
      <c r="I29" t="s">
        <v>216</v>
      </c>
      <c r="J29" t="s">
        <v>217</v>
      </c>
      <c r="K29" t="s">
        <v>218</v>
      </c>
      <c r="L29" t="s">
        <v>219</v>
      </c>
      <c r="M29" t="s">
        <v>220</v>
      </c>
      <c r="N29">
        <f t="shared" si="2"/>
        <v>27</v>
      </c>
    </row>
    <row r="30" spans="1:14" x14ac:dyDescent="0.15">
      <c r="A30">
        <v>28</v>
      </c>
      <c r="B30" s="21" t="s">
        <v>1440</v>
      </c>
      <c r="C30" s="21" t="s">
        <v>1424</v>
      </c>
      <c r="D30" s="21" t="s">
        <v>1444</v>
      </c>
      <c r="E30" t="str">
        <f t="shared" si="0"/>
        <v>県立全日制阪神</v>
      </c>
      <c r="F30">
        <f>COUNTIF($E$3:E30,E30)</f>
        <v>9</v>
      </c>
      <c r="G30" t="str">
        <f t="shared" si="1"/>
        <v>県立全日制阪神9</v>
      </c>
      <c r="H30" t="s">
        <v>221</v>
      </c>
      <c r="I30" t="s">
        <v>222</v>
      </c>
      <c r="J30" t="s">
        <v>223</v>
      </c>
      <c r="K30" t="s">
        <v>224</v>
      </c>
      <c r="L30" t="s">
        <v>225</v>
      </c>
      <c r="M30" t="s">
        <v>226</v>
      </c>
      <c r="N30">
        <f t="shared" si="2"/>
        <v>28</v>
      </c>
    </row>
    <row r="31" spans="1:14" x14ac:dyDescent="0.15">
      <c r="A31">
        <v>29</v>
      </c>
      <c r="B31" s="21" t="s">
        <v>1440</v>
      </c>
      <c r="C31" s="21" t="s">
        <v>1424</v>
      </c>
      <c r="D31" s="21" t="s">
        <v>1444</v>
      </c>
      <c r="E31" t="str">
        <f t="shared" si="0"/>
        <v>県立全日制阪神</v>
      </c>
      <c r="F31">
        <f>COUNTIF($E$3:E31,E31)</f>
        <v>10</v>
      </c>
      <c r="G31" t="str">
        <f t="shared" si="1"/>
        <v>県立全日制阪神10</v>
      </c>
      <c r="H31" t="s">
        <v>227</v>
      </c>
      <c r="I31" t="s">
        <v>228</v>
      </c>
      <c r="J31" t="s">
        <v>229</v>
      </c>
      <c r="K31" t="s">
        <v>230</v>
      </c>
      <c r="L31" t="s">
        <v>231</v>
      </c>
      <c r="M31" t="s">
        <v>232</v>
      </c>
      <c r="N31">
        <f t="shared" si="2"/>
        <v>29</v>
      </c>
    </row>
    <row r="32" spans="1:14" x14ac:dyDescent="0.15">
      <c r="A32">
        <v>30</v>
      </c>
      <c r="B32" s="21" t="s">
        <v>1440</v>
      </c>
      <c r="C32" s="21" t="s">
        <v>1424</v>
      </c>
      <c r="D32" s="21" t="s">
        <v>1444</v>
      </c>
      <c r="E32" t="str">
        <f t="shared" si="0"/>
        <v>県立全日制阪神</v>
      </c>
      <c r="F32">
        <f>COUNTIF($E$3:E32,E32)</f>
        <v>11</v>
      </c>
      <c r="G32" t="str">
        <f t="shared" si="1"/>
        <v>県立全日制阪神11</v>
      </c>
      <c r="H32" t="s">
        <v>233</v>
      </c>
      <c r="I32" t="s">
        <v>234</v>
      </c>
      <c r="J32" t="s">
        <v>235</v>
      </c>
      <c r="K32" t="s">
        <v>236</v>
      </c>
      <c r="L32" t="s">
        <v>237</v>
      </c>
      <c r="M32" t="s">
        <v>238</v>
      </c>
      <c r="N32">
        <f t="shared" si="2"/>
        <v>30</v>
      </c>
    </row>
    <row r="33" spans="1:14" x14ac:dyDescent="0.15">
      <c r="A33">
        <v>31</v>
      </c>
      <c r="B33" s="21" t="s">
        <v>1440</v>
      </c>
      <c r="C33" s="21" t="s">
        <v>1424</v>
      </c>
      <c r="D33" s="21" t="s">
        <v>1444</v>
      </c>
      <c r="E33" t="str">
        <f t="shared" si="0"/>
        <v>県立全日制阪神</v>
      </c>
      <c r="F33">
        <f>COUNTIF($E$3:E33,E33)</f>
        <v>12</v>
      </c>
      <c r="G33" t="str">
        <f t="shared" si="1"/>
        <v>県立全日制阪神12</v>
      </c>
      <c r="H33" t="s">
        <v>239</v>
      </c>
      <c r="I33" t="s">
        <v>240</v>
      </c>
      <c r="J33" t="s">
        <v>241</v>
      </c>
      <c r="K33" t="s">
        <v>242</v>
      </c>
      <c r="L33" t="s">
        <v>243</v>
      </c>
      <c r="M33" t="s">
        <v>244</v>
      </c>
      <c r="N33">
        <f t="shared" si="2"/>
        <v>31</v>
      </c>
    </row>
    <row r="34" spans="1:14" x14ac:dyDescent="0.15">
      <c r="A34">
        <v>32</v>
      </c>
      <c r="B34" s="21" t="s">
        <v>1440</v>
      </c>
      <c r="C34" s="21" t="s">
        <v>1424</v>
      </c>
      <c r="D34" s="21" t="s">
        <v>1444</v>
      </c>
      <c r="E34" t="str">
        <f t="shared" si="0"/>
        <v>県立全日制阪神</v>
      </c>
      <c r="F34">
        <f>COUNTIF($E$3:E34,E34)</f>
        <v>13</v>
      </c>
      <c r="G34" t="str">
        <f t="shared" si="1"/>
        <v>県立全日制阪神13</v>
      </c>
      <c r="H34" t="s">
        <v>245</v>
      </c>
      <c r="I34" t="s">
        <v>246</v>
      </c>
      <c r="J34" t="s">
        <v>247</v>
      </c>
      <c r="K34" t="s">
        <v>248</v>
      </c>
      <c r="L34" t="s">
        <v>249</v>
      </c>
      <c r="M34" t="s">
        <v>250</v>
      </c>
      <c r="N34">
        <f t="shared" si="2"/>
        <v>32</v>
      </c>
    </row>
    <row r="35" spans="1:14" x14ac:dyDescent="0.15">
      <c r="A35">
        <v>33</v>
      </c>
      <c r="B35" s="21" t="s">
        <v>1440</v>
      </c>
      <c r="C35" s="21" t="s">
        <v>1424</v>
      </c>
      <c r="D35" s="21" t="s">
        <v>1444</v>
      </c>
      <c r="E35" t="str">
        <f t="shared" ref="E35:E66" si="3">B35&amp;C35&amp;D35</f>
        <v>県立全日制阪神</v>
      </c>
      <c r="F35">
        <f>COUNTIF($E$3:E35,E35)</f>
        <v>14</v>
      </c>
      <c r="G35" t="str">
        <f t="shared" ref="G35:G66" si="4">E35&amp;F35</f>
        <v>県立全日制阪神14</v>
      </c>
      <c r="H35" t="s">
        <v>251</v>
      </c>
      <c r="I35" t="s">
        <v>252</v>
      </c>
      <c r="J35" t="s">
        <v>253</v>
      </c>
      <c r="K35" t="s">
        <v>254</v>
      </c>
      <c r="L35" t="s">
        <v>255</v>
      </c>
      <c r="M35" t="s">
        <v>256</v>
      </c>
      <c r="N35">
        <f t="shared" ref="N35:N66" si="5">A35</f>
        <v>33</v>
      </c>
    </row>
    <row r="36" spans="1:14" x14ac:dyDescent="0.15">
      <c r="A36">
        <v>34</v>
      </c>
      <c r="B36" s="21" t="s">
        <v>1440</v>
      </c>
      <c r="C36" s="21" t="s">
        <v>1424</v>
      </c>
      <c r="D36" s="21" t="s">
        <v>1444</v>
      </c>
      <c r="E36" t="str">
        <f t="shared" si="3"/>
        <v>県立全日制阪神</v>
      </c>
      <c r="F36">
        <f>COUNTIF($E$3:E36,E36)</f>
        <v>15</v>
      </c>
      <c r="G36" t="str">
        <f t="shared" si="4"/>
        <v>県立全日制阪神15</v>
      </c>
      <c r="H36" t="s">
        <v>257</v>
      </c>
      <c r="I36" t="s">
        <v>258</v>
      </c>
      <c r="J36" t="s">
        <v>259</v>
      </c>
      <c r="K36" t="s">
        <v>260</v>
      </c>
      <c r="L36" t="s">
        <v>261</v>
      </c>
      <c r="M36" t="s">
        <v>262</v>
      </c>
      <c r="N36">
        <f t="shared" si="5"/>
        <v>34</v>
      </c>
    </row>
    <row r="37" spans="1:14" x14ac:dyDescent="0.15">
      <c r="A37">
        <v>35</v>
      </c>
      <c r="B37" s="21" t="s">
        <v>1440</v>
      </c>
      <c r="C37" s="21" t="s">
        <v>1424</v>
      </c>
      <c r="D37" s="21" t="s">
        <v>1444</v>
      </c>
      <c r="E37" t="str">
        <f t="shared" si="3"/>
        <v>県立全日制阪神</v>
      </c>
      <c r="F37">
        <f>COUNTIF($E$3:E37,E37)</f>
        <v>16</v>
      </c>
      <c r="G37" t="str">
        <f t="shared" si="4"/>
        <v>県立全日制阪神16</v>
      </c>
      <c r="H37" t="s">
        <v>263</v>
      </c>
      <c r="I37" t="s">
        <v>264</v>
      </c>
      <c r="J37" t="s">
        <v>265</v>
      </c>
      <c r="K37" t="s">
        <v>266</v>
      </c>
      <c r="L37" t="s">
        <v>267</v>
      </c>
      <c r="M37" t="s">
        <v>268</v>
      </c>
      <c r="N37">
        <f t="shared" si="5"/>
        <v>35</v>
      </c>
    </row>
    <row r="38" spans="1:14" x14ac:dyDescent="0.15">
      <c r="A38">
        <v>36</v>
      </c>
      <c r="B38" s="21" t="s">
        <v>1440</v>
      </c>
      <c r="C38" s="21" t="s">
        <v>1424</v>
      </c>
      <c r="D38" s="21" t="s">
        <v>1444</v>
      </c>
      <c r="E38" t="str">
        <f t="shared" si="3"/>
        <v>県立全日制阪神</v>
      </c>
      <c r="F38">
        <f>COUNTIF($E$3:E38,E38)</f>
        <v>17</v>
      </c>
      <c r="G38" t="str">
        <f t="shared" si="4"/>
        <v>県立全日制阪神17</v>
      </c>
      <c r="H38" t="s">
        <v>269</v>
      </c>
      <c r="I38" t="s">
        <v>270</v>
      </c>
      <c r="J38" t="s">
        <v>271</v>
      </c>
      <c r="K38" t="s">
        <v>272</v>
      </c>
      <c r="L38" t="s">
        <v>273</v>
      </c>
      <c r="M38" t="s">
        <v>274</v>
      </c>
      <c r="N38">
        <f t="shared" si="5"/>
        <v>36</v>
      </c>
    </row>
    <row r="39" spans="1:14" x14ac:dyDescent="0.15">
      <c r="A39">
        <v>37</v>
      </c>
      <c r="B39" s="21" t="s">
        <v>1440</v>
      </c>
      <c r="C39" s="21" t="s">
        <v>1424</v>
      </c>
      <c r="D39" s="21" t="s">
        <v>1444</v>
      </c>
      <c r="E39" t="str">
        <f t="shared" si="3"/>
        <v>県立全日制阪神</v>
      </c>
      <c r="F39">
        <f>COUNTIF($E$3:E39,E39)</f>
        <v>18</v>
      </c>
      <c r="G39" t="str">
        <f t="shared" si="4"/>
        <v>県立全日制阪神18</v>
      </c>
      <c r="H39" t="s">
        <v>275</v>
      </c>
      <c r="I39" t="s">
        <v>276</v>
      </c>
      <c r="J39" t="s">
        <v>277</v>
      </c>
      <c r="K39" t="s">
        <v>278</v>
      </c>
      <c r="L39" t="s">
        <v>279</v>
      </c>
      <c r="M39" t="s">
        <v>280</v>
      </c>
      <c r="N39">
        <f t="shared" si="5"/>
        <v>37</v>
      </c>
    </row>
    <row r="40" spans="1:14" x14ac:dyDescent="0.15">
      <c r="A40">
        <v>38</v>
      </c>
      <c r="B40" s="21" t="s">
        <v>1440</v>
      </c>
      <c r="C40" s="21" t="s">
        <v>1424</v>
      </c>
      <c r="D40" s="21" t="s">
        <v>1444</v>
      </c>
      <c r="E40" t="str">
        <f t="shared" si="3"/>
        <v>県立全日制阪神</v>
      </c>
      <c r="F40">
        <f>COUNTIF($E$3:E40,E40)</f>
        <v>19</v>
      </c>
      <c r="G40" t="str">
        <f t="shared" si="4"/>
        <v>県立全日制阪神19</v>
      </c>
      <c r="H40" t="s">
        <v>1504</v>
      </c>
      <c r="I40" t="s">
        <v>281</v>
      </c>
      <c r="J40" t="s">
        <v>271</v>
      </c>
      <c r="K40" t="s">
        <v>272</v>
      </c>
      <c r="L40" t="s">
        <v>282</v>
      </c>
      <c r="M40" t="s">
        <v>283</v>
      </c>
      <c r="N40">
        <f t="shared" si="5"/>
        <v>38</v>
      </c>
    </row>
    <row r="41" spans="1:14" x14ac:dyDescent="0.15">
      <c r="A41">
        <v>39</v>
      </c>
      <c r="B41" s="21" t="s">
        <v>1440</v>
      </c>
      <c r="C41" s="21" t="s">
        <v>1424</v>
      </c>
      <c r="D41" s="21" t="s">
        <v>1444</v>
      </c>
      <c r="E41" t="str">
        <f t="shared" si="3"/>
        <v>県立全日制阪神</v>
      </c>
      <c r="F41">
        <f>COUNTIF($E$3:E41,E41)</f>
        <v>20</v>
      </c>
      <c r="G41" t="str">
        <f t="shared" si="4"/>
        <v>県立全日制阪神20</v>
      </c>
      <c r="H41" t="s">
        <v>284</v>
      </c>
      <c r="I41" t="s">
        <v>285</v>
      </c>
      <c r="J41" t="s">
        <v>286</v>
      </c>
      <c r="K41" t="s">
        <v>287</v>
      </c>
      <c r="L41" t="s">
        <v>288</v>
      </c>
      <c r="M41" t="s">
        <v>289</v>
      </c>
      <c r="N41">
        <f t="shared" si="5"/>
        <v>39</v>
      </c>
    </row>
    <row r="42" spans="1:14" x14ac:dyDescent="0.15">
      <c r="A42">
        <v>40</v>
      </c>
      <c r="B42" s="21" t="s">
        <v>1440</v>
      </c>
      <c r="C42" s="21" t="s">
        <v>1424</v>
      </c>
      <c r="D42" s="21" t="s">
        <v>1444</v>
      </c>
      <c r="E42" t="str">
        <f t="shared" si="3"/>
        <v>県立全日制阪神</v>
      </c>
      <c r="F42">
        <f>COUNTIF($E$3:E42,E42)</f>
        <v>21</v>
      </c>
      <c r="G42" t="str">
        <f t="shared" si="4"/>
        <v>県立全日制阪神21</v>
      </c>
      <c r="H42" t="s">
        <v>290</v>
      </c>
      <c r="I42" t="s">
        <v>291</v>
      </c>
      <c r="J42" t="s">
        <v>292</v>
      </c>
      <c r="K42" t="s">
        <v>293</v>
      </c>
      <c r="L42" t="s">
        <v>294</v>
      </c>
      <c r="M42" t="s">
        <v>295</v>
      </c>
      <c r="N42">
        <f t="shared" si="5"/>
        <v>40</v>
      </c>
    </row>
    <row r="43" spans="1:14" x14ac:dyDescent="0.15">
      <c r="A43">
        <v>41</v>
      </c>
      <c r="B43" s="21" t="s">
        <v>1440</v>
      </c>
      <c r="C43" s="21" t="s">
        <v>1424</v>
      </c>
      <c r="D43" s="21" t="s">
        <v>1444</v>
      </c>
      <c r="E43" t="str">
        <f t="shared" si="3"/>
        <v>県立全日制阪神</v>
      </c>
      <c r="F43">
        <f>COUNTIF($E$3:E43,E43)</f>
        <v>22</v>
      </c>
      <c r="G43" t="str">
        <f t="shared" si="4"/>
        <v>県立全日制阪神22</v>
      </c>
      <c r="H43" t="s">
        <v>296</v>
      </c>
      <c r="I43" t="s">
        <v>297</v>
      </c>
      <c r="J43" t="s">
        <v>298</v>
      </c>
      <c r="K43" t="s">
        <v>299</v>
      </c>
      <c r="L43" t="s">
        <v>300</v>
      </c>
      <c r="M43" t="s">
        <v>301</v>
      </c>
      <c r="N43">
        <f t="shared" si="5"/>
        <v>41</v>
      </c>
    </row>
    <row r="44" spans="1:14" x14ac:dyDescent="0.15">
      <c r="A44">
        <v>42</v>
      </c>
      <c r="B44" s="21" t="s">
        <v>1440</v>
      </c>
      <c r="C44" s="21" t="s">
        <v>1424</v>
      </c>
      <c r="D44" s="21" t="s">
        <v>1444</v>
      </c>
      <c r="E44" t="str">
        <f t="shared" si="3"/>
        <v>県立全日制阪神</v>
      </c>
      <c r="F44">
        <f>COUNTIF($E$3:E44,E44)</f>
        <v>23</v>
      </c>
      <c r="G44" t="str">
        <f t="shared" si="4"/>
        <v>県立全日制阪神23</v>
      </c>
      <c r="H44" t="s">
        <v>302</v>
      </c>
      <c r="I44" t="s">
        <v>303</v>
      </c>
      <c r="J44" t="s">
        <v>304</v>
      </c>
      <c r="K44" t="s">
        <v>305</v>
      </c>
      <c r="L44" t="s">
        <v>306</v>
      </c>
      <c r="M44" t="s">
        <v>307</v>
      </c>
      <c r="N44">
        <f t="shared" si="5"/>
        <v>42</v>
      </c>
    </row>
    <row r="45" spans="1:14" x14ac:dyDescent="0.15">
      <c r="A45">
        <v>43</v>
      </c>
      <c r="B45" s="21" t="s">
        <v>1440</v>
      </c>
      <c r="C45" s="21" t="s">
        <v>1424</v>
      </c>
      <c r="D45" s="21" t="s">
        <v>1444</v>
      </c>
      <c r="E45" t="str">
        <f t="shared" si="3"/>
        <v>県立全日制阪神</v>
      </c>
      <c r="F45">
        <f>COUNTIF($E$3:E45,E45)</f>
        <v>24</v>
      </c>
      <c r="G45" t="str">
        <f t="shared" si="4"/>
        <v>県立全日制阪神24</v>
      </c>
      <c r="H45" t="s">
        <v>308</v>
      </c>
      <c r="I45" t="s">
        <v>309</v>
      </c>
      <c r="J45" t="s">
        <v>310</v>
      </c>
      <c r="K45" t="s">
        <v>311</v>
      </c>
      <c r="L45" t="s">
        <v>312</v>
      </c>
      <c r="M45" t="s">
        <v>313</v>
      </c>
      <c r="N45">
        <f t="shared" si="5"/>
        <v>43</v>
      </c>
    </row>
    <row r="46" spans="1:14" x14ac:dyDescent="0.15">
      <c r="A46">
        <v>44</v>
      </c>
      <c r="B46" s="21" t="s">
        <v>1440</v>
      </c>
      <c r="C46" s="21" t="s">
        <v>1424</v>
      </c>
      <c r="D46" s="21" t="s">
        <v>1444</v>
      </c>
      <c r="E46" t="str">
        <f t="shared" si="3"/>
        <v>県立全日制阪神</v>
      </c>
      <c r="F46">
        <f>COUNTIF($E$3:E46,E46)</f>
        <v>25</v>
      </c>
      <c r="G46" t="str">
        <f t="shared" si="4"/>
        <v>県立全日制阪神25</v>
      </c>
      <c r="H46" t="s">
        <v>314</v>
      </c>
      <c r="I46" t="s">
        <v>315</v>
      </c>
      <c r="J46" t="s">
        <v>316</v>
      </c>
      <c r="K46" t="s">
        <v>317</v>
      </c>
      <c r="L46" t="s">
        <v>318</v>
      </c>
      <c r="M46" t="s">
        <v>319</v>
      </c>
      <c r="N46">
        <f t="shared" si="5"/>
        <v>44</v>
      </c>
    </row>
    <row r="47" spans="1:14" x14ac:dyDescent="0.15">
      <c r="A47">
        <v>45</v>
      </c>
      <c r="B47" s="21" t="s">
        <v>1440</v>
      </c>
      <c r="C47" s="21" t="s">
        <v>1424</v>
      </c>
      <c r="D47" s="21" t="s">
        <v>1444</v>
      </c>
      <c r="E47" t="str">
        <f t="shared" si="3"/>
        <v>県立全日制阪神</v>
      </c>
      <c r="F47">
        <f>COUNTIF($E$3:E47,E47)</f>
        <v>26</v>
      </c>
      <c r="G47" t="str">
        <f t="shared" si="4"/>
        <v>県立全日制阪神26</v>
      </c>
      <c r="H47" t="s">
        <v>320</v>
      </c>
      <c r="I47" t="s">
        <v>321</v>
      </c>
      <c r="J47" t="s">
        <v>322</v>
      </c>
      <c r="K47" t="s">
        <v>323</v>
      </c>
      <c r="L47" t="s">
        <v>324</v>
      </c>
      <c r="M47" t="s">
        <v>325</v>
      </c>
      <c r="N47">
        <f t="shared" si="5"/>
        <v>45</v>
      </c>
    </row>
    <row r="48" spans="1:14" x14ac:dyDescent="0.15">
      <c r="A48">
        <v>46</v>
      </c>
      <c r="B48" s="21" t="s">
        <v>1440</v>
      </c>
      <c r="C48" s="21" t="s">
        <v>1424</v>
      </c>
      <c r="D48" s="21" t="s">
        <v>1444</v>
      </c>
      <c r="E48" t="str">
        <f t="shared" si="3"/>
        <v>県立全日制阪神</v>
      </c>
      <c r="F48">
        <f>COUNTIF($E$3:E48,E48)</f>
        <v>27</v>
      </c>
      <c r="G48" t="str">
        <f t="shared" si="4"/>
        <v>県立全日制阪神27</v>
      </c>
      <c r="H48" t="s">
        <v>326</v>
      </c>
      <c r="I48" t="s">
        <v>327</v>
      </c>
      <c r="J48" t="s">
        <v>328</v>
      </c>
      <c r="K48" t="s">
        <v>329</v>
      </c>
      <c r="L48" t="s">
        <v>330</v>
      </c>
      <c r="M48" t="s">
        <v>331</v>
      </c>
      <c r="N48">
        <f t="shared" si="5"/>
        <v>46</v>
      </c>
    </row>
    <row r="49" spans="1:14" x14ac:dyDescent="0.15">
      <c r="A49">
        <v>47</v>
      </c>
      <c r="B49" s="21" t="s">
        <v>1440</v>
      </c>
      <c r="C49" s="21" t="s">
        <v>1424</v>
      </c>
      <c r="D49" s="21" t="s">
        <v>1445</v>
      </c>
      <c r="E49" t="str">
        <f t="shared" si="3"/>
        <v>県立全日制東播</v>
      </c>
      <c r="F49">
        <f>COUNTIF($E$3:E49,E49)</f>
        <v>1</v>
      </c>
      <c r="G49" t="str">
        <f t="shared" si="4"/>
        <v>県立全日制東播1</v>
      </c>
      <c r="H49" t="s">
        <v>332</v>
      </c>
      <c r="I49" t="s">
        <v>333</v>
      </c>
      <c r="J49" t="s">
        <v>334</v>
      </c>
      <c r="K49" t="s">
        <v>335</v>
      </c>
      <c r="L49" t="s">
        <v>336</v>
      </c>
      <c r="M49" t="s">
        <v>337</v>
      </c>
      <c r="N49">
        <f t="shared" si="5"/>
        <v>47</v>
      </c>
    </row>
    <row r="50" spans="1:14" x14ac:dyDescent="0.15">
      <c r="A50">
        <v>48</v>
      </c>
      <c r="B50" s="21" t="s">
        <v>1440</v>
      </c>
      <c r="C50" s="21" t="s">
        <v>1424</v>
      </c>
      <c r="D50" s="21" t="s">
        <v>1445</v>
      </c>
      <c r="E50" t="str">
        <f t="shared" si="3"/>
        <v>県立全日制東播</v>
      </c>
      <c r="F50">
        <f>COUNTIF($E$3:E50,E50)</f>
        <v>2</v>
      </c>
      <c r="G50" t="str">
        <f t="shared" si="4"/>
        <v>県立全日制東播2</v>
      </c>
      <c r="H50" t="s">
        <v>338</v>
      </c>
      <c r="I50" t="s">
        <v>339</v>
      </c>
      <c r="J50" t="s">
        <v>340</v>
      </c>
      <c r="K50" t="s">
        <v>341</v>
      </c>
      <c r="L50" t="s">
        <v>342</v>
      </c>
      <c r="M50" t="s">
        <v>343</v>
      </c>
      <c r="N50">
        <f t="shared" si="5"/>
        <v>48</v>
      </c>
    </row>
    <row r="51" spans="1:14" x14ac:dyDescent="0.15">
      <c r="A51">
        <v>49</v>
      </c>
      <c r="B51" s="21" t="s">
        <v>1440</v>
      </c>
      <c r="C51" s="21" t="s">
        <v>1424</v>
      </c>
      <c r="D51" s="21" t="s">
        <v>1445</v>
      </c>
      <c r="E51" t="str">
        <f t="shared" si="3"/>
        <v>県立全日制東播</v>
      </c>
      <c r="F51">
        <f>COUNTIF($E$3:E51,E51)</f>
        <v>3</v>
      </c>
      <c r="G51" t="str">
        <f t="shared" si="4"/>
        <v>県立全日制東播3</v>
      </c>
      <c r="H51" t="s">
        <v>344</v>
      </c>
      <c r="I51" t="s">
        <v>345</v>
      </c>
      <c r="J51" t="s">
        <v>346</v>
      </c>
      <c r="K51" t="s">
        <v>347</v>
      </c>
      <c r="L51" t="s">
        <v>348</v>
      </c>
      <c r="M51" t="s">
        <v>349</v>
      </c>
      <c r="N51">
        <f t="shared" si="5"/>
        <v>49</v>
      </c>
    </row>
    <row r="52" spans="1:14" x14ac:dyDescent="0.15">
      <c r="A52">
        <v>50</v>
      </c>
      <c r="B52" s="21" t="s">
        <v>1440</v>
      </c>
      <c r="C52" s="21" t="s">
        <v>1424</v>
      </c>
      <c r="D52" s="21" t="s">
        <v>1445</v>
      </c>
      <c r="E52" t="str">
        <f t="shared" si="3"/>
        <v>県立全日制東播</v>
      </c>
      <c r="F52">
        <f>COUNTIF($E$3:E52,E52)</f>
        <v>4</v>
      </c>
      <c r="G52" t="str">
        <f t="shared" si="4"/>
        <v>県立全日制東播4</v>
      </c>
      <c r="H52" t="s">
        <v>350</v>
      </c>
      <c r="I52" t="s">
        <v>351</v>
      </c>
      <c r="J52" t="s">
        <v>352</v>
      </c>
      <c r="K52" t="s">
        <v>353</v>
      </c>
      <c r="L52" t="s">
        <v>354</v>
      </c>
      <c r="M52" t="s">
        <v>355</v>
      </c>
      <c r="N52">
        <f t="shared" si="5"/>
        <v>50</v>
      </c>
    </row>
    <row r="53" spans="1:14" x14ac:dyDescent="0.15">
      <c r="A53">
        <v>51</v>
      </c>
      <c r="B53" s="21" t="s">
        <v>1440</v>
      </c>
      <c r="C53" s="21" t="s">
        <v>1424</v>
      </c>
      <c r="D53" s="21" t="s">
        <v>1445</v>
      </c>
      <c r="E53" t="str">
        <f t="shared" si="3"/>
        <v>県立全日制東播</v>
      </c>
      <c r="F53">
        <f>COUNTIF($E$3:E53,E53)</f>
        <v>5</v>
      </c>
      <c r="G53" t="str">
        <f t="shared" si="4"/>
        <v>県立全日制東播5</v>
      </c>
      <c r="H53" t="s">
        <v>356</v>
      </c>
      <c r="I53" t="s">
        <v>357</v>
      </c>
      <c r="J53" t="s">
        <v>358</v>
      </c>
      <c r="K53" t="s">
        <v>359</v>
      </c>
      <c r="L53" t="s">
        <v>360</v>
      </c>
      <c r="M53" t="s">
        <v>361</v>
      </c>
      <c r="N53">
        <f t="shared" si="5"/>
        <v>51</v>
      </c>
    </row>
    <row r="54" spans="1:14" x14ac:dyDescent="0.15">
      <c r="A54">
        <v>52</v>
      </c>
      <c r="B54" s="21" t="s">
        <v>1440</v>
      </c>
      <c r="C54" s="21" t="s">
        <v>1424</v>
      </c>
      <c r="D54" s="21" t="s">
        <v>1445</v>
      </c>
      <c r="E54" t="str">
        <f t="shared" si="3"/>
        <v>県立全日制東播</v>
      </c>
      <c r="F54">
        <f>COUNTIF($E$3:E54,E54)</f>
        <v>6</v>
      </c>
      <c r="G54" t="str">
        <f t="shared" si="4"/>
        <v>県立全日制東播6</v>
      </c>
      <c r="H54" t="s">
        <v>362</v>
      </c>
      <c r="I54" t="s">
        <v>363</v>
      </c>
      <c r="J54" t="s">
        <v>364</v>
      </c>
      <c r="K54" t="s">
        <v>365</v>
      </c>
      <c r="L54" t="s">
        <v>366</v>
      </c>
      <c r="M54" t="s">
        <v>367</v>
      </c>
      <c r="N54">
        <f t="shared" si="5"/>
        <v>52</v>
      </c>
    </row>
    <row r="55" spans="1:14" x14ac:dyDescent="0.15">
      <c r="A55">
        <v>53</v>
      </c>
      <c r="B55" s="21" t="s">
        <v>1440</v>
      </c>
      <c r="C55" s="21" t="s">
        <v>1424</v>
      </c>
      <c r="D55" s="21" t="s">
        <v>1445</v>
      </c>
      <c r="E55" t="str">
        <f t="shared" si="3"/>
        <v>県立全日制東播</v>
      </c>
      <c r="F55">
        <f>COUNTIF($E$3:E55,E55)</f>
        <v>7</v>
      </c>
      <c r="G55" t="str">
        <f t="shared" si="4"/>
        <v>県立全日制東播7</v>
      </c>
      <c r="H55" t="s">
        <v>368</v>
      </c>
      <c r="I55" t="s">
        <v>369</v>
      </c>
      <c r="J55" t="s">
        <v>370</v>
      </c>
      <c r="K55" t="s">
        <v>371</v>
      </c>
      <c r="L55" t="s">
        <v>372</v>
      </c>
      <c r="M55" t="s">
        <v>373</v>
      </c>
      <c r="N55">
        <f t="shared" si="5"/>
        <v>53</v>
      </c>
    </row>
    <row r="56" spans="1:14" x14ac:dyDescent="0.15">
      <c r="A56">
        <v>54</v>
      </c>
      <c r="B56" s="21" t="s">
        <v>1440</v>
      </c>
      <c r="C56" s="21" t="s">
        <v>1424</v>
      </c>
      <c r="D56" s="21" t="s">
        <v>1445</v>
      </c>
      <c r="E56" t="str">
        <f t="shared" si="3"/>
        <v>県立全日制東播</v>
      </c>
      <c r="F56">
        <f>COUNTIF($E$3:E56,E56)</f>
        <v>8</v>
      </c>
      <c r="G56" t="str">
        <f t="shared" si="4"/>
        <v>県立全日制東播8</v>
      </c>
      <c r="H56" t="s">
        <v>374</v>
      </c>
      <c r="I56" t="s">
        <v>375</v>
      </c>
      <c r="J56" t="s">
        <v>376</v>
      </c>
      <c r="K56" t="s">
        <v>377</v>
      </c>
      <c r="L56" t="s">
        <v>378</v>
      </c>
      <c r="M56" t="s">
        <v>379</v>
      </c>
      <c r="N56">
        <f t="shared" si="5"/>
        <v>54</v>
      </c>
    </row>
    <row r="57" spans="1:14" x14ac:dyDescent="0.15">
      <c r="A57">
        <v>55</v>
      </c>
      <c r="B57" s="21" t="s">
        <v>1440</v>
      </c>
      <c r="C57" s="21" t="s">
        <v>1424</v>
      </c>
      <c r="D57" s="21" t="s">
        <v>1445</v>
      </c>
      <c r="E57" t="str">
        <f t="shared" si="3"/>
        <v>県立全日制東播</v>
      </c>
      <c r="F57">
        <f>COUNTIF($E$3:E57,E57)</f>
        <v>9</v>
      </c>
      <c r="G57" t="str">
        <f t="shared" si="4"/>
        <v>県立全日制東播9</v>
      </c>
      <c r="H57" t="s">
        <v>380</v>
      </c>
      <c r="I57" t="s">
        <v>381</v>
      </c>
      <c r="J57" t="s">
        <v>382</v>
      </c>
      <c r="K57" t="s">
        <v>383</v>
      </c>
      <c r="L57" t="s">
        <v>384</v>
      </c>
      <c r="M57" t="s">
        <v>385</v>
      </c>
      <c r="N57">
        <f t="shared" si="5"/>
        <v>55</v>
      </c>
    </row>
    <row r="58" spans="1:14" x14ac:dyDescent="0.15">
      <c r="A58">
        <v>56</v>
      </c>
      <c r="B58" s="21" t="s">
        <v>1440</v>
      </c>
      <c r="C58" s="21" t="s">
        <v>1424</v>
      </c>
      <c r="D58" s="21" t="s">
        <v>1445</v>
      </c>
      <c r="E58" t="str">
        <f t="shared" si="3"/>
        <v>県立全日制東播</v>
      </c>
      <c r="F58">
        <f>COUNTIF($E$3:E58,E58)</f>
        <v>10</v>
      </c>
      <c r="G58" t="str">
        <f t="shared" si="4"/>
        <v>県立全日制東播10</v>
      </c>
      <c r="H58" t="s">
        <v>386</v>
      </c>
      <c r="I58" t="s">
        <v>387</v>
      </c>
      <c r="J58" t="s">
        <v>388</v>
      </c>
      <c r="K58" t="s">
        <v>389</v>
      </c>
      <c r="L58" t="s">
        <v>390</v>
      </c>
      <c r="M58" t="s">
        <v>391</v>
      </c>
      <c r="N58">
        <f t="shared" si="5"/>
        <v>56</v>
      </c>
    </row>
    <row r="59" spans="1:14" x14ac:dyDescent="0.15">
      <c r="A59">
        <v>57</v>
      </c>
      <c r="B59" s="21" t="s">
        <v>1440</v>
      </c>
      <c r="C59" s="21" t="s">
        <v>1424</v>
      </c>
      <c r="D59" s="21" t="s">
        <v>1445</v>
      </c>
      <c r="E59" t="str">
        <f t="shared" si="3"/>
        <v>県立全日制東播</v>
      </c>
      <c r="F59">
        <f>COUNTIF($E$3:E59,E59)</f>
        <v>11</v>
      </c>
      <c r="G59" t="str">
        <f t="shared" si="4"/>
        <v>県立全日制東播11</v>
      </c>
      <c r="H59" t="s">
        <v>392</v>
      </c>
      <c r="I59" t="s">
        <v>393</v>
      </c>
      <c r="J59" t="s">
        <v>394</v>
      </c>
      <c r="K59" t="s">
        <v>395</v>
      </c>
      <c r="L59" t="s">
        <v>396</v>
      </c>
      <c r="M59" t="s">
        <v>397</v>
      </c>
      <c r="N59">
        <f t="shared" si="5"/>
        <v>57</v>
      </c>
    </row>
    <row r="60" spans="1:14" x14ac:dyDescent="0.15">
      <c r="A60">
        <v>58</v>
      </c>
      <c r="B60" s="21" t="s">
        <v>1440</v>
      </c>
      <c r="C60" s="21" t="s">
        <v>1424</v>
      </c>
      <c r="D60" s="21" t="s">
        <v>1445</v>
      </c>
      <c r="E60" t="str">
        <f t="shared" si="3"/>
        <v>県立全日制東播</v>
      </c>
      <c r="F60">
        <f>COUNTIF($E$3:E60,E60)</f>
        <v>12</v>
      </c>
      <c r="G60" t="str">
        <f t="shared" si="4"/>
        <v>県立全日制東播12</v>
      </c>
      <c r="H60" t="s">
        <v>398</v>
      </c>
      <c r="I60" t="s">
        <v>399</v>
      </c>
      <c r="J60" t="s">
        <v>400</v>
      </c>
      <c r="K60" t="s">
        <v>401</v>
      </c>
      <c r="L60" t="s">
        <v>402</v>
      </c>
      <c r="M60" t="s">
        <v>403</v>
      </c>
      <c r="N60">
        <f t="shared" si="5"/>
        <v>58</v>
      </c>
    </row>
    <row r="61" spans="1:14" x14ac:dyDescent="0.15">
      <c r="A61">
        <v>59</v>
      </c>
      <c r="B61" s="21" t="s">
        <v>1440</v>
      </c>
      <c r="C61" s="21" t="s">
        <v>1424</v>
      </c>
      <c r="D61" s="21" t="s">
        <v>1445</v>
      </c>
      <c r="E61" t="str">
        <f t="shared" si="3"/>
        <v>県立全日制東播</v>
      </c>
      <c r="F61">
        <f>COUNTIF($E$3:E61,E61)</f>
        <v>13</v>
      </c>
      <c r="G61" t="str">
        <f t="shared" si="4"/>
        <v>県立全日制東播13</v>
      </c>
      <c r="H61" t="s">
        <v>404</v>
      </c>
      <c r="I61" t="s">
        <v>405</v>
      </c>
      <c r="J61" t="s">
        <v>406</v>
      </c>
      <c r="K61" t="s">
        <v>407</v>
      </c>
      <c r="L61" t="s">
        <v>408</v>
      </c>
      <c r="M61" t="s">
        <v>409</v>
      </c>
      <c r="N61">
        <f t="shared" si="5"/>
        <v>59</v>
      </c>
    </row>
    <row r="62" spans="1:14" x14ac:dyDescent="0.15">
      <c r="A62">
        <v>60</v>
      </c>
      <c r="B62" s="21" t="s">
        <v>1440</v>
      </c>
      <c r="C62" s="21" t="s">
        <v>1424</v>
      </c>
      <c r="D62" s="21" t="s">
        <v>1445</v>
      </c>
      <c r="E62" t="str">
        <f t="shared" si="3"/>
        <v>県立全日制東播</v>
      </c>
      <c r="F62">
        <f>COUNTIF($E$3:E62,E62)</f>
        <v>14</v>
      </c>
      <c r="G62" t="str">
        <f t="shared" si="4"/>
        <v>県立全日制東播14</v>
      </c>
      <c r="H62" t="s">
        <v>410</v>
      </c>
      <c r="I62" t="s">
        <v>411</v>
      </c>
      <c r="J62" t="s">
        <v>406</v>
      </c>
      <c r="K62" t="s">
        <v>412</v>
      </c>
      <c r="L62" t="s">
        <v>413</v>
      </c>
      <c r="M62" t="s">
        <v>414</v>
      </c>
      <c r="N62">
        <f t="shared" si="5"/>
        <v>60</v>
      </c>
    </row>
    <row r="63" spans="1:14" x14ac:dyDescent="0.15">
      <c r="A63">
        <v>61</v>
      </c>
      <c r="B63" s="21" t="s">
        <v>1440</v>
      </c>
      <c r="C63" s="21" t="s">
        <v>1424</v>
      </c>
      <c r="D63" s="21" t="s">
        <v>1445</v>
      </c>
      <c r="E63" t="str">
        <f t="shared" si="3"/>
        <v>県立全日制東播</v>
      </c>
      <c r="F63">
        <f>COUNTIF($E$3:E63,E63)</f>
        <v>15</v>
      </c>
      <c r="G63" t="str">
        <f t="shared" si="4"/>
        <v>県立全日制東播15</v>
      </c>
      <c r="H63" t="s">
        <v>415</v>
      </c>
      <c r="I63" t="s">
        <v>416</v>
      </c>
      <c r="J63" t="s">
        <v>417</v>
      </c>
      <c r="K63" t="s">
        <v>418</v>
      </c>
      <c r="L63" t="s">
        <v>419</v>
      </c>
      <c r="M63" t="s">
        <v>420</v>
      </c>
      <c r="N63">
        <f t="shared" si="5"/>
        <v>61</v>
      </c>
    </row>
    <row r="64" spans="1:14" x14ac:dyDescent="0.15">
      <c r="A64">
        <v>62</v>
      </c>
      <c r="B64" s="21" t="s">
        <v>1440</v>
      </c>
      <c r="C64" s="21" t="s">
        <v>1424</v>
      </c>
      <c r="D64" s="21" t="s">
        <v>1445</v>
      </c>
      <c r="E64" t="str">
        <f t="shared" si="3"/>
        <v>県立全日制東播</v>
      </c>
      <c r="F64">
        <f>COUNTIF($E$3:E64,E64)</f>
        <v>16</v>
      </c>
      <c r="G64" t="str">
        <f t="shared" si="4"/>
        <v>県立全日制東播16</v>
      </c>
      <c r="H64" t="s">
        <v>421</v>
      </c>
      <c r="I64" t="s">
        <v>422</v>
      </c>
      <c r="J64" t="s">
        <v>423</v>
      </c>
      <c r="K64" t="s">
        <v>424</v>
      </c>
      <c r="L64" t="s">
        <v>425</v>
      </c>
      <c r="M64" t="s">
        <v>426</v>
      </c>
      <c r="N64">
        <f t="shared" si="5"/>
        <v>62</v>
      </c>
    </row>
    <row r="65" spans="1:14" x14ac:dyDescent="0.15">
      <c r="A65">
        <v>63</v>
      </c>
      <c r="B65" s="21" t="s">
        <v>1440</v>
      </c>
      <c r="C65" s="21" t="s">
        <v>1424</v>
      </c>
      <c r="D65" s="21" t="s">
        <v>1445</v>
      </c>
      <c r="E65" t="str">
        <f t="shared" si="3"/>
        <v>県立全日制東播</v>
      </c>
      <c r="F65">
        <f>COUNTIF($E$3:E65,E65)</f>
        <v>17</v>
      </c>
      <c r="G65" t="str">
        <f t="shared" si="4"/>
        <v>県立全日制東播17</v>
      </c>
      <c r="H65" t="s">
        <v>427</v>
      </c>
      <c r="I65" t="s">
        <v>428</v>
      </c>
      <c r="J65" t="s">
        <v>429</v>
      </c>
      <c r="K65" t="s">
        <v>430</v>
      </c>
      <c r="L65" t="s">
        <v>431</v>
      </c>
      <c r="M65" t="s">
        <v>432</v>
      </c>
      <c r="N65">
        <f t="shared" si="5"/>
        <v>63</v>
      </c>
    </row>
    <row r="66" spans="1:14" x14ac:dyDescent="0.15">
      <c r="A66">
        <v>64</v>
      </c>
      <c r="B66" s="21" t="s">
        <v>1440</v>
      </c>
      <c r="C66" s="21" t="s">
        <v>1424</v>
      </c>
      <c r="D66" s="21" t="s">
        <v>1445</v>
      </c>
      <c r="E66" t="str">
        <f t="shared" si="3"/>
        <v>県立全日制東播</v>
      </c>
      <c r="F66">
        <f>COUNTIF($E$3:E66,E66)</f>
        <v>18</v>
      </c>
      <c r="G66" t="str">
        <f t="shared" si="4"/>
        <v>県立全日制東播18</v>
      </c>
      <c r="H66" t="s">
        <v>433</v>
      </c>
      <c r="I66" t="s">
        <v>434</v>
      </c>
      <c r="J66" t="s">
        <v>435</v>
      </c>
      <c r="K66" t="s">
        <v>436</v>
      </c>
      <c r="L66" t="s">
        <v>437</v>
      </c>
      <c r="M66" t="s">
        <v>438</v>
      </c>
      <c r="N66">
        <f t="shared" si="5"/>
        <v>64</v>
      </c>
    </row>
    <row r="67" spans="1:14" x14ac:dyDescent="0.15">
      <c r="A67">
        <v>65</v>
      </c>
      <c r="B67" s="21" t="s">
        <v>1440</v>
      </c>
      <c r="C67" s="21" t="s">
        <v>1424</v>
      </c>
      <c r="D67" s="21" t="s">
        <v>1445</v>
      </c>
      <c r="E67" t="str">
        <f t="shared" ref="E67:E98" si="6">B67&amp;C67&amp;D67</f>
        <v>県立全日制東播</v>
      </c>
      <c r="F67">
        <f>COUNTIF($E$3:E67,E67)</f>
        <v>19</v>
      </c>
      <c r="G67" t="str">
        <f t="shared" ref="G67:G98" si="7">E67&amp;F67</f>
        <v>県立全日制東播19</v>
      </c>
      <c r="H67" t="s">
        <v>439</v>
      </c>
      <c r="I67" t="s">
        <v>440</v>
      </c>
      <c r="J67" t="s">
        <v>441</v>
      </c>
      <c r="K67" t="s">
        <v>442</v>
      </c>
      <c r="L67" t="s">
        <v>443</v>
      </c>
      <c r="M67" t="s">
        <v>444</v>
      </c>
      <c r="N67">
        <f t="shared" ref="N67:N98" si="8">A67</f>
        <v>65</v>
      </c>
    </row>
    <row r="68" spans="1:14" x14ac:dyDescent="0.15">
      <c r="A68">
        <v>66</v>
      </c>
      <c r="B68" s="21" t="s">
        <v>1440</v>
      </c>
      <c r="C68" s="21" t="s">
        <v>1424</v>
      </c>
      <c r="D68" s="21" t="s">
        <v>1445</v>
      </c>
      <c r="E68" t="str">
        <f t="shared" si="6"/>
        <v>県立全日制東播</v>
      </c>
      <c r="F68">
        <f>COUNTIF($E$3:E68,E68)</f>
        <v>20</v>
      </c>
      <c r="G68" t="str">
        <f t="shared" si="7"/>
        <v>県立全日制東播20</v>
      </c>
      <c r="H68" t="s">
        <v>445</v>
      </c>
      <c r="I68" t="s">
        <v>446</v>
      </c>
      <c r="J68" t="s">
        <v>447</v>
      </c>
      <c r="K68" t="s">
        <v>448</v>
      </c>
      <c r="L68" t="s">
        <v>449</v>
      </c>
      <c r="M68" t="s">
        <v>450</v>
      </c>
      <c r="N68">
        <f t="shared" si="8"/>
        <v>66</v>
      </c>
    </row>
    <row r="69" spans="1:14" x14ac:dyDescent="0.15">
      <c r="A69">
        <v>67</v>
      </c>
      <c r="B69" s="21" t="s">
        <v>1440</v>
      </c>
      <c r="C69" s="21" t="s">
        <v>1424</v>
      </c>
      <c r="D69" s="21" t="s">
        <v>1445</v>
      </c>
      <c r="E69" t="str">
        <f t="shared" si="6"/>
        <v>県立全日制東播</v>
      </c>
      <c r="F69">
        <f>COUNTIF($E$3:E69,E69)</f>
        <v>21</v>
      </c>
      <c r="G69" t="str">
        <f t="shared" si="7"/>
        <v>県立全日制東播21</v>
      </c>
      <c r="H69" t="s">
        <v>451</v>
      </c>
      <c r="I69" t="s">
        <v>452</v>
      </c>
      <c r="J69" t="s">
        <v>453</v>
      </c>
      <c r="K69" t="s">
        <v>454</v>
      </c>
      <c r="L69" t="s">
        <v>455</v>
      </c>
      <c r="M69" t="s">
        <v>456</v>
      </c>
      <c r="N69">
        <f t="shared" si="8"/>
        <v>67</v>
      </c>
    </row>
    <row r="70" spans="1:14" x14ac:dyDescent="0.15">
      <c r="A70">
        <v>68</v>
      </c>
      <c r="B70" s="21" t="s">
        <v>1440</v>
      </c>
      <c r="C70" s="21" t="s">
        <v>1424</v>
      </c>
      <c r="D70" s="21" t="s">
        <v>1445</v>
      </c>
      <c r="E70" t="str">
        <f t="shared" si="6"/>
        <v>県立全日制東播</v>
      </c>
      <c r="F70">
        <f>COUNTIF($E$3:E70,E70)</f>
        <v>22</v>
      </c>
      <c r="G70" t="str">
        <f t="shared" si="7"/>
        <v>県立全日制東播22</v>
      </c>
      <c r="H70" t="s">
        <v>457</v>
      </c>
      <c r="I70" t="s">
        <v>458</v>
      </c>
      <c r="J70" t="s">
        <v>459</v>
      </c>
      <c r="K70" t="s">
        <v>460</v>
      </c>
      <c r="L70" t="s">
        <v>461</v>
      </c>
      <c r="M70" t="s">
        <v>462</v>
      </c>
      <c r="N70">
        <f t="shared" si="8"/>
        <v>68</v>
      </c>
    </row>
    <row r="71" spans="1:14" x14ac:dyDescent="0.15">
      <c r="A71">
        <v>69</v>
      </c>
      <c r="B71" s="21" t="s">
        <v>1440</v>
      </c>
      <c r="C71" s="21" t="s">
        <v>1424</v>
      </c>
      <c r="D71" s="21" t="s">
        <v>1445</v>
      </c>
      <c r="E71" t="str">
        <f t="shared" si="6"/>
        <v>県立全日制東播</v>
      </c>
      <c r="F71">
        <f>COUNTIF($E$3:E71,E71)</f>
        <v>23</v>
      </c>
      <c r="G71" t="str">
        <f t="shared" si="7"/>
        <v>県立全日制東播23</v>
      </c>
      <c r="H71" t="s">
        <v>463</v>
      </c>
      <c r="I71" t="s">
        <v>464</v>
      </c>
      <c r="J71" t="s">
        <v>465</v>
      </c>
      <c r="K71" t="s">
        <v>466</v>
      </c>
      <c r="L71" t="s">
        <v>467</v>
      </c>
      <c r="M71" t="s">
        <v>468</v>
      </c>
      <c r="N71">
        <f t="shared" si="8"/>
        <v>69</v>
      </c>
    </row>
    <row r="72" spans="1:14" x14ac:dyDescent="0.15">
      <c r="A72">
        <v>70</v>
      </c>
      <c r="B72" s="21" t="s">
        <v>1440</v>
      </c>
      <c r="C72" s="21" t="s">
        <v>1424</v>
      </c>
      <c r="D72" s="21" t="s">
        <v>1445</v>
      </c>
      <c r="E72" t="str">
        <f t="shared" si="6"/>
        <v>県立全日制東播</v>
      </c>
      <c r="F72">
        <f>COUNTIF($E$3:E72,E72)</f>
        <v>24</v>
      </c>
      <c r="G72" t="str">
        <f t="shared" si="7"/>
        <v>県立全日制東播24</v>
      </c>
      <c r="H72" t="s">
        <v>469</v>
      </c>
      <c r="I72" t="s">
        <v>470</v>
      </c>
      <c r="J72" t="s">
        <v>471</v>
      </c>
      <c r="K72" t="s">
        <v>472</v>
      </c>
      <c r="L72" t="s">
        <v>473</v>
      </c>
      <c r="M72" t="s">
        <v>474</v>
      </c>
      <c r="N72">
        <f t="shared" si="8"/>
        <v>70</v>
      </c>
    </row>
    <row r="73" spans="1:14" x14ac:dyDescent="0.15">
      <c r="A73">
        <v>71</v>
      </c>
      <c r="B73" s="21" t="s">
        <v>1440</v>
      </c>
      <c r="C73" s="21" t="s">
        <v>1424</v>
      </c>
      <c r="D73" s="21" t="s">
        <v>1445</v>
      </c>
      <c r="E73" t="str">
        <f t="shared" si="6"/>
        <v>県立全日制東播</v>
      </c>
      <c r="F73">
        <f>COUNTIF($E$3:E73,E73)</f>
        <v>25</v>
      </c>
      <c r="G73" t="str">
        <f t="shared" si="7"/>
        <v>県立全日制東播25</v>
      </c>
      <c r="H73" t="s">
        <v>475</v>
      </c>
      <c r="I73" t="s">
        <v>476</v>
      </c>
      <c r="J73" t="s">
        <v>477</v>
      </c>
      <c r="K73" t="s">
        <v>478</v>
      </c>
      <c r="L73" t="s">
        <v>479</v>
      </c>
      <c r="M73" t="s">
        <v>480</v>
      </c>
      <c r="N73">
        <f t="shared" si="8"/>
        <v>71</v>
      </c>
    </row>
    <row r="74" spans="1:14" x14ac:dyDescent="0.15">
      <c r="A74">
        <v>72</v>
      </c>
      <c r="B74" s="21" t="s">
        <v>1440</v>
      </c>
      <c r="C74" s="21" t="s">
        <v>1424</v>
      </c>
      <c r="D74" s="21" t="s">
        <v>1445</v>
      </c>
      <c r="E74" t="str">
        <f t="shared" si="6"/>
        <v>県立全日制東播</v>
      </c>
      <c r="F74">
        <f>COUNTIF($E$3:E74,E74)</f>
        <v>26</v>
      </c>
      <c r="G74" t="str">
        <f t="shared" si="7"/>
        <v>県立全日制東播26</v>
      </c>
      <c r="H74" t="s">
        <v>481</v>
      </c>
      <c r="I74" t="s">
        <v>482</v>
      </c>
      <c r="J74" t="s">
        <v>483</v>
      </c>
      <c r="K74" t="s">
        <v>484</v>
      </c>
      <c r="L74" t="s">
        <v>485</v>
      </c>
      <c r="M74" t="s">
        <v>486</v>
      </c>
      <c r="N74">
        <f t="shared" si="8"/>
        <v>72</v>
      </c>
    </row>
    <row r="75" spans="1:14" x14ac:dyDescent="0.15">
      <c r="A75">
        <v>73</v>
      </c>
      <c r="B75" s="21" t="s">
        <v>1440</v>
      </c>
      <c r="C75" s="21" t="s">
        <v>1424</v>
      </c>
      <c r="D75" s="21" t="s">
        <v>1445</v>
      </c>
      <c r="E75" t="str">
        <f t="shared" si="6"/>
        <v>県立全日制東播</v>
      </c>
      <c r="F75">
        <f>COUNTIF($E$3:E75,E75)</f>
        <v>27</v>
      </c>
      <c r="G75" t="str">
        <f t="shared" si="7"/>
        <v>県立全日制東播27</v>
      </c>
      <c r="H75" t="s">
        <v>487</v>
      </c>
      <c r="I75" t="s">
        <v>488</v>
      </c>
      <c r="J75" t="s">
        <v>489</v>
      </c>
      <c r="K75" t="s">
        <v>490</v>
      </c>
      <c r="L75" t="s">
        <v>491</v>
      </c>
      <c r="M75" t="s">
        <v>492</v>
      </c>
      <c r="N75">
        <f t="shared" si="8"/>
        <v>73</v>
      </c>
    </row>
    <row r="76" spans="1:14" x14ac:dyDescent="0.15">
      <c r="A76">
        <v>74</v>
      </c>
      <c r="B76" s="21" t="s">
        <v>1440</v>
      </c>
      <c r="C76" s="21" t="s">
        <v>1424</v>
      </c>
      <c r="D76" s="21" t="s">
        <v>1445</v>
      </c>
      <c r="E76" t="str">
        <f t="shared" si="6"/>
        <v>県立全日制東播</v>
      </c>
      <c r="F76">
        <f>COUNTIF($E$3:E76,E76)</f>
        <v>28</v>
      </c>
      <c r="G76" t="str">
        <f t="shared" si="7"/>
        <v>県立全日制東播28</v>
      </c>
      <c r="H76" t="s">
        <v>493</v>
      </c>
      <c r="I76" t="s">
        <v>494</v>
      </c>
      <c r="J76" t="s">
        <v>495</v>
      </c>
      <c r="K76" t="s">
        <v>496</v>
      </c>
      <c r="L76" t="s">
        <v>497</v>
      </c>
      <c r="M76" t="s">
        <v>498</v>
      </c>
      <c r="N76">
        <f t="shared" si="8"/>
        <v>74</v>
      </c>
    </row>
    <row r="77" spans="1:14" x14ac:dyDescent="0.15">
      <c r="A77">
        <v>75</v>
      </c>
      <c r="B77" s="21" t="s">
        <v>1440</v>
      </c>
      <c r="C77" s="21" t="s">
        <v>1424</v>
      </c>
      <c r="D77" s="21" t="s">
        <v>1445</v>
      </c>
      <c r="E77" t="str">
        <f t="shared" si="6"/>
        <v>県立全日制東播</v>
      </c>
      <c r="F77">
        <f>COUNTIF($E$3:E77,E77)</f>
        <v>29</v>
      </c>
      <c r="G77" t="str">
        <f t="shared" si="7"/>
        <v>県立全日制東播29</v>
      </c>
      <c r="H77" t="s">
        <v>499</v>
      </c>
      <c r="I77" t="s">
        <v>500</v>
      </c>
      <c r="J77" t="s">
        <v>501</v>
      </c>
      <c r="K77" t="s">
        <v>502</v>
      </c>
      <c r="L77" t="s">
        <v>503</v>
      </c>
      <c r="M77" t="s">
        <v>504</v>
      </c>
      <c r="N77">
        <f t="shared" si="8"/>
        <v>75</v>
      </c>
    </row>
    <row r="78" spans="1:14" x14ac:dyDescent="0.15">
      <c r="A78">
        <v>76</v>
      </c>
      <c r="B78" s="21" t="s">
        <v>1440</v>
      </c>
      <c r="C78" s="21" t="s">
        <v>1424</v>
      </c>
      <c r="D78" s="21" t="s">
        <v>1446</v>
      </c>
      <c r="E78" t="str">
        <f t="shared" si="6"/>
        <v>県立全日制西播</v>
      </c>
      <c r="F78">
        <f>COUNTIF($E$3:E78,E78)</f>
        <v>1</v>
      </c>
      <c r="G78" t="str">
        <f t="shared" si="7"/>
        <v>県立全日制西播1</v>
      </c>
      <c r="H78" t="s">
        <v>505</v>
      </c>
      <c r="I78" t="s">
        <v>506</v>
      </c>
      <c r="J78" t="s">
        <v>507</v>
      </c>
      <c r="K78" t="s">
        <v>508</v>
      </c>
      <c r="L78" t="s">
        <v>509</v>
      </c>
      <c r="M78" t="s">
        <v>510</v>
      </c>
      <c r="N78">
        <f t="shared" si="8"/>
        <v>76</v>
      </c>
    </row>
    <row r="79" spans="1:14" x14ac:dyDescent="0.15">
      <c r="A79">
        <v>77</v>
      </c>
      <c r="B79" s="21" t="s">
        <v>1440</v>
      </c>
      <c r="C79" s="21" t="s">
        <v>1424</v>
      </c>
      <c r="D79" s="21" t="s">
        <v>1446</v>
      </c>
      <c r="E79" t="str">
        <f t="shared" si="6"/>
        <v>県立全日制西播</v>
      </c>
      <c r="F79">
        <f>COUNTIF($E$3:E79,E79)</f>
        <v>2</v>
      </c>
      <c r="G79" t="str">
        <f t="shared" si="7"/>
        <v>県立全日制西播2</v>
      </c>
      <c r="H79" t="s">
        <v>511</v>
      </c>
      <c r="I79" t="s">
        <v>512</v>
      </c>
      <c r="J79" t="s">
        <v>513</v>
      </c>
      <c r="K79" t="s">
        <v>514</v>
      </c>
      <c r="L79" t="s">
        <v>515</v>
      </c>
      <c r="M79" t="s">
        <v>516</v>
      </c>
      <c r="N79">
        <f t="shared" si="8"/>
        <v>77</v>
      </c>
    </row>
    <row r="80" spans="1:14" x14ac:dyDescent="0.15">
      <c r="A80">
        <v>78</v>
      </c>
      <c r="B80" s="21" t="s">
        <v>1440</v>
      </c>
      <c r="C80" s="21" t="s">
        <v>1424</v>
      </c>
      <c r="D80" s="21" t="s">
        <v>1446</v>
      </c>
      <c r="E80" t="str">
        <f t="shared" si="6"/>
        <v>県立全日制西播</v>
      </c>
      <c r="F80">
        <f>COUNTIF($E$3:E80,E80)</f>
        <v>3</v>
      </c>
      <c r="G80" t="str">
        <f t="shared" si="7"/>
        <v>県立全日制西播3</v>
      </c>
      <c r="H80" t="s">
        <v>517</v>
      </c>
      <c r="I80" t="s">
        <v>518</v>
      </c>
      <c r="J80" t="s">
        <v>519</v>
      </c>
      <c r="K80" t="s">
        <v>520</v>
      </c>
      <c r="L80" t="s">
        <v>521</v>
      </c>
      <c r="M80" t="s">
        <v>522</v>
      </c>
      <c r="N80">
        <f t="shared" si="8"/>
        <v>78</v>
      </c>
    </row>
    <row r="81" spans="1:14" x14ac:dyDescent="0.15">
      <c r="A81">
        <v>79</v>
      </c>
      <c r="B81" s="21" t="s">
        <v>1440</v>
      </c>
      <c r="C81" s="21" t="s">
        <v>1424</v>
      </c>
      <c r="D81" s="21" t="s">
        <v>1446</v>
      </c>
      <c r="E81" t="str">
        <f t="shared" si="6"/>
        <v>県立全日制西播</v>
      </c>
      <c r="F81">
        <f>COUNTIF($E$3:E81,E81)</f>
        <v>4</v>
      </c>
      <c r="G81" t="str">
        <f t="shared" si="7"/>
        <v>県立全日制西播4</v>
      </c>
      <c r="H81" t="s">
        <v>523</v>
      </c>
      <c r="I81" t="s">
        <v>524</v>
      </c>
      <c r="J81" t="s">
        <v>525</v>
      </c>
      <c r="K81" t="s">
        <v>526</v>
      </c>
      <c r="L81" t="s">
        <v>527</v>
      </c>
      <c r="M81" t="s">
        <v>528</v>
      </c>
      <c r="N81">
        <f t="shared" si="8"/>
        <v>79</v>
      </c>
    </row>
    <row r="82" spans="1:14" x14ac:dyDescent="0.15">
      <c r="A82">
        <v>80</v>
      </c>
      <c r="B82" s="21" t="s">
        <v>1440</v>
      </c>
      <c r="C82" s="21" t="s">
        <v>1424</v>
      </c>
      <c r="D82" s="21" t="s">
        <v>1446</v>
      </c>
      <c r="E82" t="str">
        <f t="shared" si="6"/>
        <v>県立全日制西播</v>
      </c>
      <c r="F82">
        <f>COUNTIF($E$3:E82,E82)</f>
        <v>5</v>
      </c>
      <c r="G82" t="str">
        <f t="shared" si="7"/>
        <v>県立全日制西播5</v>
      </c>
      <c r="H82" t="s">
        <v>529</v>
      </c>
      <c r="I82" t="s">
        <v>530</v>
      </c>
      <c r="J82" t="s">
        <v>531</v>
      </c>
      <c r="K82" t="s">
        <v>532</v>
      </c>
      <c r="L82" t="s">
        <v>533</v>
      </c>
      <c r="M82" t="s">
        <v>534</v>
      </c>
      <c r="N82">
        <f t="shared" si="8"/>
        <v>80</v>
      </c>
    </row>
    <row r="83" spans="1:14" x14ac:dyDescent="0.15">
      <c r="A83">
        <v>81</v>
      </c>
      <c r="B83" s="21" t="s">
        <v>1440</v>
      </c>
      <c r="C83" s="21" t="s">
        <v>1424</v>
      </c>
      <c r="D83" s="21" t="s">
        <v>1446</v>
      </c>
      <c r="E83" t="str">
        <f t="shared" si="6"/>
        <v>県立全日制西播</v>
      </c>
      <c r="F83">
        <f>COUNTIF($E$3:E83,E83)</f>
        <v>6</v>
      </c>
      <c r="G83" t="str">
        <f t="shared" si="7"/>
        <v>県立全日制西播6</v>
      </c>
      <c r="H83" t="s">
        <v>535</v>
      </c>
      <c r="I83" t="s">
        <v>536</v>
      </c>
      <c r="J83" t="s">
        <v>537</v>
      </c>
      <c r="K83" t="s">
        <v>538</v>
      </c>
      <c r="L83" t="s">
        <v>539</v>
      </c>
      <c r="M83" t="s">
        <v>540</v>
      </c>
      <c r="N83">
        <f t="shared" si="8"/>
        <v>81</v>
      </c>
    </row>
    <row r="84" spans="1:14" x14ac:dyDescent="0.15">
      <c r="A84">
        <v>82</v>
      </c>
      <c r="B84" s="21" t="s">
        <v>1440</v>
      </c>
      <c r="C84" s="21" t="s">
        <v>1424</v>
      </c>
      <c r="D84" s="21" t="s">
        <v>1446</v>
      </c>
      <c r="E84" t="str">
        <f t="shared" si="6"/>
        <v>県立全日制西播</v>
      </c>
      <c r="F84">
        <f>COUNTIF($E$3:E84,E84)</f>
        <v>7</v>
      </c>
      <c r="G84" t="str">
        <f t="shared" si="7"/>
        <v>県立全日制西播7</v>
      </c>
      <c r="H84" t="s">
        <v>541</v>
      </c>
      <c r="I84" t="s">
        <v>542</v>
      </c>
      <c r="J84" t="s">
        <v>543</v>
      </c>
      <c r="K84" t="s">
        <v>544</v>
      </c>
      <c r="L84" t="s">
        <v>545</v>
      </c>
      <c r="M84" t="s">
        <v>546</v>
      </c>
      <c r="N84">
        <f t="shared" si="8"/>
        <v>82</v>
      </c>
    </row>
    <row r="85" spans="1:14" x14ac:dyDescent="0.15">
      <c r="A85">
        <v>83</v>
      </c>
      <c r="B85" s="21" t="s">
        <v>1440</v>
      </c>
      <c r="C85" s="21" t="s">
        <v>1424</v>
      </c>
      <c r="D85" s="21" t="s">
        <v>1446</v>
      </c>
      <c r="E85" t="str">
        <f t="shared" si="6"/>
        <v>県立全日制西播</v>
      </c>
      <c r="F85">
        <f>COUNTIF($E$3:E85,E85)</f>
        <v>8</v>
      </c>
      <c r="G85" t="str">
        <f t="shared" si="7"/>
        <v>県立全日制西播8</v>
      </c>
      <c r="H85" t="s">
        <v>547</v>
      </c>
      <c r="I85" t="s">
        <v>548</v>
      </c>
      <c r="J85" t="s">
        <v>549</v>
      </c>
      <c r="K85" t="s">
        <v>550</v>
      </c>
      <c r="L85" t="s">
        <v>551</v>
      </c>
      <c r="M85" t="s">
        <v>552</v>
      </c>
      <c r="N85">
        <f t="shared" si="8"/>
        <v>83</v>
      </c>
    </row>
    <row r="86" spans="1:14" x14ac:dyDescent="0.15">
      <c r="A86">
        <v>84</v>
      </c>
      <c r="B86" s="21" t="s">
        <v>1440</v>
      </c>
      <c r="C86" s="21" t="s">
        <v>1424</v>
      </c>
      <c r="D86" s="21" t="s">
        <v>1446</v>
      </c>
      <c r="E86" t="str">
        <f t="shared" si="6"/>
        <v>県立全日制西播</v>
      </c>
      <c r="F86">
        <f>COUNTIF($E$3:E86,E86)</f>
        <v>9</v>
      </c>
      <c r="G86" t="str">
        <f t="shared" si="7"/>
        <v>県立全日制西播9</v>
      </c>
      <c r="H86" t="s">
        <v>553</v>
      </c>
      <c r="I86" t="s">
        <v>554</v>
      </c>
      <c r="J86" t="s">
        <v>555</v>
      </c>
      <c r="K86" t="s">
        <v>556</v>
      </c>
      <c r="L86" t="s">
        <v>557</v>
      </c>
      <c r="M86" t="s">
        <v>558</v>
      </c>
      <c r="N86">
        <f t="shared" si="8"/>
        <v>84</v>
      </c>
    </row>
    <row r="87" spans="1:14" x14ac:dyDescent="0.15">
      <c r="A87">
        <v>85</v>
      </c>
      <c r="B87" s="21" t="s">
        <v>1440</v>
      </c>
      <c r="C87" s="21" t="s">
        <v>1424</v>
      </c>
      <c r="D87" s="21" t="s">
        <v>1446</v>
      </c>
      <c r="E87" t="str">
        <f t="shared" si="6"/>
        <v>県立全日制西播</v>
      </c>
      <c r="F87">
        <f>COUNTIF($E$3:E87,E87)</f>
        <v>10</v>
      </c>
      <c r="G87" t="str">
        <f t="shared" si="7"/>
        <v>県立全日制西播10</v>
      </c>
      <c r="H87" t="s">
        <v>559</v>
      </c>
      <c r="I87" t="s">
        <v>560</v>
      </c>
      <c r="J87" t="s">
        <v>561</v>
      </c>
      <c r="K87" t="s">
        <v>562</v>
      </c>
      <c r="L87" t="s">
        <v>563</v>
      </c>
      <c r="M87" t="s">
        <v>564</v>
      </c>
      <c r="N87">
        <f t="shared" si="8"/>
        <v>85</v>
      </c>
    </row>
    <row r="88" spans="1:14" x14ac:dyDescent="0.15">
      <c r="A88">
        <v>86</v>
      </c>
      <c r="B88" s="21" t="s">
        <v>1440</v>
      </c>
      <c r="C88" s="21" t="s">
        <v>1424</v>
      </c>
      <c r="D88" s="21" t="s">
        <v>1446</v>
      </c>
      <c r="E88" t="str">
        <f t="shared" si="6"/>
        <v>県立全日制西播</v>
      </c>
      <c r="F88">
        <f>COUNTIF($E$3:E88,E88)</f>
        <v>11</v>
      </c>
      <c r="G88" t="str">
        <f t="shared" si="7"/>
        <v>県立全日制西播11</v>
      </c>
      <c r="H88" t="s">
        <v>565</v>
      </c>
      <c r="I88" t="s">
        <v>566</v>
      </c>
      <c r="J88" t="s">
        <v>567</v>
      </c>
      <c r="K88" t="s">
        <v>568</v>
      </c>
      <c r="L88" t="s">
        <v>569</v>
      </c>
      <c r="M88" t="s">
        <v>570</v>
      </c>
      <c r="N88">
        <f t="shared" si="8"/>
        <v>86</v>
      </c>
    </row>
    <row r="89" spans="1:14" x14ac:dyDescent="0.15">
      <c r="A89">
        <v>87</v>
      </c>
      <c r="B89" s="21" t="s">
        <v>1440</v>
      </c>
      <c r="C89" s="21" t="s">
        <v>1424</v>
      </c>
      <c r="D89" s="21" t="s">
        <v>1446</v>
      </c>
      <c r="E89" t="str">
        <f t="shared" si="6"/>
        <v>県立全日制西播</v>
      </c>
      <c r="F89">
        <f>COUNTIF($E$3:E89,E89)</f>
        <v>12</v>
      </c>
      <c r="G89" t="str">
        <f t="shared" si="7"/>
        <v>県立全日制西播12</v>
      </c>
      <c r="H89" t="s">
        <v>571</v>
      </c>
      <c r="I89" t="s">
        <v>572</v>
      </c>
      <c r="J89" t="s">
        <v>573</v>
      </c>
      <c r="K89" t="s">
        <v>574</v>
      </c>
      <c r="L89" t="s">
        <v>575</v>
      </c>
      <c r="M89" t="s">
        <v>576</v>
      </c>
      <c r="N89">
        <f t="shared" si="8"/>
        <v>87</v>
      </c>
    </row>
    <row r="90" spans="1:14" x14ac:dyDescent="0.15">
      <c r="A90">
        <v>88</v>
      </c>
      <c r="B90" s="21" t="s">
        <v>1440</v>
      </c>
      <c r="C90" s="21" t="s">
        <v>1424</v>
      </c>
      <c r="D90" s="21" t="s">
        <v>1446</v>
      </c>
      <c r="E90" t="str">
        <f t="shared" si="6"/>
        <v>県立全日制西播</v>
      </c>
      <c r="F90">
        <f>COUNTIF($E$3:E90,E90)</f>
        <v>13</v>
      </c>
      <c r="G90" t="str">
        <f t="shared" si="7"/>
        <v>県立全日制西播13</v>
      </c>
      <c r="H90" t="s">
        <v>577</v>
      </c>
      <c r="I90" t="s">
        <v>578</v>
      </c>
      <c r="J90" t="s">
        <v>579</v>
      </c>
      <c r="K90" t="s">
        <v>580</v>
      </c>
      <c r="L90" t="s">
        <v>581</v>
      </c>
      <c r="M90" t="s">
        <v>582</v>
      </c>
      <c r="N90">
        <f t="shared" si="8"/>
        <v>88</v>
      </c>
    </row>
    <row r="91" spans="1:14" x14ac:dyDescent="0.15">
      <c r="A91">
        <v>89</v>
      </c>
      <c r="B91" s="21" t="s">
        <v>1440</v>
      </c>
      <c r="C91" s="21" t="s">
        <v>1424</v>
      </c>
      <c r="D91" s="21" t="s">
        <v>1446</v>
      </c>
      <c r="E91" t="str">
        <f t="shared" si="6"/>
        <v>県立全日制西播</v>
      </c>
      <c r="F91">
        <f>COUNTIF($E$3:E91,E91)</f>
        <v>14</v>
      </c>
      <c r="G91" t="str">
        <f t="shared" si="7"/>
        <v>県立全日制西播14</v>
      </c>
      <c r="H91" t="s">
        <v>583</v>
      </c>
      <c r="I91" t="s">
        <v>584</v>
      </c>
      <c r="J91" t="s">
        <v>585</v>
      </c>
      <c r="K91" t="s">
        <v>586</v>
      </c>
      <c r="L91" t="s">
        <v>587</v>
      </c>
      <c r="M91" t="s">
        <v>588</v>
      </c>
      <c r="N91">
        <f t="shared" si="8"/>
        <v>89</v>
      </c>
    </row>
    <row r="92" spans="1:14" x14ac:dyDescent="0.15">
      <c r="A92">
        <v>90</v>
      </c>
      <c r="B92" s="21" t="s">
        <v>1440</v>
      </c>
      <c r="C92" s="21" t="s">
        <v>1424</v>
      </c>
      <c r="D92" s="21" t="s">
        <v>1446</v>
      </c>
      <c r="E92" t="str">
        <f t="shared" si="6"/>
        <v>県立全日制西播</v>
      </c>
      <c r="F92">
        <f>COUNTIF($E$3:E92,E92)</f>
        <v>15</v>
      </c>
      <c r="G92" t="str">
        <f t="shared" si="7"/>
        <v>県立全日制西播15</v>
      </c>
      <c r="H92" t="s">
        <v>589</v>
      </c>
      <c r="I92" t="s">
        <v>590</v>
      </c>
      <c r="J92" t="s">
        <v>591</v>
      </c>
      <c r="K92" t="s">
        <v>592</v>
      </c>
      <c r="L92" t="s">
        <v>593</v>
      </c>
      <c r="M92" t="s">
        <v>594</v>
      </c>
      <c r="N92">
        <f t="shared" si="8"/>
        <v>90</v>
      </c>
    </row>
    <row r="93" spans="1:14" x14ac:dyDescent="0.15">
      <c r="A93">
        <v>91</v>
      </c>
      <c r="B93" s="21" t="s">
        <v>1440</v>
      </c>
      <c r="C93" s="21" t="s">
        <v>1424</v>
      </c>
      <c r="D93" s="21" t="s">
        <v>1446</v>
      </c>
      <c r="E93" t="str">
        <f t="shared" si="6"/>
        <v>県立全日制西播</v>
      </c>
      <c r="F93">
        <f>COUNTIF($E$3:E93,E93)</f>
        <v>16</v>
      </c>
      <c r="G93" t="str">
        <f t="shared" si="7"/>
        <v>県立全日制西播16</v>
      </c>
      <c r="H93" t="s">
        <v>595</v>
      </c>
      <c r="I93" t="s">
        <v>596</v>
      </c>
      <c r="J93" t="s">
        <v>597</v>
      </c>
      <c r="K93" t="s">
        <v>598</v>
      </c>
      <c r="L93" t="s">
        <v>599</v>
      </c>
      <c r="M93" t="s">
        <v>600</v>
      </c>
      <c r="N93">
        <f t="shared" si="8"/>
        <v>91</v>
      </c>
    </row>
    <row r="94" spans="1:14" x14ac:dyDescent="0.15">
      <c r="A94">
        <v>92</v>
      </c>
      <c r="B94" s="21" t="s">
        <v>1440</v>
      </c>
      <c r="C94" s="21" t="s">
        <v>1424</v>
      </c>
      <c r="D94" s="21" t="s">
        <v>1446</v>
      </c>
      <c r="E94" t="str">
        <f t="shared" si="6"/>
        <v>県立全日制西播</v>
      </c>
      <c r="F94">
        <f>COUNTIF($E$3:E94,E94)</f>
        <v>17</v>
      </c>
      <c r="G94" t="str">
        <f t="shared" si="7"/>
        <v>県立全日制西播17</v>
      </c>
      <c r="H94" t="s">
        <v>601</v>
      </c>
      <c r="I94" t="s">
        <v>602</v>
      </c>
      <c r="J94" t="s">
        <v>603</v>
      </c>
      <c r="K94" t="s">
        <v>604</v>
      </c>
      <c r="L94" t="s">
        <v>605</v>
      </c>
      <c r="M94" t="s">
        <v>606</v>
      </c>
      <c r="N94">
        <f t="shared" si="8"/>
        <v>92</v>
      </c>
    </row>
    <row r="95" spans="1:14" x14ac:dyDescent="0.15">
      <c r="A95">
        <v>93</v>
      </c>
      <c r="B95" s="21" t="s">
        <v>1440</v>
      </c>
      <c r="C95" s="21" t="s">
        <v>1424</v>
      </c>
      <c r="D95" s="21" t="s">
        <v>1446</v>
      </c>
      <c r="E95" t="str">
        <f t="shared" si="6"/>
        <v>県立全日制西播</v>
      </c>
      <c r="F95">
        <f>COUNTIF($E$3:E95,E95)</f>
        <v>18</v>
      </c>
      <c r="G95" t="str">
        <f t="shared" si="7"/>
        <v>県立全日制西播18</v>
      </c>
      <c r="H95" t="s">
        <v>607</v>
      </c>
      <c r="I95" t="s">
        <v>608</v>
      </c>
      <c r="J95" t="s">
        <v>609</v>
      </c>
      <c r="K95" t="s">
        <v>610</v>
      </c>
      <c r="L95" t="s">
        <v>611</v>
      </c>
      <c r="M95" t="s">
        <v>612</v>
      </c>
      <c r="N95">
        <f t="shared" si="8"/>
        <v>93</v>
      </c>
    </row>
    <row r="96" spans="1:14" x14ac:dyDescent="0.15">
      <c r="A96">
        <v>94</v>
      </c>
      <c r="B96" s="21" t="s">
        <v>1440</v>
      </c>
      <c r="C96" s="21" t="s">
        <v>1424</v>
      </c>
      <c r="D96" s="21" t="s">
        <v>1446</v>
      </c>
      <c r="E96" t="str">
        <f t="shared" si="6"/>
        <v>県立全日制西播</v>
      </c>
      <c r="F96">
        <f>COUNTIF($E$3:E96,E96)</f>
        <v>19</v>
      </c>
      <c r="G96" t="str">
        <f t="shared" si="7"/>
        <v>県立全日制西播19</v>
      </c>
      <c r="H96" t="s">
        <v>613</v>
      </c>
      <c r="I96" t="s">
        <v>614</v>
      </c>
      <c r="J96" t="s">
        <v>615</v>
      </c>
      <c r="K96" t="s">
        <v>616</v>
      </c>
      <c r="L96" t="s">
        <v>617</v>
      </c>
      <c r="M96" t="s">
        <v>618</v>
      </c>
      <c r="N96">
        <f t="shared" si="8"/>
        <v>94</v>
      </c>
    </row>
    <row r="97" spans="1:14" x14ac:dyDescent="0.15">
      <c r="A97">
        <v>95</v>
      </c>
      <c r="B97" s="21" t="s">
        <v>1440</v>
      </c>
      <c r="C97" s="21" t="s">
        <v>1424</v>
      </c>
      <c r="D97" s="21" t="s">
        <v>1446</v>
      </c>
      <c r="E97" t="str">
        <f t="shared" si="6"/>
        <v>県立全日制西播</v>
      </c>
      <c r="F97">
        <f>COUNTIF($E$3:E97,E97)</f>
        <v>20</v>
      </c>
      <c r="G97" t="str">
        <f t="shared" si="7"/>
        <v>県立全日制西播20</v>
      </c>
      <c r="H97" t="s">
        <v>619</v>
      </c>
      <c r="I97" t="s">
        <v>620</v>
      </c>
      <c r="J97" t="s">
        <v>621</v>
      </c>
      <c r="K97" t="s">
        <v>622</v>
      </c>
      <c r="L97" t="s">
        <v>623</v>
      </c>
      <c r="M97" t="s">
        <v>624</v>
      </c>
      <c r="N97">
        <f t="shared" si="8"/>
        <v>95</v>
      </c>
    </row>
    <row r="98" spans="1:14" x14ac:dyDescent="0.15">
      <c r="A98">
        <v>96</v>
      </c>
      <c r="B98" s="21" t="s">
        <v>1440</v>
      </c>
      <c r="C98" s="21" t="s">
        <v>1424</v>
      </c>
      <c r="D98" s="21" t="s">
        <v>1446</v>
      </c>
      <c r="E98" t="str">
        <f t="shared" si="6"/>
        <v>県立全日制西播</v>
      </c>
      <c r="F98">
        <f>COUNTIF($E$3:E98,E98)</f>
        <v>21</v>
      </c>
      <c r="G98" t="str">
        <f t="shared" si="7"/>
        <v>県立全日制西播21</v>
      </c>
      <c r="H98" t="s">
        <v>625</v>
      </c>
      <c r="I98" t="s">
        <v>626</v>
      </c>
      <c r="J98" t="s">
        <v>627</v>
      </c>
      <c r="K98" t="s">
        <v>628</v>
      </c>
      <c r="L98" t="s">
        <v>629</v>
      </c>
      <c r="M98" t="s">
        <v>630</v>
      </c>
      <c r="N98">
        <f t="shared" si="8"/>
        <v>96</v>
      </c>
    </row>
    <row r="99" spans="1:14" x14ac:dyDescent="0.15">
      <c r="A99">
        <v>97</v>
      </c>
      <c r="B99" s="21" t="s">
        <v>1440</v>
      </c>
      <c r="C99" s="21" t="s">
        <v>1424</v>
      </c>
      <c r="D99" s="21" t="s">
        <v>1446</v>
      </c>
      <c r="E99" t="str">
        <f t="shared" ref="E99:E145" si="9">B99&amp;C99&amp;D99</f>
        <v>県立全日制西播</v>
      </c>
      <c r="F99">
        <f>COUNTIF($E$3:E99,E99)</f>
        <v>22</v>
      </c>
      <c r="G99" t="str">
        <f t="shared" ref="G99:G145" si="10">E99&amp;F99</f>
        <v>県立全日制西播22</v>
      </c>
      <c r="H99" t="s">
        <v>631</v>
      </c>
      <c r="I99" t="s">
        <v>632</v>
      </c>
      <c r="J99" t="s">
        <v>633</v>
      </c>
      <c r="K99" t="s">
        <v>634</v>
      </c>
      <c r="L99" t="s">
        <v>635</v>
      </c>
      <c r="M99" t="s">
        <v>636</v>
      </c>
      <c r="N99">
        <f t="shared" ref="N99:N145" si="11">A99</f>
        <v>97</v>
      </c>
    </row>
    <row r="100" spans="1:14" x14ac:dyDescent="0.15">
      <c r="A100">
        <v>98</v>
      </c>
      <c r="B100" s="21" t="s">
        <v>1440</v>
      </c>
      <c r="C100" s="21" t="s">
        <v>1424</v>
      </c>
      <c r="D100" s="21" t="s">
        <v>1446</v>
      </c>
      <c r="E100" t="str">
        <f t="shared" si="9"/>
        <v>県立全日制西播</v>
      </c>
      <c r="F100">
        <f>COUNTIF($E$3:E100,E100)</f>
        <v>23</v>
      </c>
      <c r="G100" t="str">
        <f t="shared" si="10"/>
        <v>県立全日制西播23</v>
      </c>
      <c r="H100" t="s">
        <v>637</v>
      </c>
      <c r="I100" t="s">
        <v>638</v>
      </c>
      <c r="J100" t="s">
        <v>639</v>
      </c>
      <c r="K100" t="s">
        <v>640</v>
      </c>
      <c r="L100" t="s">
        <v>641</v>
      </c>
      <c r="M100" t="s">
        <v>642</v>
      </c>
      <c r="N100">
        <f t="shared" si="11"/>
        <v>98</v>
      </c>
    </row>
    <row r="101" spans="1:14" x14ac:dyDescent="0.15">
      <c r="A101">
        <v>99</v>
      </c>
      <c r="B101" s="21" t="s">
        <v>1440</v>
      </c>
      <c r="C101" s="21" t="s">
        <v>1424</v>
      </c>
      <c r="D101" s="21" t="s">
        <v>1446</v>
      </c>
      <c r="E101" t="str">
        <f t="shared" si="9"/>
        <v>県立全日制西播</v>
      </c>
      <c r="F101">
        <f>COUNTIF($E$3:E101,E101)</f>
        <v>24</v>
      </c>
      <c r="G101" t="str">
        <f t="shared" si="10"/>
        <v>県立全日制西播24</v>
      </c>
      <c r="H101" t="s">
        <v>643</v>
      </c>
      <c r="I101" t="s">
        <v>644</v>
      </c>
      <c r="J101" t="s">
        <v>645</v>
      </c>
      <c r="K101" t="s">
        <v>646</v>
      </c>
      <c r="L101" t="s">
        <v>647</v>
      </c>
      <c r="M101" t="s">
        <v>648</v>
      </c>
      <c r="N101">
        <f t="shared" si="11"/>
        <v>99</v>
      </c>
    </row>
    <row r="102" spans="1:14" x14ac:dyDescent="0.15">
      <c r="A102">
        <v>100</v>
      </c>
      <c r="B102" s="21" t="s">
        <v>1440</v>
      </c>
      <c r="C102" s="21" t="s">
        <v>1424</v>
      </c>
      <c r="D102" s="21" t="s">
        <v>1446</v>
      </c>
      <c r="E102" t="str">
        <f t="shared" si="9"/>
        <v>県立全日制西播</v>
      </c>
      <c r="F102">
        <f>COUNTIF($E$3:E102,E102)</f>
        <v>25</v>
      </c>
      <c r="G102" t="str">
        <f t="shared" si="10"/>
        <v>県立全日制西播25</v>
      </c>
      <c r="H102" t="s">
        <v>649</v>
      </c>
      <c r="I102" t="s">
        <v>650</v>
      </c>
      <c r="J102" t="s">
        <v>651</v>
      </c>
      <c r="K102" t="s">
        <v>652</v>
      </c>
      <c r="L102" t="s">
        <v>653</v>
      </c>
      <c r="M102" t="s">
        <v>654</v>
      </c>
      <c r="N102">
        <f t="shared" si="11"/>
        <v>100</v>
      </c>
    </row>
    <row r="103" spans="1:14" x14ac:dyDescent="0.15">
      <c r="A103">
        <v>101</v>
      </c>
      <c r="B103" s="21" t="s">
        <v>1440</v>
      </c>
      <c r="C103" s="21" t="s">
        <v>1424</v>
      </c>
      <c r="D103" s="21" t="s">
        <v>1447</v>
      </c>
      <c r="E103" t="str">
        <f t="shared" si="9"/>
        <v>県立全日制丹波</v>
      </c>
      <c r="F103">
        <f>COUNTIF($E$3:E103,E103)</f>
        <v>1</v>
      </c>
      <c r="G103" t="str">
        <f t="shared" si="10"/>
        <v>県立全日制丹波1</v>
      </c>
      <c r="H103" t="s">
        <v>655</v>
      </c>
      <c r="I103" t="s">
        <v>656</v>
      </c>
      <c r="J103" t="s">
        <v>657</v>
      </c>
      <c r="K103" t="s">
        <v>658</v>
      </c>
      <c r="L103" t="s">
        <v>659</v>
      </c>
      <c r="M103" t="s">
        <v>660</v>
      </c>
      <c r="N103">
        <f t="shared" si="11"/>
        <v>101</v>
      </c>
    </row>
    <row r="104" spans="1:14" x14ac:dyDescent="0.15">
      <c r="A104">
        <v>102</v>
      </c>
      <c r="B104" s="21" t="s">
        <v>1440</v>
      </c>
      <c r="C104" s="21" t="s">
        <v>1424</v>
      </c>
      <c r="D104" s="21" t="s">
        <v>1447</v>
      </c>
      <c r="E104" t="str">
        <f t="shared" si="9"/>
        <v>県立全日制丹波</v>
      </c>
      <c r="F104">
        <f>COUNTIF($E$3:E104,E104)</f>
        <v>2</v>
      </c>
      <c r="G104" t="str">
        <f t="shared" si="10"/>
        <v>県立全日制丹波2</v>
      </c>
      <c r="H104" t="s">
        <v>661</v>
      </c>
      <c r="I104" t="s">
        <v>662</v>
      </c>
      <c r="J104" t="s">
        <v>663</v>
      </c>
      <c r="K104" t="s">
        <v>664</v>
      </c>
      <c r="L104" t="s">
        <v>665</v>
      </c>
      <c r="M104" t="s">
        <v>666</v>
      </c>
      <c r="N104">
        <f t="shared" si="11"/>
        <v>102</v>
      </c>
    </row>
    <row r="105" spans="1:14" x14ac:dyDescent="0.15">
      <c r="A105">
        <v>103</v>
      </c>
      <c r="B105" s="21" t="s">
        <v>1440</v>
      </c>
      <c r="C105" s="21" t="s">
        <v>1424</v>
      </c>
      <c r="D105" s="21" t="s">
        <v>1447</v>
      </c>
      <c r="E105" t="str">
        <f t="shared" si="9"/>
        <v>県立全日制丹波</v>
      </c>
      <c r="F105">
        <f>COUNTIF($E$3:E105,E105)</f>
        <v>3</v>
      </c>
      <c r="G105" t="str">
        <f t="shared" si="10"/>
        <v>県立全日制丹波3</v>
      </c>
      <c r="H105" t="s">
        <v>667</v>
      </c>
      <c r="I105" t="s">
        <v>668</v>
      </c>
      <c r="J105" t="s">
        <v>669</v>
      </c>
      <c r="K105" t="s">
        <v>670</v>
      </c>
      <c r="L105" t="s">
        <v>671</v>
      </c>
      <c r="M105" t="s">
        <v>672</v>
      </c>
      <c r="N105">
        <f t="shared" si="11"/>
        <v>103</v>
      </c>
    </row>
    <row r="106" spans="1:14" x14ac:dyDescent="0.15">
      <c r="A106">
        <v>104</v>
      </c>
      <c r="B106" s="21" t="s">
        <v>1440</v>
      </c>
      <c r="C106" s="21" t="s">
        <v>1424</v>
      </c>
      <c r="D106" s="21" t="s">
        <v>1447</v>
      </c>
      <c r="E106" t="str">
        <f t="shared" si="9"/>
        <v>県立全日制丹波</v>
      </c>
      <c r="F106">
        <f>COUNTIF($E$3:E106,E106)</f>
        <v>4</v>
      </c>
      <c r="G106" t="str">
        <f t="shared" si="10"/>
        <v>県立全日制丹波4</v>
      </c>
      <c r="H106" t="s">
        <v>673</v>
      </c>
      <c r="I106" t="s">
        <v>674</v>
      </c>
      <c r="J106" t="s">
        <v>675</v>
      </c>
      <c r="K106" t="s">
        <v>676</v>
      </c>
      <c r="L106" t="s">
        <v>677</v>
      </c>
      <c r="M106" t="s">
        <v>678</v>
      </c>
      <c r="N106">
        <f t="shared" si="11"/>
        <v>104</v>
      </c>
    </row>
    <row r="107" spans="1:14" x14ac:dyDescent="0.15">
      <c r="A107">
        <v>105</v>
      </c>
      <c r="B107" s="21" t="s">
        <v>1440</v>
      </c>
      <c r="C107" s="21" t="s">
        <v>1424</v>
      </c>
      <c r="D107" s="21" t="s">
        <v>1447</v>
      </c>
      <c r="E107" t="str">
        <f t="shared" si="9"/>
        <v>県立全日制丹波</v>
      </c>
      <c r="F107">
        <f>COUNTIF($E$3:E107,E107)</f>
        <v>5</v>
      </c>
      <c r="G107" t="str">
        <f t="shared" si="10"/>
        <v>県立全日制丹波5</v>
      </c>
      <c r="H107" t="s">
        <v>679</v>
      </c>
      <c r="I107" t="s">
        <v>680</v>
      </c>
      <c r="J107" t="s">
        <v>681</v>
      </c>
      <c r="K107" t="s">
        <v>682</v>
      </c>
      <c r="L107" t="s">
        <v>683</v>
      </c>
      <c r="M107" t="s">
        <v>684</v>
      </c>
      <c r="N107">
        <f t="shared" si="11"/>
        <v>105</v>
      </c>
    </row>
    <row r="108" spans="1:14" x14ac:dyDescent="0.15">
      <c r="A108">
        <v>106</v>
      </c>
      <c r="B108" s="21" t="s">
        <v>1440</v>
      </c>
      <c r="C108" s="21" t="s">
        <v>1424</v>
      </c>
      <c r="D108" s="21" t="s">
        <v>1447</v>
      </c>
      <c r="E108" t="str">
        <f t="shared" si="9"/>
        <v>県立全日制丹波</v>
      </c>
      <c r="F108">
        <f>COUNTIF($E$3:E108,E108)</f>
        <v>6</v>
      </c>
      <c r="G108" t="str">
        <f t="shared" si="10"/>
        <v>県立全日制丹波6</v>
      </c>
      <c r="H108" t="s">
        <v>685</v>
      </c>
      <c r="I108" t="s">
        <v>686</v>
      </c>
      <c r="J108" t="s">
        <v>687</v>
      </c>
      <c r="K108" t="s">
        <v>688</v>
      </c>
      <c r="L108" t="s">
        <v>689</v>
      </c>
      <c r="M108" t="s">
        <v>690</v>
      </c>
      <c r="N108">
        <f t="shared" si="11"/>
        <v>106</v>
      </c>
    </row>
    <row r="109" spans="1:14" x14ac:dyDescent="0.15">
      <c r="A109">
        <v>107</v>
      </c>
      <c r="B109" s="21" t="s">
        <v>1440</v>
      </c>
      <c r="C109" s="21" t="s">
        <v>1424</v>
      </c>
      <c r="D109" s="21" t="s">
        <v>1447</v>
      </c>
      <c r="E109" t="str">
        <f t="shared" si="9"/>
        <v>県立全日制丹波</v>
      </c>
      <c r="F109">
        <f>COUNTIF($E$3:E109,E109)</f>
        <v>7</v>
      </c>
      <c r="G109" t="str">
        <f t="shared" si="10"/>
        <v>県立全日制丹波7</v>
      </c>
      <c r="H109" t="s">
        <v>691</v>
      </c>
      <c r="I109" t="s">
        <v>692</v>
      </c>
      <c r="J109" t="s">
        <v>693</v>
      </c>
      <c r="K109" t="s">
        <v>694</v>
      </c>
      <c r="L109" t="s">
        <v>695</v>
      </c>
      <c r="M109" t="s">
        <v>696</v>
      </c>
      <c r="N109">
        <f t="shared" si="11"/>
        <v>107</v>
      </c>
    </row>
    <row r="110" spans="1:14" x14ac:dyDescent="0.15">
      <c r="A110">
        <v>108</v>
      </c>
      <c r="B110" s="21" t="s">
        <v>1440</v>
      </c>
      <c r="C110" s="21" t="s">
        <v>1424</v>
      </c>
      <c r="D110" s="21" t="s">
        <v>1447</v>
      </c>
      <c r="E110" t="str">
        <f t="shared" si="9"/>
        <v>県立全日制丹波</v>
      </c>
      <c r="F110">
        <f>COUNTIF($E$3:E110,E110)</f>
        <v>8</v>
      </c>
      <c r="G110" t="str">
        <f t="shared" si="10"/>
        <v>県立全日制丹波8</v>
      </c>
      <c r="H110" t="s">
        <v>697</v>
      </c>
      <c r="I110" t="s">
        <v>698</v>
      </c>
      <c r="J110" t="s">
        <v>699</v>
      </c>
      <c r="K110" t="s">
        <v>700</v>
      </c>
      <c r="L110" t="s">
        <v>701</v>
      </c>
      <c r="M110" t="s">
        <v>702</v>
      </c>
      <c r="N110">
        <f t="shared" si="11"/>
        <v>108</v>
      </c>
    </row>
    <row r="111" spans="1:14" x14ac:dyDescent="0.15">
      <c r="A111">
        <v>109</v>
      </c>
      <c r="B111" s="21" t="s">
        <v>1440</v>
      </c>
      <c r="C111" s="21" t="s">
        <v>1424</v>
      </c>
      <c r="D111" s="21" t="s">
        <v>1447</v>
      </c>
      <c r="E111" t="str">
        <f t="shared" si="9"/>
        <v>県立全日制丹波</v>
      </c>
      <c r="F111">
        <f>COUNTIF($E$3:E111,E111)</f>
        <v>9</v>
      </c>
      <c r="G111" t="str">
        <f t="shared" si="10"/>
        <v>県立全日制丹波9</v>
      </c>
      <c r="H111" t="s">
        <v>703</v>
      </c>
      <c r="I111" t="s">
        <v>704</v>
      </c>
      <c r="J111" t="s">
        <v>705</v>
      </c>
      <c r="K111" t="s">
        <v>706</v>
      </c>
      <c r="L111" t="s">
        <v>707</v>
      </c>
      <c r="M111" t="s">
        <v>708</v>
      </c>
      <c r="N111">
        <f t="shared" si="11"/>
        <v>109</v>
      </c>
    </row>
    <row r="112" spans="1:14" x14ac:dyDescent="0.15">
      <c r="A112">
        <v>110</v>
      </c>
      <c r="B112" s="21" t="s">
        <v>1440</v>
      </c>
      <c r="C112" s="21" t="s">
        <v>1424</v>
      </c>
      <c r="D112" s="21" t="s">
        <v>1447</v>
      </c>
      <c r="E112" t="str">
        <f t="shared" si="9"/>
        <v>県立全日制丹波</v>
      </c>
      <c r="F112">
        <f>COUNTIF($E$3:E112,E112)</f>
        <v>10</v>
      </c>
      <c r="G112" t="str">
        <f t="shared" si="10"/>
        <v>県立全日制丹波10</v>
      </c>
      <c r="H112" t="s">
        <v>709</v>
      </c>
      <c r="I112" t="s">
        <v>710</v>
      </c>
      <c r="J112" t="s">
        <v>711</v>
      </c>
      <c r="K112" t="s">
        <v>712</v>
      </c>
      <c r="L112" t="s">
        <v>713</v>
      </c>
      <c r="M112" t="s">
        <v>714</v>
      </c>
      <c r="N112">
        <f t="shared" si="11"/>
        <v>110</v>
      </c>
    </row>
    <row r="113" spans="1:14" x14ac:dyDescent="0.15">
      <c r="A113">
        <v>111</v>
      </c>
      <c r="B113" s="21" t="s">
        <v>1440</v>
      </c>
      <c r="C113" s="21" t="s">
        <v>1424</v>
      </c>
      <c r="D113" s="21" t="s">
        <v>1448</v>
      </c>
      <c r="E113" t="str">
        <f t="shared" si="9"/>
        <v>県立全日制但馬</v>
      </c>
      <c r="F113">
        <f>COUNTIF($E$3:E113,E113)</f>
        <v>1</v>
      </c>
      <c r="G113" t="str">
        <f t="shared" si="10"/>
        <v>県立全日制但馬1</v>
      </c>
      <c r="H113" t="s">
        <v>715</v>
      </c>
      <c r="I113" t="s">
        <v>716</v>
      </c>
      <c r="J113" t="s">
        <v>717</v>
      </c>
      <c r="K113" t="s">
        <v>718</v>
      </c>
      <c r="L113" t="s">
        <v>719</v>
      </c>
      <c r="M113" t="s">
        <v>720</v>
      </c>
      <c r="N113">
        <f t="shared" si="11"/>
        <v>111</v>
      </c>
    </row>
    <row r="114" spans="1:14" x14ac:dyDescent="0.15">
      <c r="A114">
        <v>112</v>
      </c>
      <c r="B114" s="21" t="s">
        <v>1440</v>
      </c>
      <c r="C114" s="21" t="s">
        <v>1424</v>
      </c>
      <c r="D114" s="21" t="s">
        <v>1448</v>
      </c>
      <c r="E114" t="str">
        <f t="shared" si="9"/>
        <v>県立全日制但馬</v>
      </c>
      <c r="F114">
        <f>COUNTIF($E$3:E114,E114)</f>
        <v>2</v>
      </c>
      <c r="G114" t="str">
        <f t="shared" si="10"/>
        <v>県立全日制但馬2</v>
      </c>
      <c r="H114" t="s">
        <v>721</v>
      </c>
      <c r="I114" t="s">
        <v>722</v>
      </c>
      <c r="J114" t="s">
        <v>723</v>
      </c>
      <c r="K114" t="s">
        <v>724</v>
      </c>
      <c r="L114" t="s">
        <v>725</v>
      </c>
      <c r="M114" t="s">
        <v>726</v>
      </c>
      <c r="N114">
        <f t="shared" si="11"/>
        <v>112</v>
      </c>
    </row>
    <row r="115" spans="1:14" x14ac:dyDescent="0.15">
      <c r="A115">
        <v>113</v>
      </c>
      <c r="B115" s="21" t="s">
        <v>1440</v>
      </c>
      <c r="C115" s="21" t="s">
        <v>1424</v>
      </c>
      <c r="D115" s="21" t="s">
        <v>1448</v>
      </c>
      <c r="E115" t="str">
        <f t="shared" si="9"/>
        <v>県立全日制但馬</v>
      </c>
      <c r="F115">
        <f>COUNTIF($E$3:E115,E115)</f>
        <v>3</v>
      </c>
      <c r="G115" t="str">
        <f t="shared" si="10"/>
        <v>県立全日制但馬3</v>
      </c>
      <c r="H115" t="s">
        <v>727</v>
      </c>
      <c r="I115" t="s">
        <v>728</v>
      </c>
      <c r="J115" t="s">
        <v>729</v>
      </c>
      <c r="K115" t="s">
        <v>730</v>
      </c>
      <c r="L115" t="s">
        <v>731</v>
      </c>
      <c r="M115" t="s">
        <v>732</v>
      </c>
      <c r="N115">
        <f t="shared" si="11"/>
        <v>113</v>
      </c>
    </row>
    <row r="116" spans="1:14" x14ac:dyDescent="0.15">
      <c r="A116">
        <v>114</v>
      </c>
      <c r="B116" s="21" t="s">
        <v>1440</v>
      </c>
      <c r="C116" s="21" t="s">
        <v>1424</v>
      </c>
      <c r="D116" s="21" t="s">
        <v>1448</v>
      </c>
      <c r="E116" t="str">
        <f t="shared" si="9"/>
        <v>県立全日制但馬</v>
      </c>
      <c r="F116">
        <f>COUNTIF($E$3:E116,E116)</f>
        <v>4</v>
      </c>
      <c r="G116" t="str">
        <f t="shared" si="10"/>
        <v>県立全日制但馬4</v>
      </c>
      <c r="H116" t="s">
        <v>733</v>
      </c>
      <c r="I116" t="s">
        <v>734</v>
      </c>
      <c r="J116" t="s">
        <v>735</v>
      </c>
      <c r="K116" t="s">
        <v>736</v>
      </c>
      <c r="L116" t="s">
        <v>737</v>
      </c>
      <c r="M116" t="s">
        <v>738</v>
      </c>
      <c r="N116">
        <f t="shared" si="11"/>
        <v>114</v>
      </c>
    </row>
    <row r="117" spans="1:14" x14ac:dyDescent="0.15">
      <c r="A117">
        <v>115</v>
      </c>
      <c r="B117" s="21" t="s">
        <v>1440</v>
      </c>
      <c r="C117" s="21" t="s">
        <v>1424</v>
      </c>
      <c r="D117" s="21" t="s">
        <v>1448</v>
      </c>
      <c r="E117" t="str">
        <f t="shared" si="9"/>
        <v>県立全日制但馬</v>
      </c>
      <c r="F117">
        <f>COUNTIF($E$3:E117,E117)</f>
        <v>5</v>
      </c>
      <c r="G117" t="str">
        <f t="shared" si="10"/>
        <v>県立全日制但馬5</v>
      </c>
      <c r="H117" t="s">
        <v>739</v>
      </c>
      <c r="I117" t="s">
        <v>740</v>
      </c>
      <c r="J117" t="s">
        <v>741</v>
      </c>
      <c r="K117" t="s">
        <v>742</v>
      </c>
      <c r="L117" t="s">
        <v>743</v>
      </c>
      <c r="M117" t="s">
        <v>744</v>
      </c>
      <c r="N117">
        <f t="shared" si="11"/>
        <v>115</v>
      </c>
    </row>
    <row r="118" spans="1:14" x14ac:dyDescent="0.15">
      <c r="A118">
        <v>116</v>
      </c>
      <c r="B118" s="21" t="s">
        <v>1440</v>
      </c>
      <c r="C118" s="21" t="s">
        <v>1424</v>
      </c>
      <c r="D118" s="21" t="s">
        <v>1448</v>
      </c>
      <c r="E118" t="str">
        <f t="shared" si="9"/>
        <v>県立全日制但馬</v>
      </c>
      <c r="F118">
        <f>COUNTIF($E$3:E118,E118)</f>
        <v>6</v>
      </c>
      <c r="G118" t="str">
        <f t="shared" si="10"/>
        <v>県立全日制但馬6</v>
      </c>
      <c r="H118" t="s">
        <v>745</v>
      </c>
      <c r="I118" t="s">
        <v>746</v>
      </c>
      <c r="J118" t="s">
        <v>747</v>
      </c>
      <c r="K118" t="s">
        <v>748</v>
      </c>
      <c r="L118" t="s">
        <v>749</v>
      </c>
      <c r="M118" t="s">
        <v>750</v>
      </c>
      <c r="N118">
        <f t="shared" si="11"/>
        <v>116</v>
      </c>
    </row>
    <row r="119" spans="1:14" x14ac:dyDescent="0.15">
      <c r="A119">
        <v>117</v>
      </c>
      <c r="B119" s="21" t="s">
        <v>1440</v>
      </c>
      <c r="C119" s="21" t="s">
        <v>1424</v>
      </c>
      <c r="D119" s="21" t="s">
        <v>1448</v>
      </c>
      <c r="E119" t="str">
        <f t="shared" si="9"/>
        <v>県立全日制但馬</v>
      </c>
      <c r="F119">
        <f>COUNTIF($E$3:E119,E119)</f>
        <v>7</v>
      </c>
      <c r="G119" t="str">
        <f t="shared" si="10"/>
        <v>県立全日制但馬7</v>
      </c>
      <c r="H119" t="s">
        <v>751</v>
      </c>
      <c r="I119" t="s">
        <v>752</v>
      </c>
      <c r="J119" t="s">
        <v>753</v>
      </c>
      <c r="K119" t="s">
        <v>754</v>
      </c>
      <c r="L119" t="s">
        <v>755</v>
      </c>
      <c r="M119" t="s">
        <v>756</v>
      </c>
      <c r="N119">
        <f t="shared" si="11"/>
        <v>117</v>
      </c>
    </row>
    <row r="120" spans="1:14" x14ac:dyDescent="0.15">
      <c r="A120">
        <v>118</v>
      </c>
      <c r="B120" s="21" t="s">
        <v>1440</v>
      </c>
      <c r="C120" s="21" t="s">
        <v>1424</v>
      </c>
      <c r="D120" s="21" t="s">
        <v>1448</v>
      </c>
      <c r="E120" t="str">
        <f t="shared" si="9"/>
        <v>県立全日制但馬</v>
      </c>
      <c r="F120">
        <f>COUNTIF($E$3:E120,E120)</f>
        <v>8</v>
      </c>
      <c r="G120" t="str">
        <f t="shared" si="10"/>
        <v>県立全日制但馬8</v>
      </c>
      <c r="H120" t="s">
        <v>757</v>
      </c>
      <c r="I120" t="s">
        <v>758</v>
      </c>
      <c r="J120" t="s">
        <v>759</v>
      </c>
      <c r="K120" t="s">
        <v>760</v>
      </c>
      <c r="L120" t="s">
        <v>761</v>
      </c>
      <c r="M120" t="s">
        <v>762</v>
      </c>
      <c r="N120">
        <f t="shared" si="11"/>
        <v>118</v>
      </c>
    </row>
    <row r="121" spans="1:14" x14ac:dyDescent="0.15">
      <c r="A121">
        <v>119</v>
      </c>
      <c r="B121" s="21" t="s">
        <v>1440</v>
      </c>
      <c r="C121" s="21" t="s">
        <v>1424</v>
      </c>
      <c r="D121" s="21" t="s">
        <v>1448</v>
      </c>
      <c r="E121" t="str">
        <f t="shared" si="9"/>
        <v>県立全日制但馬</v>
      </c>
      <c r="F121">
        <f>COUNTIF($E$3:E121,E121)</f>
        <v>9</v>
      </c>
      <c r="G121" t="str">
        <f t="shared" si="10"/>
        <v>県立全日制但馬9</v>
      </c>
      <c r="H121" t="s">
        <v>763</v>
      </c>
      <c r="I121" t="s">
        <v>764</v>
      </c>
      <c r="J121" t="s">
        <v>765</v>
      </c>
      <c r="K121" t="s">
        <v>766</v>
      </c>
      <c r="L121" t="s">
        <v>767</v>
      </c>
      <c r="M121" t="s">
        <v>768</v>
      </c>
      <c r="N121">
        <f t="shared" si="11"/>
        <v>119</v>
      </c>
    </row>
    <row r="122" spans="1:14" x14ac:dyDescent="0.15">
      <c r="A122">
        <v>120</v>
      </c>
      <c r="B122" s="21" t="s">
        <v>1440</v>
      </c>
      <c r="C122" s="21" t="s">
        <v>1424</v>
      </c>
      <c r="D122" s="21" t="s">
        <v>1448</v>
      </c>
      <c r="E122" t="str">
        <f t="shared" si="9"/>
        <v>県立全日制但馬</v>
      </c>
      <c r="F122">
        <f>COUNTIF($E$3:E122,E122)</f>
        <v>10</v>
      </c>
      <c r="G122" t="str">
        <f t="shared" si="10"/>
        <v>県立全日制但馬10</v>
      </c>
      <c r="H122" t="s">
        <v>769</v>
      </c>
      <c r="I122" t="s">
        <v>770</v>
      </c>
      <c r="J122" t="s">
        <v>771</v>
      </c>
      <c r="K122" t="s">
        <v>772</v>
      </c>
      <c r="L122" t="s">
        <v>773</v>
      </c>
      <c r="M122" t="s">
        <v>774</v>
      </c>
      <c r="N122">
        <f t="shared" si="11"/>
        <v>120</v>
      </c>
    </row>
    <row r="123" spans="1:14" x14ac:dyDescent="0.15">
      <c r="A123">
        <v>121</v>
      </c>
      <c r="B123" s="21" t="s">
        <v>1440</v>
      </c>
      <c r="C123" s="21" t="s">
        <v>1424</v>
      </c>
      <c r="D123" s="21" t="s">
        <v>1448</v>
      </c>
      <c r="E123" t="str">
        <f t="shared" si="9"/>
        <v>県立全日制但馬</v>
      </c>
      <c r="F123">
        <f>COUNTIF($E$3:E123,E123)</f>
        <v>11</v>
      </c>
      <c r="G123" t="str">
        <f t="shared" si="10"/>
        <v>県立全日制但馬11</v>
      </c>
      <c r="H123" t="s">
        <v>775</v>
      </c>
      <c r="I123" t="s">
        <v>776</v>
      </c>
      <c r="J123" t="s">
        <v>777</v>
      </c>
      <c r="K123" t="s">
        <v>778</v>
      </c>
      <c r="L123" t="s">
        <v>779</v>
      </c>
      <c r="M123" t="s">
        <v>780</v>
      </c>
      <c r="N123">
        <f t="shared" si="11"/>
        <v>121</v>
      </c>
    </row>
    <row r="124" spans="1:14" x14ac:dyDescent="0.15">
      <c r="A124">
        <v>122</v>
      </c>
      <c r="B124" s="21" t="s">
        <v>1440</v>
      </c>
      <c r="C124" s="21" t="s">
        <v>1424</v>
      </c>
      <c r="D124" s="21" t="s">
        <v>1449</v>
      </c>
      <c r="E124" t="str">
        <f t="shared" si="9"/>
        <v>県立全日制淡路</v>
      </c>
      <c r="F124">
        <f>COUNTIF($E$3:E124,E124)</f>
        <v>1</v>
      </c>
      <c r="G124" t="str">
        <f t="shared" si="10"/>
        <v>県立全日制淡路1</v>
      </c>
      <c r="H124" t="s">
        <v>781</v>
      </c>
      <c r="I124" t="s">
        <v>782</v>
      </c>
      <c r="J124" t="s">
        <v>783</v>
      </c>
      <c r="K124" t="s">
        <v>784</v>
      </c>
      <c r="L124" t="s">
        <v>785</v>
      </c>
      <c r="M124" t="s">
        <v>786</v>
      </c>
      <c r="N124">
        <f t="shared" si="11"/>
        <v>122</v>
      </c>
    </row>
    <row r="125" spans="1:14" x14ac:dyDescent="0.15">
      <c r="A125">
        <v>123</v>
      </c>
      <c r="B125" s="21" t="s">
        <v>1440</v>
      </c>
      <c r="C125" s="21" t="s">
        <v>1424</v>
      </c>
      <c r="D125" s="21" t="s">
        <v>1449</v>
      </c>
      <c r="E125" t="str">
        <f t="shared" si="9"/>
        <v>県立全日制淡路</v>
      </c>
      <c r="F125">
        <f>COUNTIF($E$3:E125,E125)</f>
        <v>2</v>
      </c>
      <c r="G125" t="str">
        <f t="shared" si="10"/>
        <v>県立全日制淡路2</v>
      </c>
      <c r="H125" t="s">
        <v>787</v>
      </c>
      <c r="I125" t="s">
        <v>788</v>
      </c>
      <c r="J125" t="s">
        <v>789</v>
      </c>
      <c r="K125" t="s">
        <v>790</v>
      </c>
      <c r="L125" t="s">
        <v>791</v>
      </c>
      <c r="M125" t="s">
        <v>792</v>
      </c>
      <c r="N125">
        <f t="shared" si="11"/>
        <v>123</v>
      </c>
    </row>
    <row r="126" spans="1:14" x14ac:dyDescent="0.15">
      <c r="A126">
        <v>124</v>
      </c>
      <c r="B126" s="21" t="s">
        <v>1440</v>
      </c>
      <c r="C126" s="21" t="s">
        <v>1424</v>
      </c>
      <c r="D126" s="21" t="s">
        <v>1449</v>
      </c>
      <c r="E126" t="str">
        <f t="shared" si="9"/>
        <v>県立全日制淡路</v>
      </c>
      <c r="F126">
        <f>COUNTIF($E$3:E126,E126)</f>
        <v>3</v>
      </c>
      <c r="G126" t="str">
        <f t="shared" si="10"/>
        <v>県立全日制淡路3</v>
      </c>
      <c r="H126" t="s">
        <v>793</v>
      </c>
      <c r="I126" t="s">
        <v>794</v>
      </c>
      <c r="J126" t="s">
        <v>795</v>
      </c>
      <c r="K126" t="s">
        <v>796</v>
      </c>
      <c r="L126" t="s">
        <v>797</v>
      </c>
      <c r="M126" t="s">
        <v>798</v>
      </c>
      <c r="N126">
        <f t="shared" si="11"/>
        <v>124</v>
      </c>
    </row>
    <row r="127" spans="1:14" x14ac:dyDescent="0.15">
      <c r="A127">
        <v>125</v>
      </c>
      <c r="B127" s="21" t="s">
        <v>1440</v>
      </c>
      <c r="C127" s="21" t="s">
        <v>1424</v>
      </c>
      <c r="D127" s="21" t="s">
        <v>1449</v>
      </c>
      <c r="E127" t="str">
        <f t="shared" si="9"/>
        <v>県立全日制淡路</v>
      </c>
      <c r="F127">
        <f>COUNTIF($E$3:E127,E127)</f>
        <v>4</v>
      </c>
      <c r="G127" t="str">
        <f t="shared" si="10"/>
        <v>県立全日制淡路4</v>
      </c>
      <c r="H127" t="s">
        <v>799</v>
      </c>
      <c r="I127" t="s">
        <v>800</v>
      </c>
      <c r="J127" t="s">
        <v>801</v>
      </c>
      <c r="K127" t="s">
        <v>802</v>
      </c>
      <c r="L127" t="s">
        <v>803</v>
      </c>
      <c r="M127" t="s">
        <v>804</v>
      </c>
      <c r="N127">
        <f t="shared" si="11"/>
        <v>125</v>
      </c>
    </row>
    <row r="128" spans="1:14" x14ac:dyDescent="0.15">
      <c r="A128">
        <v>126</v>
      </c>
      <c r="B128" s="21" t="s">
        <v>1440</v>
      </c>
      <c r="C128" s="21" t="s">
        <v>1424</v>
      </c>
      <c r="D128" s="21" t="s">
        <v>1449</v>
      </c>
      <c r="E128" t="str">
        <f t="shared" si="9"/>
        <v>県立全日制淡路</v>
      </c>
      <c r="F128">
        <f>COUNTIF($E$3:E128,E128)</f>
        <v>5</v>
      </c>
      <c r="G128" t="str">
        <f t="shared" si="10"/>
        <v>県立全日制淡路5</v>
      </c>
      <c r="H128" t="s">
        <v>805</v>
      </c>
      <c r="I128" t="s">
        <v>806</v>
      </c>
      <c r="J128" t="s">
        <v>807</v>
      </c>
      <c r="K128" t="s">
        <v>808</v>
      </c>
      <c r="L128" t="s">
        <v>809</v>
      </c>
      <c r="M128" t="s">
        <v>810</v>
      </c>
      <c r="N128">
        <f t="shared" si="11"/>
        <v>126</v>
      </c>
    </row>
    <row r="129" spans="1:14" x14ac:dyDescent="0.15">
      <c r="A129">
        <v>127</v>
      </c>
      <c r="B129" s="21" t="s">
        <v>1440</v>
      </c>
      <c r="C129" s="21" t="s">
        <v>1424</v>
      </c>
      <c r="D129" s="21" t="s">
        <v>1446</v>
      </c>
      <c r="E129" t="str">
        <f t="shared" si="9"/>
        <v>県立全日制西播</v>
      </c>
      <c r="F129">
        <f>COUNTIF($E$3:E129,E129)</f>
        <v>26</v>
      </c>
      <c r="G129" t="str">
        <f t="shared" si="10"/>
        <v>県立全日制西播26</v>
      </c>
      <c r="H129" t="s">
        <v>811</v>
      </c>
      <c r="I129" t="s">
        <v>812</v>
      </c>
      <c r="J129" t="s">
        <v>813</v>
      </c>
      <c r="K129" t="s">
        <v>814</v>
      </c>
      <c r="L129" t="s">
        <v>815</v>
      </c>
      <c r="M129" t="s">
        <v>816</v>
      </c>
      <c r="N129">
        <f t="shared" si="11"/>
        <v>127</v>
      </c>
    </row>
    <row r="130" spans="1:14" x14ac:dyDescent="0.15">
      <c r="A130">
        <v>128</v>
      </c>
      <c r="B130" s="21" t="s">
        <v>1441</v>
      </c>
      <c r="C130" s="21" t="s">
        <v>1424</v>
      </c>
      <c r="D130" s="21" t="s">
        <v>1426</v>
      </c>
      <c r="E130" t="str">
        <f t="shared" ref="E130:E144" si="12">B130&amp;C130&amp;D130</f>
        <v>市立全日制神戸市</v>
      </c>
      <c r="F130">
        <f>COUNTIF($E$3:E130,E130)</f>
        <v>1</v>
      </c>
      <c r="G130" t="str">
        <f t="shared" ref="G130:G144" si="13">E130&amp;F130</f>
        <v>市立全日制神戸市1</v>
      </c>
      <c r="H130" t="s">
        <v>881</v>
      </c>
      <c r="I130" t="s">
        <v>882</v>
      </c>
      <c r="J130" t="s">
        <v>883</v>
      </c>
      <c r="K130" t="s">
        <v>884</v>
      </c>
      <c r="L130" t="s">
        <v>885</v>
      </c>
      <c r="M130" t="s">
        <v>886</v>
      </c>
      <c r="N130">
        <f t="shared" ref="N130:N144" si="14">A130</f>
        <v>128</v>
      </c>
    </row>
    <row r="131" spans="1:14" x14ac:dyDescent="0.15">
      <c r="A131">
        <v>129</v>
      </c>
      <c r="B131" s="21" t="s">
        <v>1441</v>
      </c>
      <c r="C131" s="21" t="s">
        <v>1424</v>
      </c>
      <c r="D131" s="21" t="s">
        <v>1426</v>
      </c>
      <c r="E131" t="str">
        <f t="shared" si="12"/>
        <v>市立全日制神戸市</v>
      </c>
      <c r="F131">
        <f>COUNTIF($E$3:E131,E131)</f>
        <v>2</v>
      </c>
      <c r="G131" t="str">
        <f t="shared" si="13"/>
        <v>市立全日制神戸市2</v>
      </c>
      <c r="H131" t="s">
        <v>887</v>
      </c>
      <c r="I131" t="s">
        <v>888</v>
      </c>
      <c r="J131" t="s">
        <v>889</v>
      </c>
      <c r="K131" t="s">
        <v>890</v>
      </c>
      <c r="L131" t="s">
        <v>891</v>
      </c>
      <c r="M131" t="s">
        <v>892</v>
      </c>
      <c r="N131">
        <f t="shared" si="14"/>
        <v>129</v>
      </c>
    </row>
    <row r="132" spans="1:14" x14ac:dyDescent="0.15">
      <c r="A132">
        <v>130</v>
      </c>
      <c r="B132" s="21" t="s">
        <v>1441</v>
      </c>
      <c r="C132" s="21" t="s">
        <v>1424</v>
      </c>
      <c r="D132" s="21" t="s">
        <v>1426</v>
      </c>
      <c r="E132" t="str">
        <f t="shared" si="12"/>
        <v>市立全日制神戸市</v>
      </c>
      <c r="F132">
        <f>COUNTIF($E$3:E132,E132)</f>
        <v>3</v>
      </c>
      <c r="G132" t="str">
        <f t="shared" si="13"/>
        <v>市立全日制神戸市3</v>
      </c>
      <c r="H132" t="s">
        <v>893</v>
      </c>
      <c r="I132" t="s">
        <v>894</v>
      </c>
      <c r="J132" t="s">
        <v>895</v>
      </c>
      <c r="K132" t="s">
        <v>896</v>
      </c>
      <c r="L132" t="s">
        <v>897</v>
      </c>
      <c r="M132" t="s">
        <v>898</v>
      </c>
      <c r="N132">
        <f t="shared" si="14"/>
        <v>130</v>
      </c>
    </row>
    <row r="133" spans="1:14" x14ac:dyDescent="0.15">
      <c r="A133">
        <v>131</v>
      </c>
      <c r="B133" s="21" t="s">
        <v>1441</v>
      </c>
      <c r="C133" s="21" t="s">
        <v>1424</v>
      </c>
      <c r="D133" s="21" t="s">
        <v>1426</v>
      </c>
      <c r="E133" t="str">
        <f t="shared" si="12"/>
        <v>市立全日制神戸市</v>
      </c>
      <c r="F133">
        <f>COUNTIF($E$3:E133,E133)</f>
        <v>4</v>
      </c>
      <c r="G133" t="str">
        <f t="shared" si="13"/>
        <v>市立全日制神戸市4</v>
      </c>
      <c r="H133" t="s">
        <v>899</v>
      </c>
      <c r="I133" t="s">
        <v>900</v>
      </c>
      <c r="J133" t="s">
        <v>901</v>
      </c>
      <c r="K133" t="s">
        <v>902</v>
      </c>
      <c r="L133" t="s">
        <v>903</v>
      </c>
      <c r="M133" t="s">
        <v>904</v>
      </c>
      <c r="N133">
        <f t="shared" si="14"/>
        <v>131</v>
      </c>
    </row>
    <row r="134" spans="1:14" x14ac:dyDescent="0.15">
      <c r="A134">
        <v>132</v>
      </c>
      <c r="B134" s="21" t="s">
        <v>1441</v>
      </c>
      <c r="C134" s="21" t="s">
        <v>1424</v>
      </c>
      <c r="D134" s="21" t="s">
        <v>1426</v>
      </c>
      <c r="E134" t="str">
        <f t="shared" si="12"/>
        <v>市立全日制神戸市</v>
      </c>
      <c r="F134">
        <f>COUNTIF($E$3:E134,E134)</f>
        <v>5</v>
      </c>
      <c r="G134" t="str">
        <f t="shared" si="13"/>
        <v>市立全日制神戸市5</v>
      </c>
      <c r="H134" t="s">
        <v>905</v>
      </c>
      <c r="I134" t="s">
        <v>906</v>
      </c>
      <c r="J134" t="s">
        <v>907</v>
      </c>
      <c r="K134" t="s">
        <v>908</v>
      </c>
      <c r="L134" t="s">
        <v>909</v>
      </c>
      <c r="M134" t="s">
        <v>910</v>
      </c>
      <c r="N134">
        <f t="shared" si="14"/>
        <v>132</v>
      </c>
    </row>
    <row r="135" spans="1:14" x14ac:dyDescent="0.15">
      <c r="A135">
        <v>133</v>
      </c>
      <c r="B135" s="21" t="s">
        <v>1441</v>
      </c>
      <c r="C135" s="21" t="s">
        <v>1424</v>
      </c>
      <c r="D135" s="21" t="s">
        <v>1427</v>
      </c>
      <c r="E135" t="str">
        <f t="shared" si="12"/>
        <v>市立全日制尼崎市</v>
      </c>
      <c r="F135">
        <f>COUNTIF($E$3:E135,E135)</f>
        <v>1</v>
      </c>
      <c r="G135" t="str">
        <f t="shared" si="13"/>
        <v>市立全日制尼崎市1</v>
      </c>
      <c r="H135" t="s">
        <v>911</v>
      </c>
      <c r="I135" t="s">
        <v>912</v>
      </c>
      <c r="J135" t="s">
        <v>913</v>
      </c>
      <c r="K135" t="s">
        <v>914</v>
      </c>
      <c r="L135" t="s">
        <v>915</v>
      </c>
      <c r="M135" t="s">
        <v>916</v>
      </c>
      <c r="N135">
        <f t="shared" si="14"/>
        <v>133</v>
      </c>
    </row>
    <row r="136" spans="1:14" x14ac:dyDescent="0.15">
      <c r="A136">
        <v>134</v>
      </c>
      <c r="B136" s="21" t="s">
        <v>1441</v>
      </c>
      <c r="C136" s="21" t="s">
        <v>1424</v>
      </c>
      <c r="D136" s="21" t="s">
        <v>1427</v>
      </c>
      <c r="E136" t="str">
        <f t="shared" si="12"/>
        <v>市立全日制尼崎市</v>
      </c>
      <c r="F136">
        <f>COUNTIF($E$3:E136,E136)</f>
        <v>2</v>
      </c>
      <c r="G136" t="str">
        <f t="shared" si="13"/>
        <v>市立全日制尼崎市2</v>
      </c>
      <c r="H136" t="s">
        <v>917</v>
      </c>
      <c r="I136" t="s">
        <v>918</v>
      </c>
      <c r="J136" t="s">
        <v>919</v>
      </c>
      <c r="K136" t="s">
        <v>920</v>
      </c>
      <c r="L136" t="s">
        <v>921</v>
      </c>
      <c r="M136" t="s">
        <v>922</v>
      </c>
      <c r="N136">
        <f t="shared" si="14"/>
        <v>134</v>
      </c>
    </row>
    <row r="137" spans="1:14" x14ac:dyDescent="0.15">
      <c r="A137">
        <v>135</v>
      </c>
      <c r="B137" s="21" t="s">
        <v>1441</v>
      </c>
      <c r="C137" s="21" t="s">
        <v>1424</v>
      </c>
      <c r="D137" s="21" t="s">
        <v>1428</v>
      </c>
      <c r="E137" t="str">
        <f t="shared" si="12"/>
        <v>市立全日制西宮市</v>
      </c>
      <c r="F137">
        <f>COUNTIF($E$3:E137,E137)</f>
        <v>1</v>
      </c>
      <c r="G137" t="str">
        <f t="shared" si="13"/>
        <v>市立全日制西宮市1</v>
      </c>
      <c r="H137" t="s">
        <v>923</v>
      </c>
      <c r="I137" t="s">
        <v>924</v>
      </c>
      <c r="J137" t="s">
        <v>925</v>
      </c>
      <c r="K137" t="s">
        <v>926</v>
      </c>
      <c r="M137" t="s">
        <v>927</v>
      </c>
      <c r="N137">
        <f t="shared" si="14"/>
        <v>135</v>
      </c>
    </row>
    <row r="138" spans="1:14" x14ac:dyDescent="0.15">
      <c r="A138">
        <v>136</v>
      </c>
      <c r="B138" s="21" t="s">
        <v>1441</v>
      </c>
      <c r="C138" s="21" t="s">
        <v>1424</v>
      </c>
      <c r="D138" s="21" t="s">
        <v>1428</v>
      </c>
      <c r="E138" t="str">
        <f t="shared" si="12"/>
        <v>市立全日制西宮市</v>
      </c>
      <c r="F138">
        <f>COUNTIF($E$3:E138,E138)</f>
        <v>2</v>
      </c>
      <c r="G138" t="str">
        <f t="shared" si="13"/>
        <v>市立全日制西宮市2</v>
      </c>
      <c r="H138" t="s">
        <v>928</v>
      </c>
      <c r="I138" t="s">
        <v>929</v>
      </c>
      <c r="J138" t="s">
        <v>930</v>
      </c>
      <c r="K138" t="s">
        <v>931</v>
      </c>
      <c r="L138" t="s">
        <v>932</v>
      </c>
      <c r="M138" t="s">
        <v>933</v>
      </c>
      <c r="N138">
        <f t="shared" si="14"/>
        <v>136</v>
      </c>
    </row>
    <row r="139" spans="1:14" x14ac:dyDescent="0.15">
      <c r="A139">
        <v>137</v>
      </c>
      <c r="B139" s="21" t="s">
        <v>1441</v>
      </c>
      <c r="C139" s="21" t="s">
        <v>1424</v>
      </c>
      <c r="D139" s="21" t="s">
        <v>1429</v>
      </c>
      <c r="E139" t="str">
        <f t="shared" si="12"/>
        <v>市立全日制伊丹市</v>
      </c>
      <c r="F139">
        <f>COUNTIF($E$3:E139,E139)</f>
        <v>1</v>
      </c>
      <c r="G139" t="str">
        <f t="shared" si="13"/>
        <v>市立全日制伊丹市1</v>
      </c>
      <c r="H139" t="s">
        <v>934</v>
      </c>
      <c r="I139" t="s">
        <v>935</v>
      </c>
      <c r="J139" t="s">
        <v>936</v>
      </c>
      <c r="K139" t="s">
        <v>937</v>
      </c>
      <c r="L139" t="s">
        <v>938</v>
      </c>
      <c r="M139" t="s">
        <v>939</v>
      </c>
      <c r="N139">
        <f t="shared" si="14"/>
        <v>137</v>
      </c>
    </row>
    <row r="140" spans="1:14" x14ac:dyDescent="0.15">
      <c r="A140">
        <v>138</v>
      </c>
      <c r="B140" s="21" t="s">
        <v>1441</v>
      </c>
      <c r="C140" s="21" t="s">
        <v>1424</v>
      </c>
      <c r="D140" s="21" t="s">
        <v>1430</v>
      </c>
      <c r="E140" t="str">
        <f t="shared" si="12"/>
        <v>市立全日制明石市</v>
      </c>
      <c r="F140">
        <f>COUNTIF($E$3:E140,E140)</f>
        <v>1</v>
      </c>
      <c r="G140" t="str">
        <f t="shared" si="13"/>
        <v>市立全日制明石市1</v>
      </c>
      <c r="H140" t="s">
        <v>940</v>
      </c>
      <c r="I140" t="s">
        <v>941</v>
      </c>
      <c r="J140" t="s">
        <v>942</v>
      </c>
      <c r="K140" t="s">
        <v>943</v>
      </c>
      <c r="L140" t="s">
        <v>944</v>
      </c>
      <c r="M140" t="s">
        <v>945</v>
      </c>
      <c r="N140">
        <f t="shared" si="14"/>
        <v>138</v>
      </c>
    </row>
    <row r="141" spans="1:14" x14ac:dyDescent="0.15">
      <c r="A141">
        <v>139</v>
      </c>
      <c r="B141" s="21" t="s">
        <v>1441</v>
      </c>
      <c r="C141" s="21" t="s">
        <v>1424</v>
      </c>
      <c r="D141" s="21" t="s">
        <v>1431</v>
      </c>
      <c r="E141" t="str">
        <f t="shared" si="12"/>
        <v>市立全日制姫路市</v>
      </c>
      <c r="F141">
        <f>COUNTIF($E$3:E141,E141)</f>
        <v>1</v>
      </c>
      <c r="G141" t="str">
        <f t="shared" si="13"/>
        <v>市立全日制姫路市1</v>
      </c>
      <c r="H141" t="s">
        <v>1510</v>
      </c>
      <c r="I141" t="s">
        <v>946</v>
      </c>
      <c r="J141" t="s">
        <v>947</v>
      </c>
      <c r="K141" t="s">
        <v>948</v>
      </c>
      <c r="L141" t="s">
        <v>949</v>
      </c>
      <c r="M141" t="s">
        <v>950</v>
      </c>
      <c r="N141">
        <f t="shared" si="14"/>
        <v>139</v>
      </c>
    </row>
    <row r="142" spans="1:14" x14ac:dyDescent="0.15">
      <c r="A142">
        <v>140</v>
      </c>
      <c r="B142" s="21" t="s">
        <v>1441</v>
      </c>
      <c r="C142" s="21" t="s">
        <v>1424</v>
      </c>
      <c r="D142" s="21" t="s">
        <v>1431</v>
      </c>
      <c r="E142" t="str">
        <f t="shared" si="12"/>
        <v>市立全日制姫路市</v>
      </c>
      <c r="F142">
        <f>COUNTIF($E$3:E142,E142)</f>
        <v>2</v>
      </c>
      <c r="G142" t="str">
        <f t="shared" si="13"/>
        <v>市立全日制姫路市2</v>
      </c>
      <c r="H142" t="s">
        <v>951</v>
      </c>
      <c r="I142" t="s">
        <v>952</v>
      </c>
      <c r="J142" t="s">
        <v>953</v>
      </c>
      <c r="K142" t="s">
        <v>954</v>
      </c>
      <c r="L142" t="s">
        <v>955</v>
      </c>
      <c r="M142" t="s">
        <v>956</v>
      </c>
      <c r="N142">
        <f t="shared" si="14"/>
        <v>140</v>
      </c>
    </row>
    <row r="143" spans="1:14" x14ac:dyDescent="0.15">
      <c r="A143">
        <v>141</v>
      </c>
      <c r="B143" s="21" t="s">
        <v>1441</v>
      </c>
      <c r="C143" s="21" t="s">
        <v>1424</v>
      </c>
      <c r="D143" s="21" t="s">
        <v>1431</v>
      </c>
      <c r="E143" t="str">
        <f t="shared" si="12"/>
        <v>市立全日制姫路市</v>
      </c>
      <c r="F143">
        <f>COUNTIF($E$3:E196,E143)</f>
        <v>3</v>
      </c>
      <c r="G143" t="str">
        <f t="shared" si="13"/>
        <v>市立全日制姫路市3</v>
      </c>
      <c r="H143" t="s">
        <v>957</v>
      </c>
      <c r="I143" t="s">
        <v>958</v>
      </c>
      <c r="J143" t="s">
        <v>959</v>
      </c>
      <c r="K143" t="s">
        <v>960</v>
      </c>
      <c r="L143" t="s">
        <v>961</v>
      </c>
      <c r="M143" t="s">
        <v>962</v>
      </c>
      <c r="N143">
        <f t="shared" si="14"/>
        <v>141</v>
      </c>
    </row>
    <row r="144" spans="1:14" x14ac:dyDescent="0.15">
      <c r="A144">
        <v>142</v>
      </c>
      <c r="B144" s="21" t="s">
        <v>1556</v>
      </c>
      <c r="C144" s="21" t="s">
        <v>1424</v>
      </c>
      <c r="D144" s="21" t="s">
        <v>1443</v>
      </c>
      <c r="E144" t="str">
        <f t="shared" si="12"/>
        <v>国立全日制神戸</v>
      </c>
      <c r="F144">
        <f>COUNTIF($E$3:E256,E144)</f>
        <v>1</v>
      </c>
      <c r="G144" t="str">
        <f t="shared" si="13"/>
        <v>国立全日制神戸1</v>
      </c>
      <c r="H144" t="s">
        <v>1395</v>
      </c>
      <c r="I144" t="s">
        <v>1396</v>
      </c>
      <c r="J144" t="s">
        <v>1397</v>
      </c>
      <c r="K144" t="s">
        <v>1398</v>
      </c>
      <c r="L144" t="s">
        <v>1399</v>
      </c>
      <c r="M144" t="s">
        <v>922</v>
      </c>
      <c r="N144">
        <f t="shared" si="14"/>
        <v>142</v>
      </c>
    </row>
    <row r="145" spans="1:14" x14ac:dyDescent="0.15">
      <c r="A145">
        <v>143</v>
      </c>
      <c r="B145" s="21" t="s">
        <v>1425</v>
      </c>
      <c r="C145" s="21" t="s">
        <v>1424</v>
      </c>
      <c r="D145" s="21" t="s">
        <v>1443</v>
      </c>
      <c r="E145" t="str">
        <f t="shared" si="9"/>
        <v>私学全日制神戸</v>
      </c>
      <c r="F145">
        <f>COUNTIF($E$3:E145,E145)</f>
        <v>1</v>
      </c>
      <c r="G145" t="str">
        <f t="shared" si="10"/>
        <v>私学全日制神戸1</v>
      </c>
      <c r="H145" t="s">
        <v>1041</v>
      </c>
      <c r="I145" t="s">
        <v>1042</v>
      </c>
      <c r="J145" t="s">
        <v>1043</v>
      </c>
      <c r="K145" t="s">
        <v>1044</v>
      </c>
      <c r="L145" t="s">
        <v>1045</v>
      </c>
      <c r="M145" t="s">
        <v>1046</v>
      </c>
      <c r="N145">
        <f t="shared" si="11"/>
        <v>143</v>
      </c>
    </row>
    <row r="146" spans="1:14" x14ac:dyDescent="0.15">
      <c r="A146">
        <v>144</v>
      </c>
      <c r="B146" s="21" t="s">
        <v>1425</v>
      </c>
      <c r="C146" s="21" t="s">
        <v>1424</v>
      </c>
      <c r="D146" s="21" t="s">
        <v>1443</v>
      </c>
      <c r="E146" t="str">
        <f t="shared" ref="E146:E177" si="15">B146&amp;C146&amp;D146</f>
        <v>私学全日制神戸</v>
      </c>
      <c r="F146">
        <f>COUNTIF($E$3:E146,E146)</f>
        <v>2</v>
      </c>
      <c r="G146" t="str">
        <f t="shared" ref="G146:G177" si="16">E146&amp;F146</f>
        <v>私学全日制神戸2</v>
      </c>
      <c r="H146" t="s">
        <v>1047</v>
      </c>
      <c r="I146" t="s">
        <v>1048</v>
      </c>
      <c r="J146" t="s">
        <v>1049</v>
      </c>
      <c r="K146" t="s">
        <v>1050</v>
      </c>
      <c r="L146" t="s">
        <v>1051</v>
      </c>
      <c r="M146" t="s">
        <v>1052</v>
      </c>
      <c r="N146">
        <f t="shared" ref="N146:N177" si="17">A146</f>
        <v>144</v>
      </c>
    </row>
    <row r="147" spans="1:14" x14ac:dyDescent="0.15">
      <c r="A147">
        <v>145</v>
      </c>
      <c r="B147" s="21" t="s">
        <v>1425</v>
      </c>
      <c r="C147" s="21" t="s">
        <v>1424</v>
      </c>
      <c r="D147" s="21" t="s">
        <v>1443</v>
      </c>
      <c r="E147" t="str">
        <f t="shared" si="15"/>
        <v>私学全日制神戸</v>
      </c>
      <c r="F147">
        <f>COUNTIF($E$3:E147,E147)</f>
        <v>3</v>
      </c>
      <c r="G147" t="str">
        <f t="shared" si="16"/>
        <v>私学全日制神戸3</v>
      </c>
      <c r="H147" t="s">
        <v>1053</v>
      </c>
      <c r="I147" t="s">
        <v>1054</v>
      </c>
      <c r="J147" t="s">
        <v>1055</v>
      </c>
      <c r="K147" t="s">
        <v>1056</v>
      </c>
      <c r="L147" t="s">
        <v>1057</v>
      </c>
      <c r="M147" t="s">
        <v>1058</v>
      </c>
      <c r="N147">
        <f t="shared" si="17"/>
        <v>145</v>
      </c>
    </row>
    <row r="148" spans="1:14" x14ac:dyDescent="0.15">
      <c r="A148">
        <v>146</v>
      </c>
      <c r="B148" s="21" t="s">
        <v>1425</v>
      </c>
      <c r="C148" s="21" t="s">
        <v>1424</v>
      </c>
      <c r="D148" s="21" t="s">
        <v>1443</v>
      </c>
      <c r="E148" t="str">
        <f t="shared" si="15"/>
        <v>私学全日制神戸</v>
      </c>
      <c r="F148">
        <f>COUNTIF($E$3:E148,E148)</f>
        <v>4</v>
      </c>
      <c r="G148" t="str">
        <f t="shared" si="16"/>
        <v>私学全日制神戸4</v>
      </c>
      <c r="H148" t="s">
        <v>1059</v>
      </c>
      <c r="I148" t="s">
        <v>1060</v>
      </c>
      <c r="J148" t="s">
        <v>1061</v>
      </c>
      <c r="K148" t="s">
        <v>1062</v>
      </c>
      <c r="L148" t="s">
        <v>1063</v>
      </c>
      <c r="M148" t="s">
        <v>1064</v>
      </c>
      <c r="N148">
        <f t="shared" si="17"/>
        <v>146</v>
      </c>
    </row>
    <row r="149" spans="1:14" x14ac:dyDescent="0.15">
      <c r="A149">
        <v>147</v>
      </c>
      <c r="B149" s="21" t="s">
        <v>1425</v>
      </c>
      <c r="C149" s="21" t="s">
        <v>1424</v>
      </c>
      <c r="D149" s="21" t="s">
        <v>1443</v>
      </c>
      <c r="E149" t="str">
        <f t="shared" si="15"/>
        <v>私学全日制神戸</v>
      </c>
      <c r="F149">
        <f>COUNTIF($E$3:E149,E149)</f>
        <v>5</v>
      </c>
      <c r="G149" t="str">
        <f t="shared" si="16"/>
        <v>私学全日制神戸5</v>
      </c>
      <c r="H149" t="s">
        <v>1065</v>
      </c>
      <c r="I149" t="s">
        <v>1066</v>
      </c>
      <c r="J149" t="s">
        <v>1067</v>
      </c>
      <c r="K149" t="s">
        <v>1068</v>
      </c>
      <c r="L149" t="s">
        <v>1069</v>
      </c>
      <c r="M149" t="s">
        <v>1070</v>
      </c>
      <c r="N149">
        <f t="shared" si="17"/>
        <v>147</v>
      </c>
    </row>
    <row r="150" spans="1:14" x14ac:dyDescent="0.15">
      <c r="A150">
        <v>148</v>
      </c>
      <c r="B150" s="21" t="s">
        <v>1425</v>
      </c>
      <c r="C150" s="21" t="s">
        <v>1424</v>
      </c>
      <c r="D150" s="21" t="s">
        <v>1443</v>
      </c>
      <c r="E150" t="str">
        <f t="shared" si="15"/>
        <v>私学全日制神戸</v>
      </c>
      <c r="F150">
        <f>COUNTIF($E$3:E150,E150)</f>
        <v>6</v>
      </c>
      <c r="G150" t="str">
        <f t="shared" si="16"/>
        <v>私学全日制神戸6</v>
      </c>
      <c r="H150" t="s">
        <v>1071</v>
      </c>
      <c r="I150" t="s">
        <v>1072</v>
      </c>
      <c r="J150" t="s">
        <v>1073</v>
      </c>
      <c r="K150" t="s">
        <v>1074</v>
      </c>
      <c r="L150" t="s">
        <v>1075</v>
      </c>
      <c r="M150" t="s">
        <v>1076</v>
      </c>
      <c r="N150">
        <f t="shared" si="17"/>
        <v>148</v>
      </c>
    </row>
    <row r="151" spans="1:14" x14ac:dyDescent="0.15">
      <c r="A151">
        <v>149</v>
      </c>
      <c r="B151" s="21" t="s">
        <v>1425</v>
      </c>
      <c r="C151" s="21" t="s">
        <v>1424</v>
      </c>
      <c r="D151" s="21" t="s">
        <v>1443</v>
      </c>
      <c r="E151" t="str">
        <f t="shared" si="15"/>
        <v>私学全日制神戸</v>
      </c>
      <c r="F151">
        <f>COUNTIF($E$3:E151,E151)</f>
        <v>7</v>
      </c>
      <c r="G151" t="str">
        <f t="shared" si="16"/>
        <v>私学全日制神戸7</v>
      </c>
      <c r="H151" t="s">
        <v>1077</v>
      </c>
      <c r="I151" t="s">
        <v>1078</v>
      </c>
      <c r="J151" t="s">
        <v>1079</v>
      </c>
      <c r="K151" t="s">
        <v>1080</v>
      </c>
      <c r="L151" t="s">
        <v>1081</v>
      </c>
      <c r="M151" t="s">
        <v>1082</v>
      </c>
      <c r="N151">
        <f t="shared" si="17"/>
        <v>149</v>
      </c>
    </row>
    <row r="152" spans="1:14" x14ac:dyDescent="0.15">
      <c r="A152">
        <v>150</v>
      </c>
      <c r="B152" s="21" t="s">
        <v>1425</v>
      </c>
      <c r="C152" s="21" t="s">
        <v>1424</v>
      </c>
      <c r="D152" s="21" t="s">
        <v>1443</v>
      </c>
      <c r="E152" t="str">
        <f t="shared" si="15"/>
        <v>私学全日制神戸</v>
      </c>
      <c r="F152">
        <f>COUNTIF($E$3:E152,E152)</f>
        <v>8</v>
      </c>
      <c r="G152" t="str">
        <f t="shared" si="16"/>
        <v>私学全日制神戸8</v>
      </c>
      <c r="H152" t="s">
        <v>1083</v>
      </c>
      <c r="I152" t="s">
        <v>1084</v>
      </c>
      <c r="J152" t="s">
        <v>1085</v>
      </c>
      <c r="K152" t="s">
        <v>1086</v>
      </c>
      <c r="L152" t="s">
        <v>1087</v>
      </c>
      <c r="M152" t="s">
        <v>1088</v>
      </c>
      <c r="N152">
        <f t="shared" si="17"/>
        <v>150</v>
      </c>
    </row>
    <row r="153" spans="1:14" x14ac:dyDescent="0.15">
      <c r="A153">
        <v>151</v>
      </c>
      <c r="B153" s="21" t="s">
        <v>1425</v>
      </c>
      <c r="C153" s="21" t="s">
        <v>1424</v>
      </c>
      <c r="D153" s="21" t="s">
        <v>1443</v>
      </c>
      <c r="E153" t="str">
        <f t="shared" si="15"/>
        <v>私学全日制神戸</v>
      </c>
      <c r="F153">
        <f>COUNTIF($E$3:E153,E153)</f>
        <v>9</v>
      </c>
      <c r="G153" t="str">
        <f t="shared" si="16"/>
        <v>私学全日制神戸9</v>
      </c>
      <c r="H153" t="s">
        <v>1089</v>
      </c>
      <c r="I153" t="s">
        <v>1090</v>
      </c>
      <c r="J153" t="s">
        <v>1091</v>
      </c>
      <c r="K153" t="s">
        <v>1092</v>
      </c>
      <c r="L153" t="s">
        <v>1093</v>
      </c>
      <c r="M153" t="s">
        <v>1094</v>
      </c>
      <c r="N153">
        <f t="shared" si="17"/>
        <v>151</v>
      </c>
    </row>
    <row r="154" spans="1:14" x14ac:dyDescent="0.15">
      <c r="A154">
        <v>152</v>
      </c>
      <c r="B154" s="21" t="s">
        <v>1425</v>
      </c>
      <c r="C154" s="21" t="s">
        <v>1424</v>
      </c>
      <c r="D154" s="21" t="s">
        <v>1443</v>
      </c>
      <c r="E154" t="str">
        <f t="shared" si="15"/>
        <v>私学全日制神戸</v>
      </c>
      <c r="F154">
        <f>COUNTIF($E$3:E154,E154)</f>
        <v>10</v>
      </c>
      <c r="G154" t="str">
        <f t="shared" si="16"/>
        <v>私学全日制神戸10</v>
      </c>
      <c r="H154" t="s">
        <v>1095</v>
      </c>
      <c r="I154" t="s">
        <v>1096</v>
      </c>
      <c r="J154" t="s">
        <v>1097</v>
      </c>
      <c r="K154" t="s">
        <v>1098</v>
      </c>
      <c r="L154" t="s">
        <v>1099</v>
      </c>
      <c r="M154" t="s">
        <v>1100</v>
      </c>
      <c r="N154">
        <f t="shared" si="17"/>
        <v>152</v>
      </c>
    </row>
    <row r="155" spans="1:14" x14ac:dyDescent="0.15">
      <c r="A155">
        <v>153</v>
      </c>
      <c r="B155" s="21" t="s">
        <v>1425</v>
      </c>
      <c r="C155" s="21" t="s">
        <v>1424</v>
      </c>
      <c r="D155" s="21" t="s">
        <v>1443</v>
      </c>
      <c r="E155" t="str">
        <f t="shared" si="15"/>
        <v>私学全日制神戸</v>
      </c>
      <c r="F155">
        <f>COUNTIF($E$3:E155,E155)</f>
        <v>11</v>
      </c>
      <c r="G155" t="str">
        <f t="shared" si="16"/>
        <v>私学全日制神戸11</v>
      </c>
      <c r="H155" t="s">
        <v>1505</v>
      </c>
      <c r="I155" t="s">
        <v>1101</v>
      </c>
      <c r="J155" t="s">
        <v>1102</v>
      </c>
      <c r="K155" t="s">
        <v>1103</v>
      </c>
      <c r="L155" t="s">
        <v>1104</v>
      </c>
      <c r="M155" t="s">
        <v>1105</v>
      </c>
      <c r="N155">
        <f t="shared" si="17"/>
        <v>153</v>
      </c>
    </row>
    <row r="156" spans="1:14" x14ac:dyDescent="0.15">
      <c r="A156">
        <v>154</v>
      </c>
      <c r="B156" s="21" t="s">
        <v>1425</v>
      </c>
      <c r="C156" s="21" t="s">
        <v>1424</v>
      </c>
      <c r="D156" s="21" t="s">
        <v>1443</v>
      </c>
      <c r="E156" t="str">
        <f t="shared" si="15"/>
        <v>私学全日制神戸</v>
      </c>
      <c r="F156">
        <f>COUNTIF($E$3:E156,E156)</f>
        <v>12</v>
      </c>
      <c r="G156" t="str">
        <f t="shared" si="16"/>
        <v>私学全日制神戸12</v>
      </c>
      <c r="H156" t="s">
        <v>1106</v>
      </c>
      <c r="I156" t="s">
        <v>1107</v>
      </c>
      <c r="J156" t="s">
        <v>1108</v>
      </c>
      <c r="K156" t="s">
        <v>1109</v>
      </c>
      <c r="L156" t="s">
        <v>1110</v>
      </c>
      <c r="M156" t="s">
        <v>922</v>
      </c>
      <c r="N156">
        <f t="shared" si="17"/>
        <v>154</v>
      </c>
    </row>
    <row r="157" spans="1:14" x14ac:dyDescent="0.15">
      <c r="A157">
        <v>155</v>
      </c>
      <c r="B157" s="21" t="s">
        <v>1425</v>
      </c>
      <c r="C157" s="21" t="s">
        <v>1424</v>
      </c>
      <c r="D157" s="21" t="s">
        <v>1443</v>
      </c>
      <c r="E157" t="str">
        <f t="shared" si="15"/>
        <v>私学全日制神戸</v>
      </c>
      <c r="F157">
        <f>COUNTIF($E$3:E157,E157)</f>
        <v>13</v>
      </c>
      <c r="G157" t="str">
        <f t="shared" si="16"/>
        <v>私学全日制神戸13</v>
      </c>
      <c r="H157" t="s">
        <v>1111</v>
      </c>
      <c r="I157" t="s">
        <v>1112</v>
      </c>
      <c r="J157" t="s">
        <v>1113</v>
      </c>
      <c r="K157" t="s">
        <v>1114</v>
      </c>
      <c r="L157" t="s">
        <v>1115</v>
      </c>
      <c r="M157" t="s">
        <v>1116</v>
      </c>
      <c r="N157">
        <f t="shared" si="17"/>
        <v>155</v>
      </c>
    </row>
    <row r="158" spans="1:14" x14ac:dyDescent="0.15">
      <c r="A158">
        <v>156</v>
      </c>
      <c r="B158" s="21" t="s">
        <v>1425</v>
      </c>
      <c r="C158" s="21" t="s">
        <v>1424</v>
      </c>
      <c r="D158" s="21" t="s">
        <v>1443</v>
      </c>
      <c r="E158" t="str">
        <f t="shared" si="15"/>
        <v>私学全日制神戸</v>
      </c>
      <c r="F158">
        <f>COUNTIF($E$3:E158,E158)</f>
        <v>14</v>
      </c>
      <c r="G158" t="str">
        <f t="shared" si="16"/>
        <v>私学全日制神戸14</v>
      </c>
      <c r="H158" t="s">
        <v>1117</v>
      </c>
      <c r="I158" t="s">
        <v>1118</v>
      </c>
      <c r="J158" t="s">
        <v>1119</v>
      </c>
      <c r="K158" t="s">
        <v>1120</v>
      </c>
      <c r="L158" t="s">
        <v>1121</v>
      </c>
      <c r="M158" t="s">
        <v>1122</v>
      </c>
      <c r="N158">
        <f t="shared" si="17"/>
        <v>156</v>
      </c>
    </row>
    <row r="159" spans="1:14" x14ac:dyDescent="0.15">
      <c r="A159">
        <v>157</v>
      </c>
      <c r="B159" s="21" t="s">
        <v>1425</v>
      </c>
      <c r="C159" s="21" t="s">
        <v>1424</v>
      </c>
      <c r="D159" s="21" t="s">
        <v>1443</v>
      </c>
      <c r="E159" t="str">
        <f t="shared" si="15"/>
        <v>私学全日制神戸</v>
      </c>
      <c r="F159">
        <f>COUNTIF($E$3:E159,E159)</f>
        <v>15</v>
      </c>
      <c r="G159" t="str">
        <f t="shared" si="16"/>
        <v>私学全日制神戸15</v>
      </c>
      <c r="H159" t="s">
        <v>1123</v>
      </c>
      <c r="I159" t="s">
        <v>1124</v>
      </c>
      <c r="J159" t="s">
        <v>1125</v>
      </c>
      <c r="K159" t="s">
        <v>1126</v>
      </c>
      <c r="L159" t="s">
        <v>1127</v>
      </c>
      <c r="M159" t="s">
        <v>1128</v>
      </c>
      <c r="N159">
        <f t="shared" si="17"/>
        <v>157</v>
      </c>
    </row>
    <row r="160" spans="1:14" x14ac:dyDescent="0.15">
      <c r="A160">
        <v>158</v>
      </c>
      <c r="B160" s="21" t="s">
        <v>1425</v>
      </c>
      <c r="C160" s="21" t="s">
        <v>1424</v>
      </c>
      <c r="D160" s="21" t="s">
        <v>1443</v>
      </c>
      <c r="E160" t="str">
        <f t="shared" si="15"/>
        <v>私学全日制神戸</v>
      </c>
      <c r="F160">
        <f>COUNTIF($E$3:E160,E160)</f>
        <v>16</v>
      </c>
      <c r="G160" t="str">
        <f t="shared" si="16"/>
        <v>私学全日制神戸16</v>
      </c>
      <c r="H160" t="s">
        <v>1129</v>
      </c>
      <c r="I160" t="s">
        <v>1130</v>
      </c>
      <c r="J160" t="s">
        <v>1131</v>
      </c>
      <c r="K160" t="s">
        <v>1132</v>
      </c>
      <c r="L160" t="s">
        <v>1133</v>
      </c>
      <c r="M160" t="s">
        <v>922</v>
      </c>
      <c r="N160">
        <f t="shared" si="17"/>
        <v>158</v>
      </c>
    </row>
    <row r="161" spans="1:14" x14ac:dyDescent="0.15">
      <c r="A161">
        <v>159</v>
      </c>
      <c r="B161" s="21" t="s">
        <v>1425</v>
      </c>
      <c r="C161" s="21" t="s">
        <v>1424</v>
      </c>
      <c r="D161" s="21" t="s">
        <v>1443</v>
      </c>
      <c r="E161" t="str">
        <f t="shared" si="15"/>
        <v>私学全日制神戸</v>
      </c>
      <c r="F161">
        <f>COUNTIF($E$3:E161,E161)</f>
        <v>17</v>
      </c>
      <c r="G161" t="str">
        <f t="shared" si="16"/>
        <v>私学全日制神戸17</v>
      </c>
      <c r="H161" t="s">
        <v>1134</v>
      </c>
      <c r="I161" t="s">
        <v>1135</v>
      </c>
      <c r="J161" t="s">
        <v>1136</v>
      </c>
      <c r="K161" t="s">
        <v>1137</v>
      </c>
      <c r="L161" t="s">
        <v>1138</v>
      </c>
      <c r="M161" t="s">
        <v>1139</v>
      </c>
      <c r="N161">
        <f t="shared" si="17"/>
        <v>159</v>
      </c>
    </row>
    <row r="162" spans="1:14" x14ac:dyDescent="0.15">
      <c r="A162">
        <v>160</v>
      </c>
      <c r="B162" s="21" t="s">
        <v>1425</v>
      </c>
      <c r="C162" s="21" t="s">
        <v>1424</v>
      </c>
      <c r="D162" s="21" t="s">
        <v>1443</v>
      </c>
      <c r="E162" t="str">
        <f t="shared" si="15"/>
        <v>私学全日制神戸</v>
      </c>
      <c r="F162">
        <f>COUNTIF($E$3:E162,E162)</f>
        <v>18</v>
      </c>
      <c r="G162" t="str">
        <f t="shared" si="16"/>
        <v>私学全日制神戸18</v>
      </c>
      <c r="H162" t="s">
        <v>1140</v>
      </c>
      <c r="I162" t="s">
        <v>1141</v>
      </c>
      <c r="J162" t="s">
        <v>1142</v>
      </c>
      <c r="K162" t="s">
        <v>1143</v>
      </c>
      <c r="L162" t="s">
        <v>1144</v>
      </c>
      <c r="M162" t="s">
        <v>1145</v>
      </c>
      <c r="N162">
        <f t="shared" si="17"/>
        <v>160</v>
      </c>
    </row>
    <row r="163" spans="1:14" x14ac:dyDescent="0.15">
      <c r="A163">
        <v>161</v>
      </c>
      <c r="B163" s="21" t="s">
        <v>1425</v>
      </c>
      <c r="C163" s="21" t="s">
        <v>1424</v>
      </c>
      <c r="D163" s="21" t="s">
        <v>1443</v>
      </c>
      <c r="E163" t="str">
        <f t="shared" si="15"/>
        <v>私学全日制神戸</v>
      </c>
      <c r="F163">
        <f>COUNTIF($E$3:E163,E163)</f>
        <v>19</v>
      </c>
      <c r="G163" t="str">
        <f t="shared" si="16"/>
        <v>私学全日制神戸19</v>
      </c>
      <c r="H163" t="s">
        <v>1146</v>
      </c>
      <c r="I163" t="s">
        <v>1147</v>
      </c>
      <c r="J163" t="s">
        <v>1148</v>
      </c>
      <c r="K163" t="s">
        <v>1149</v>
      </c>
      <c r="L163" t="s">
        <v>1150</v>
      </c>
      <c r="M163" t="s">
        <v>1151</v>
      </c>
      <c r="N163">
        <f t="shared" si="17"/>
        <v>161</v>
      </c>
    </row>
    <row r="164" spans="1:14" x14ac:dyDescent="0.15">
      <c r="A164">
        <v>162</v>
      </c>
      <c r="B164" s="21" t="s">
        <v>1425</v>
      </c>
      <c r="C164" s="21" t="s">
        <v>1424</v>
      </c>
      <c r="D164" s="21" t="s">
        <v>1443</v>
      </c>
      <c r="E164" t="str">
        <f t="shared" si="15"/>
        <v>私学全日制神戸</v>
      </c>
      <c r="F164">
        <f>COUNTIF($E$3:E164,E164)</f>
        <v>20</v>
      </c>
      <c r="G164" t="str">
        <f t="shared" si="16"/>
        <v>私学全日制神戸20</v>
      </c>
      <c r="H164" t="s">
        <v>1152</v>
      </c>
      <c r="I164" t="s">
        <v>1153</v>
      </c>
      <c r="J164" t="s">
        <v>1154</v>
      </c>
      <c r="K164" t="s">
        <v>1155</v>
      </c>
      <c r="L164" t="s">
        <v>1156</v>
      </c>
      <c r="M164" t="s">
        <v>1157</v>
      </c>
      <c r="N164">
        <f t="shared" si="17"/>
        <v>162</v>
      </c>
    </row>
    <row r="165" spans="1:14" x14ac:dyDescent="0.15">
      <c r="A165">
        <v>163</v>
      </c>
      <c r="B165" s="21" t="s">
        <v>1425</v>
      </c>
      <c r="C165" s="21" t="s">
        <v>1424</v>
      </c>
      <c r="D165" s="21" t="s">
        <v>1443</v>
      </c>
      <c r="E165" t="str">
        <f t="shared" si="15"/>
        <v>私学全日制神戸</v>
      </c>
      <c r="F165">
        <f>COUNTIF($E$3:E165,E165)</f>
        <v>21</v>
      </c>
      <c r="G165" t="str">
        <f t="shared" si="16"/>
        <v>私学全日制神戸21</v>
      </c>
      <c r="H165" t="s">
        <v>1158</v>
      </c>
      <c r="I165" t="s">
        <v>1159</v>
      </c>
      <c r="J165" t="s">
        <v>1160</v>
      </c>
      <c r="K165" t="s">
        <v>1161</v>
      </c>
      <c r="L165" t="s">
        <v>1162</v>
      </c>
      <c r="M165" t="s">
        <v>1163</v>
      </c>
      <c r="N165">
        <f t="shared" si="17"/>
        <v>163</v>
      </c>
    </row>
    <row r="166" spans="1:14" x14ac:dyDescent="0.15">
      <c r="A166">
        <v>164</v>
      </c>
      <c r="B166" s="21" t="s">
        <v>1425</v>
      </c>
      <c r="C166" s="21" t="s">
        <v>1424</v>
      </c>
      <c r="D166" s="21" t="s">
        <v>1443</v>
      </c>
      <c r="E166" t="str">
        <f t="shared" si="15"/>
        <v>私学全日制神戸</v>
      </c>
      <c r="F166">
        <f>COUNTIF($E$3:E166,E166)</f>
        <v>22</v>
      </c>
      <c r="G166" t="str">
        <f t="shared" si="16"/>
        <v>私学全日制神戸22</v>
      </c>
      <c r="H166" t="s">
        <v>1164</v>
      </c>
      <c r="I166" t="s">
        <v>1165</v>
      </c>
      <c r="J166" t="s">
        <v>1166</v>
      </c>
      <c r="K166" t="s">
        <v>1167</v>
      </c>
      <c r="L166" t="s">
        <v>1168</v>
      </c>
      <c r="M166" t="s">
        <v>922</v>
      </c>
      <c r="N166">
        <f t="shared" si="17"/>
        <v>164</v>
      </c>
    </row>
    <row r="167" spans="1:14" x14ac:dyDescent="0.15">
      <c r="A167">
        <v>165</v>
      </c>
      <c r="B167" s="21" t="s">
        <v>1425</v>
      </c>
      <c r="C167" s="21" t="s">
        <v>1424</v>
      </c>
      <c r="D167" s="21" t="s">
        <v>1443</v>
      </c>
      <c r="E167" t="str">
        <f t="shared" si="15"/>
        <v>私学全日制神戸</v>
      </c>
      <c r="F167">
        <f>COUNTIF($E$3:E167,E167)</f>
        <v>23</v>
      </c>
      <c r="G167" t="str">
        <f t="shared" si="16"/>
        <v>私学全日制神戸23</v>
      </c>
      <c r="H167" t="s">
        <v>1169</v>
      </c>
      <c r="I167" t="s">
        <v>1170</v>
      </c>
      <c r="J167" t="s">
        <v>141</v>
      </c>
      <c r="K167" t="s">
        <v>1171</v>
      </c>
      <c r="L167" t="s">
        <v>1172</v>
      </c>
      <c r="M167" t="s">
        <v>1173</v>
      </c>
      <c r="N167">
        <f t="shared" si="17"/>
        <v>165</v>
      </c>
    </row>
    <row r="168" spans="1:14" x14ac:dyDescent="0.15">
      <c r="A168">
        <v>166</v>
      </c>
      <c r="B168" s="21" t="s">
        <v>1425</v>
      </c>
      <c r="C168" s="21" t="s">
        <v>1424</v>
      </c>
      <c r="D168" s="21" t="s">
        <v>1443</v>
      </c>
      <c r="E168" t="str">
        <f t="shared" si="15"/>
        <v>私学全日制神戸</v>
      </c>
      <c r="F168">
        <f>COUNTIF($E$3:E168,E168)</f>
        <v>24</v>
      </c>
      <c r="G168" t="str">
        <f t="shared" si="16"/>
        <v>私学全日制神戸24</v>
      </c>
      <c r="H168" t="s">
        <v>1174</v>
      </c>
      <c r="I168" t="s">
        <v>1175</v>
      </c>
      <c r="J168" t="s">
        <v>1176</v>
      </c>
      <c r="K168" t="s">
        <v>1177</v>
      </c>
      <c r="L168" t="s">
        <v>1178</v>
      </c>
      <c r="M168" t="s">
        <v>1179</v>
      </c>
      <c r="N168">
        <f t="shared" si="17"/>
        <v>166</v>
      </c>
    </row>
    <row r="169" spans="1:14" x14ac:dyDescent="0.15">
      <c r="A169">
        <v>167</v>
      </c>
      <c r="B169" s="21" t="s">
        <v>1425</v>
      </c>
      <c r="C169" s="21" t="s">
        <v>1424</v>
      </c>
      <c r="D169" s="21" t="s">
        <v>1444</v>
      </c>
      <c r="E169" t="str">
        <f t="shared" si="15"/>
        <v>私学全日制阪神</v>
      </c>
      <c r="F169">
        <f>COUNTIF($E$3:E169,E169)</f>
        <v>1</v>
      </c>
      <c r="G169" t="str">
        <f t="shared" si="16"/>
        <v>私学全日制阪神1</v>
      </c>
      <c r="H169" t="s">
        <v>1180</v>
      </c>
      <c r="I169" t="s">
        <v>1181</v>
      </c>
      <c r="J169" t="s">
        <v>1182</v>
      </c>
      <c r="K169" t="s">
        <v>1183</v>
      </c>
      <c r="L169" t="s">
        <v>1184</v>
      </c>
      <c r="M169" t="s">
        <v>1185</v>
      </c>
      <c r="N169">
        <f t="shared" si="17"/>
        <v>167</v>
      </c>
    </row>
    <row r="170" spans="1:14" x14ac:dyDescent="0.15">
      <c r="A170">
        <v>168</v>
      </c>
      <c r="B170" s="21" t="s">
        <v>1425</v>
      </c>
      <c r="C170" s="21" t="s">
        <v>1424</v>
      </c>
      <c r="D170" s="21" t="s">
        <v>1444</v>
      </c>
      <c r="E170" t="str">
        <f t="shared" si="15"/>
        <v>私学全日制阪神</v>
      </c>
      <c r="F170">
        <f>COUNTIF($E$3:E170,E170)</f>
        <v>2</v>
      </c>
      <c r="G170" t="str">
        <f t="shared" si="16"/>
        <v>私学全日制阪神2</v>
      </c>
      <c r="H170" t="s">
        <v>1186</v>
      </c>
      <c r="I170" t="s">
        <v>1187</v>
      </c>
      <c r="J170" t="s">
        <v>1188</v>
      </c>
      <c r="K170" t="s">
        <v>1189</v>
      </c>
      <c r="L170" t="s">
        <v>1190</v>
      </c>
      <c r="M170" t="s">
        <v>1191</v>
      </c>
      <c r="N170">
        <f t="shared" si="17"/>
        <v>168</v>
      </c>
    </row>
    <row r="171" spans="1:14" x14ac:dyDescent="0.15">
      <c r="A171">
        <v>169</v>
      </c>
      <c r="B171" s="21" t="s">
        <v>1425</v>
      </c>
      <c r="C171" s="21" t="s">
        <v>1424</v>
      </c>
      <c r="D171" s="21" t="s">
        <v>1444</v>
      </c>
      <c r="E171" t="str">
        <f t="shared" si="15"/>
        <v>私学全日制阪神</v>
      </c>
      <c r="F171">
        <f>COUNTIF($E$3:E171,E171)</f>
        <v>3</v>
      </c>
      <c r="G171" t="str">
        <f t="shared" si="16"/>
        <v>私学全日制阪神3</v>
      </c>
      <c r="H171" t="s">
        <v>1192</v>
      </c>
      <c r="I171" t="s">
        <v>1193</v>
      </c>
      <c r="J171" t="s">
        <v>1194</v>
      </c>
      <c r="K171" t="s">
        <v>1195</v>
      </c>
      <c r="L171" t="s">
        <v>1196</v>
      </c>
      <c r="M171" t="s">
        <v>922</v>
      </c>
      <c r="N171">
        <f t="shared" si="17"/>
        <v>169</v>
      </c>
    </row>
    <row r="172" spans="1:14" x14ac:dyDescent="0.15">
      <c r="A172">
        <v>170</v>
      </c>
      <c r="B172" s="21" t="s">
        <v>1425</v>
      </c>
      <c r="C172" s="21" t="s">
        <v>1424</v>
      </c>
      <c r="D172" s="21" t="s">
        <v>1444</v>
      </c>
      <c r="E172" t="str">
        <f t="shared" si="15"/>
        <v>私学全日制阪神</v>
      </c>
      <c r="F172">
        <f>COUNTIF($E$3:E172,E172)</f>
        <v>4</v>
      </c>
      <c r="G172" t="str">
        <f t="shared" si="16"/>
        <v>私学全日制阪神4</v>
      </c>
      <c r="H172" t="s">
        <v>1197</v>
      </c>
      <c r="I172" t="s">
        <v>1198</v>
      </c>
      <c r="J172" t="s">
        <v>1199</v>
      </c>
      <c r="K172" t="s">
        <v>1200</v>
      </c>
      <c r="L172" t="s">
        <v>1201</v>
      </c>
      <c r="M172" t="s">
        <v>1202</v>
      </c>
      <c r="N172">
        <f t="shared" si="17"/>
        <v>170</v>
      </c>
    </row>
    <row r="173" spans="1:14" x14ac:dyDescent="0.15">
      <c r="A173">
        <v>171</v>
      </c>
      <c r="B173" s="21" t="s">
        <v>1425</v>
      </c>
      <c r="C173" s="21" t="s">
        <v>1424</v>
      </c>
      <c r="D173" s="21" t="s">
        <v>1443</v>
      </c>
      <c r="E173" t="str">
        <f t="shared" si="15"/>
        <v>私学全日制神戸</v>
      </c>
      <c r="F173">
        <f>COUNTIF($E$3:E173,E173)</f>
        <v>25</v>
      </c>
      <c r="G173" t="str">
        <f t="shared" si="16"/>
        <v>私学全日制神戸25</v>
      </c>
      <c r="H173" t="s">
        <v>1203</v>
      </c>
      <c r="I173" t="s">
        <v>1204</v>
      </c>
      <c r="J173" t="s">
        <v>907</v>
      </c>
      <c r="K173" t="s">
        <v>1205</v>
      </c>
      <c r="L173" t="s">
        <v>1206</v>
      </c>
      <c r="M173" t="s">
        <v>1157</v>
      </c>
      <c r="N173">
        <f t="shared" si="17"/>
        <v>171</v>
      </c>
    </row>
    <row r="174" spans="1:14" x14ac:dyDescent="0.15">
      <c r="A174">
        <v>172</v>
      </c>
      <c r="B174" s="21" t="s">
        <v>1425</v>
      </c>
      <c r="C174" s="21" t="s">
        <v>1424</v>
      </c>
      <c r="D174" s="21" t="s">
        <v>1444</v>
      </c>
      <c r="E174" t="str">
        <f t="shared" si="15"/>
        <v>私学全日制阪神</v>
      </c>
      <c r="F174">
        <f>COUNTIF($E$3:E174,E174)</f>
        <v>5</v>
      </c>
      <c r="G174" t="str">
        <f t="shared" si="16"/>
        <v>私学全日制阪神5</v>
      </c>
      <c r="H174" t="s">
        <v>1207</v>
      </c>
      <c r="I174" t="s">
        <v>1208</v>
      </c>
      <c r="J174" t="s">
        <v>1209</v>
      </c>
      <c r="K174" t="s">
        <v>1210</v>
      </c>
      <c r="L174" t="s">
        <v>1211</v>
      </c>
      <c r="M174" t="s">
        <v>1212</v>
      </c>
      <c r="N174">
        <f t="shared" si="17"/>
        <v>172</v>
      </c>
    </row>
    <row r="175" spans="1:14" x14ac:dyDescent="0.15">
      <c r="A175">
        <v>173</v>
      </c>
      <c r="B175" s="21" t="s">
        <v>1425</v>
      </c>
      <c r="C175" s="21" t="s">
        <v>1424</v>
      </c>
      <c r="D175" s="21" t="s">
        <v>1444</v>
      </c>
      <c r="E175" t="str">
        <f t="shared" si="15"/>
        <v>私学全日制阪神</v>
      </c>
      <c r="F175">
        <f>COUNTIF($E$3:E175,E175)</f>
        <v>6</v>
      </c>
      <c r="G175" t="str">
        <f t="shared" si="16"/>
        <v>私学全日制阪神6</v>
      </c>
      <c r="H175" t="s">
        <v>1506</v>
      </c>
      <c r="I175" t="s">
        <v>1219</v>
      </c>
      <c r="J175" t="s">
        <v>1220</v>
      </c>
      <c r="K175" t="s">
        <v>1221</v>
      </c>
      <c r="L175" t="s">
        <v>1222</v>
      </c>
      <c r="M175" t="s">
        <v>1223</v>
      </c>
      <c r="N175">
        <f t="shared" si="17"/>
        <v>173</v>
      </c>
    </row>
    <row r="176" spans="1:14" x14ac:dyDescent="0.15">
      <c r="A176">
        <v>174</v>
      </c>
      <c r="B176" s="21" t="s">
        <v>1425</v>
      </c>
      <c r="C176" s="21" t="s">
        <v>1424</v>
      </c>
      <c r="D176" s="21" t="s">
        <v>1444</v>
      </c>
      <c r="E176" t="str">
        <f t="shared" si="15"/>
        <v>私学全日制阪神</v>
      </c>
      <c r="F176">
        <f>COUNTIF($E$3:E176,E176)</f>
        <v>7</v>
      </c>
      <c r="G176" t="str">
        <f t="shared" si="16"/>
        <v>私学全日制阪神7</v>
      </c>
      <c r="H176" t="s">
        <v>1213</v>
      </c>
      <c r="I176" t="s">
        <v>1214</v>
      </c>
      <c r="J176" t="s">
        <v>1215</v>
      </c>
      <c r="K176" t="s">
        <v>1216</v>
      </c>
      <c r="L176" t="s">
        <v>1217</v>
      </c>
      <c r="M176" t="s">
        <v>1218</v>
      </c>
      <c r="N176">
        <f t="shared" si="17"/>
        <v>174</v>
      </c>
    </row>
    <row r="177" spans="1:14" x14ac:dyDescent="0.15">
      <c r="A177">
        <v>175</v>
      </c>
      <c r="B177" s="21" t="s">
        <v>1425</v>
      </c>
      <c r="C177" s="21" t="s">
        <v>1424</v>
      </c>
      <c r="D177" s="21" t="s">
        <v>1444</v>
      </c>
      <c r="E177" t="str">
        <f t="shared" si="15"/>
        <v>私学全日制阪神</v>
      </c>
      <c r="F177">
        <f>COUNTIF($E$3:E177,E177)</f>
        <v>8</v>
      </c>
      <c r="G177" t="str">
        <f t="shared" si="16"/>
        <v>私学全日制阪神8</v>
      </c>
      <c r="H177" t="s">
        <v>1224</v>
      </c>
      <c r="I177" t="s">
        <v>1225</v>
      </c>
      <c r="J177" t="s">
        <v>1226</v>
      </c>
      <c r="K177" t="s">
        <v>1227</v>
      </c>
      <c r="L177" t="s">
        <v>1228</v>
      </c>
      <c r="M177" t="s">
        <v>1229</v>
      </c>
      <c r="N177">
        <f t="shared" si="17"/>
        <v>175</v>
      </c>
    </row>
    <row r="178" spans="1:14" x14ac:dyDescent="0.15">
      <c r="A178">
        <v>176</v>
      </c>
      <c r="B178" s="21" t="s">
        <v>1425</v>
      </c>
      <c r="C178" s="21" t="s">
        <v>1424</v>
      </c>
      <c r="D178" s="21" t="s">
        <v>1444</v>
      </c>
      <c r="E178" t="str">
        <f t="shared" ref="E178:E195" si="18">B178&amp;C178&amp;D178</f>
        <v>私学全日制阪神</v>
      </c>
      <c r="F178">
        <f>COUNTIF($E$3:E178,E178)</f>
        <v>9</v>
      </c>
      <c r="G178" t="str">
        <f t="shared" ref="G178:G195" si="19">E178&amp;F178</f>
        <v>私学全日制阪神9</v>
      </c>
      <c r="H178" t="s">
        <v>1507</v>
      </c>
      <c r="I178" t="s">
        <v>1230</v>
      </c>
      <c r="J178" t="s">
        <v>1231</v>
      </c>
      <c r="K178" t="s">
        <v>1232</v>
      </c>
      <c r="L178" t="s">
        <v>1233</v>
      </c>
      <c r="M178" t="s">
        <v>1234</v>
      </c>
      <c r="N178">
        <f t="shared" ref="N178:N195" si="20">A178</f>
        <v>176</v>
      </c>
    </row>
    <row r="179" spans="1:14" x14ac:dyDescent="0.15">
      <c r="A179">
        <v>177</v>
      </c>
      <c r="B179" s="21" t="s">
        <v>1425</v>
      </c>
      <c r="C179" s="21" t="s">
        <v>1424</v>
      </c>
      <c r="D179" s="21" t="s">
        <v>1444</v>
      </c>
      <c r="E179" t="str">
        <f t="shared" si="18"/>
        <v>私学全日制阪神</v>
      </c>
      <c r="F179">
        <f>COUNTIF($E$3:E179,E179)</f>
        <v>10</v>
      </c>
      <c r="G179" t="str">
        <f t="shared" si="19"/>
        <v>私学全日制阪神10</v>
      </c>
      <c r="H179" t="s">
        <v>1235</v>
      </c>
      <c r="I179" t="s">
        <v>1236</v>
      </c>
      <c r="J179" t="s">
        <v>1237</v>
      </c>
      <c r="K179" t="s">
        <v>1238</v>
      </c>
      <c r="L179" t="s">
        <v>1239</v>
      </c>
      <c r="M179" t="s">
        <v>1240</v>
      </c>
      <c r="N179">
        <f t="shared" si="20"/>
        <v>177</v>
      </c>
    </row>
    <row r="180" spans="1:14" x14ac:dyDescent="0.15">
      <c r="A180">
        <v>178</v>
      </c>
      <c r="B180" s="21" t="s">
        <v>1425</v>
      </c>
      <c r="C180" s="21" t="s">
        <v>1424</v>
      </c>
      <c r="D180" s="21" t="s">
        <v>1444</v>
      </c>
      <c r="E180" t="str">
        <f t="shared" si="18"/>
        <v>私学全日制阪神</v>
      </c>
      <c r="F180">
        <f>COUNTIF($E$3:E180,E180)</f>
        <v>11</v>
      </c>
      <c r="G180" t="str">
        <f t="shared" si="19"/>
        <v>私学全日制阪神11</v>
      </c>
      <c r="H180" t="s">
        <v>1241</v>
      </c>
      <c r="I180" t="s">
        <v>1242</v>
      </c>
      <c r="J180" t="s">
        <v>1243</v>
      </c>
      <c r="K180" t="s">
        <v>1244</v>
      </c>
      <c r="L180" t="s">
        <v>1245</v>
      </c>
      <c r="M180" t="s">
        <v>1246</v>
      </c>
      <c r="N180">
        <f t="shared" si="20"/>
        <v>178</v>
      </c>
    </row>
    <row r="181" spans="1:14" x14ac:dyDescent="0.15">
      <c r="A181">
        <v>179</v>
      </c>
      <c r="B181" s="21" t="s">
        <v>1425</v>
      </c>
      <c r="C181" s="21" t="s">
        <v>1424</v>
      </c>
      <c r="D181" s="21" t="s">
        <v>1444</v>
      </c>
      <c r="E181" t="str">
        <f t="shared" si="18"/>
        <v>私学全日制阪神</v>
      </c>
      <c r="F181">
        <f>COUNTIF($E$3:E181,E181)</f>
        <v>12</v>
      </c>
      <c r="G181" t="str">
        <f t="shared" si="19"/>
        <v>私学全日制阪神12</v>
      </c>
      <c r="H181" t="s">
        <v>1247</v>
      </c>
      <c r="I181" t="s">
        <v>1248</v>
      </c>
      <c r="J181" t="s">
        <v>1249</v>
      </c>
      <c r="K181" t="s">
        <v>1250</v>
      </c>
      <c r="L181" t="s">
        <v>1251</v>
      </c>
      <c r="M181" t="s">
        <v>1252</v>
      </c>
      <c r="N181">
        <f t="shared" si="20"/>
        <v>179</v>
      </c>
    </row>
    <row r="182" spans="1:14" x14ac:dyDescent="0.15">
      <c r="A182">
        <v>180</v>
      </c>
      <c r="B182" s="21" t="s">
        <v>1425</v>
      </c>
      <c r="C182" s="21" t="s">
        <v>1424</v>
      </c>
      <c r="D182" s="21" t="s">
        <v>1444</v>
      </c>
      <c r="E182" t="str">
        <f t="shared" si="18"/>
        <v>私学全日制阪神</v>
      </c>
      <c r="F182">
        <f>COUNTIF($E$3:E182,E182)</f>
        <v>13</v>
      </c>
      <c r="G182" t="str">
        <f t="shared" si="19"/>
        <v>私学全日制阪神13</v>
      </c>
      <c r="H182" t="s">
        <v>1253</v>
      </c>
      <c r="I182" t="s">
        <v>1254</v>
      </c>
      <c r="J182" t="s">
        <v>1255</v>
      </c>
      <c r="K182" t="s">
        <v>1256</v>
      </c>
      <c r="L182" t="s">
        <v>1257</v>
      </c>
      <c r="M182" t="s">
        <v>1258</v>
      </c>
      <c r="N182">
        <f t="shared" si="20"/>
        <v>180</v>
      </c>
    </row>
    <row r="183" spans="1:14" x14ac:dyDescent="0.15">
      <c r="A183">
        <v>181</v>
      </c>
      <c r="B183" s="21" t="s">
        <v>1425</v>
      </c>
      <c r="C183" s="21" t="s">
        <v>1424</v>
      </c>
      <c r="D183" s="21" t="s">
        <v>1444</v>
      </c>
      <c r="E183" t="str">
        <f t="shared" si="18"/>
        <v>私学全日制阪神</v>
      </c>
      <c r="F183">
        <f>COUNTIF($E$3:E183,E183)</f>
        <v>14</v>
      </c>
      <c r="G183" t="str">
        <f t="shared" si="19"/>
        <v>私学全日制阪神14</v>
      </c>
      <c r="H183" t="s">
        <v>1259</v>
      </c>
      <c r="I183" t="s">
        <v>1260</v>
      </c>
      <c r="J183" t="s">
        <v>1261</v>
      </c>
      <c r="K183" t="s">
        <v>1262</v>
      </c>
      <c r="L183" t="s">
        <v>1263</v>
      </c>
      <c r="M183" t="s">
        <v>1264</v>
      </c>
      <c r="N183">
        <f t="shared" si="20"/>
        <v>181</v>
      </c>
    </row>
    <row r="184" spans="1:14" x14ac:dyDescent="0.15">
      <c r="A184">
        <v>182</v>
      </c>
      <c r="B184" s="21" t="s">
        <v>1425</v>
      </c>
      <c r="C184" s="21" t="s">
        <v>1424</v>
      </c>
      <c r="D184" s="21" t="s">
        <v>1444</v>
      </c>
      <c r="E184" t="str">
        <f t="shared" si="18"/>
        <v>私学全日制阪神</v>
      </c>
      <c r="F184">
        <f>COUNTIF($E$3:E184,E184)</f>
        <v>15</v>
      </c>
      <c r="G184" t="str">
        <f t="shared" si="19"/>
        <v>私学全日制阪神15</v>
      </c>
      <c r="H184" t="s">
        <v>1265</v>
      </c>
      <c r="I184" t="s">
        <v>1266</v>
      </c>
      <c r="J184" t="s">
        <v>1267</v>
      </c>
      <c r="K184" t="s">
        <v>1268</v>
      </c>
      <c r="L184" t="s">
        <v>1269</v>
      </c>
      <c r="M184" t="s">
        <v>1270</v>
      </c>
      <c r="N184">
        <f t="shared" si="20"/>
        <v>182</v>
      </c>
    </row>
    <row r="185" spans="1:14" x14ac:dyDescent="0.15">
      <c r="A185">
        <v>183</v>
      </c>
      <c r="B185" s="21" t="s">
        <v>1425</v>
      </c>
      <c r="C185" s="21" t="s">
        <v>1424</v>
      </c>
      <c r="D185" s="21" t="s">
        <v>1445</v>
      </c>
      <c r="E185" t="str">
        <f t="shared" si="18"/>
        <v>私学全日制東播</v>
      </c>
      <c r="F185">
        <f>COUNTIF($E$3:E185,E185)</f>
        <v>1</v>
      </c>
      <c r="G185" t="str">
        <f t="shared" si="19"/>
        <v>私学全日制東播1</v>
      </c>
      <c r="H185" t="s">
        <v>1271</v>
      </c>
      <c r="I185" t="s">
        <v>1272</v>
      </c>
      <c r="J185" t="s">
        <v>1273</v>
      </c>
      <c r="K185" t="s">
        <v>1274</v>
      </c>
      <c r="L185" t="s">
        <v>1275</v>
      </c>
      <c r="M185" t="s">
        <v>1276</v>
      </c>
      <c r="N185">
        <f t="shared" si="20"/>
        <v>183</v>
      </c>
    </row>
    <row r="186" spans="1:14" x14ac:dyDescent="0.15">
      <c r="A186">
        <v>184</v>
      </c>
      <c r="B186" s="21" t="s">
        <v>1425</v>
      </c>
      <c r="C186" s="21" t="s">
        <v>1424</v>
      </c>
      <c r="D186" s="21" t="s">
        <v>1446</v>
      </c>
      <c r="E186" t="str">
        <f t="shared" si="18"/>
        <v>私学全日制西播</v>
      </c>
      <c r="F186">
        <f>COUNTIF($E$3:E186,E186)</f>
        <v>1</v>
      </c>
      <c r="G186" t="str">
        <f t="shared" si="19"/>
        <v>私学全日制西播1</v>
      </c>
      <c r="H186" t="s">
        <v>1277</v>
      </c>
      <c r="I186" t="s">
        <v>1278</v>
      </c>
      <c r="J186" t="s">
        <v>513</v>
      </c>
      <c r="K186" t="s">
        <v>1019</v>
      </c>
      <c r="L186" t="s">
        <v>1279</v>
      </c>
      <c r="M186" t="s">
        <v>1280</v>
      </c>
      <c r="N186">
        <f t="shared" si="20"/>
        <v>184</v>
      </c>
    </row>
    <row r="187" spans="1:14" x14ac:dyDescent="0.15">
      <c r="A187">
        <v>185</v>
      </c>
      <c r="B187" s="21" t="s">
        <v>1425</v>
      </c>
      <c r="C187" s="21" t="s">
        <v>1424</v>
      </c>
      <c r="D187" s="21" t="s">
        <v>1446</v>
      </c>
      <c r="E187" t="str">
        <f t="shared" si="18"/>
        <v>私学全日制西播</v>
      </c>
      <c r="F187">
        <f>COUNTIF($E$3:E187,E187)</f>
        <v>2</v>
      </c>
      <c r="G187" t="str">
        <f t="shared" si="19"/>
        <v>私学全日制西播2</v>
      </c>
      <c r="H187" t="s">
        <v>1281</v>
      </c>
      <c r="I187" t="s">
        <v>1282</v>
      </c>
      <c r="J187" t="s">
        <v>1283</v>
      </c>
      <c r="K187" t="s">
        <v>1284</v>
      </c>
      <c r="L187" t="s">
        <v>1285</v>
      </c>
      <c r="M187" t="s">
        <v>1286</v>
      </c>
      <c r="N187">
        <f t="shared" si="20"/>
        <v>185</v>
      </c>
    </row>
    <row r="188" spans="1:14" x14ac:dyDescent="0.15">
      <c r="A188">
        <v>186</v>
      </c>
      <c r="B188" s="21" t="s">
        <v>1425</v>
      </c>
      <c r="C188" s="21" t="s">
        <v>1424</v>
      </c>
      <c r="D188" s="21" t="s">
        <v>1446</v>
      </c>
      <c r="E188" t="str">
        <f t="shared" si="18"/>
        <v>私学全日制西播</v>
      </c>
      <c r="F188">
        <f>COUNTIF($E$3:E188,E188)</f>
        <v>3</v>
      </c>
      <c r="G188" t="str">
        <f t="shared" si="19"/>
        <v>私学全日制西播3</v>
      </c>
      <c r="H188" t="s">
        <v>1287</v>
      </c>
      <c r="I188" t="s">
        <v>1288</v>
      </c>
      <c r="J188" t="s">
        <v>1289</v>
      </c>
      <c r="K188" t="s">
        <v>1290</v>
      </c>
      <c r="L188" t="s">
        <v>1291</v>
      </c>
      <c r="M188" t="s">
        <v>1292</v>
      </c>
      <c r="N188">
        <f t="shared" si="20"/>
        <v>186</v>
      </c>
    </row>
    <row r="189" spans="1:14" x14ac:dyDescent="0.15">
      <c r="A189">
        <v>187</v>
      </c>
      <c r="B189" s="21" t="s">
        <v>1425</v>
      </c>
      <c r="C189" s="21" t="s">
        <v>1424</v>
      </c>
      <c r="D189" s="21" t="s">
        <v>1446</v>
      </c>
      <c r="E189" t="str">
        <f t="shared" si="18"/>
        <v>私学全日制西播</v>
      </c>
      <c r="F189">
        <f>COUNTIF($E$3:E189,E189)</f>
        <v>4</v>
      </c>
      <c r="G189" t="str">
        <f t="shared" si="19"/>
        <v>私学全日制西播4</v>
      </c>
      <c r="H189" t="s">
        <v>1508</v>
      </c>
      <c r="I189" t="s">
        <v>1293</v>
      </c>
      <c r="J189" t="s">
        <v>513</v>
      </c>
      <c r="K189" t="s">
        <v>1019</v>
      </c>
      <c r="L189" t="s">
        <v>1294</v>
      </c>
      <c r="M189" t="s">
        <v>922</v>
      </c>
      <c r="N189">
        <f t="shared" si="20"/>
        <v>187</v>
      </c>
    </row>
    <row r="190" spans="1:14" x14ac:dyDescent="0.15">
      <c r="A190">
        <v>188</v>
      </c>
      <c r="B190" s="21" t="s">
        <v>1425</v>
      </c>
      <c r="C190" s="21" t="s">
        <v>1424</v>
      </c>
      <c r="D190" s="21" t="s">
        <v>1446</v>
      </c>
      <c r="E190" t="str">
        <f t="shared" si="18"/>
        <v>私学全日制西播</v>
      </c>
      <c r="F190">
        <f>COUNTIF($E$3:E190,E190)</f>
        <v>5</v>
      </c>
      <c r="G190" t="str">
        <f t="shared" si="19"/>
        <v>私学全日制西播5</v>
      </c>
      <c r="H190" t="s">
        <v>1295</v>
      </c>
      <c r="I190" t="s">
        <v>1296</v>
      </c>
      <c r="J190" t="s">
        <v>1297</v>
      </c>
      <c r="K190" t="s">
        <v>1298</v>
      </c>
      <c r="L190" t="s">
        <v>1299</v>
      </c>
      <c r="M190" t="s">
        <v>1300</v>
      </c>
      <c r="N190">
        <f t="shared" si="20"/>
        <v>188</v>
      </c>
    </row>
    <row r="191" spans="1:14" x14ac:dyDescent="0.15">
      <c r="A191">
        <v>189</v>
      </c>
      <c r="B191" s="21" t="s">
        <v>1425</v>
      </c>
      <c r="C191" s="21" t="s">
        <v>1424</v>
      </c>
      <c r="D191" s="21" t="s">
        <v>1446</v>
      </c>
      <c r="E191" t="str">
        <f t="shared" si="18"/>
        <v>私学全日制西播</v>
      </c>
      <c r="F191">
        <f>COUNTIF($E$3:E191,E191)</f>
        <v>6</v>
      </c>
      <c r="G191" t="str">
        <f t="shared" si="19"/>
        <v>私学全日制西播6</v>
      </c>
      <c r="H191" t="s">
        <v>1301</v>
      </c>
      <c r="I191" t="s">
        <v>1302</v>
      </c>
      <c r="J191" t="s">
        <v>1303</v>
      </c>
      <c r="K191" t="s">
        <v>1304</v>
      </c>
      <c r="L191" t="s">
        <v>1305</v>
      </c>
      <c r="M191" t="s">
        <v>1306</v>
      </c>
      <c r="N191">
        <f t="shared" si="20"/>
        <v>189</v>
      </c>
    </row>
    <row r="192" spans="1:14" x14ac:dyDescent="0.15">
      <c r="A192">
        <v>190</v>
      </c>
      <c r="B192" s="21" t="s">
        <v>1425</v>
      </c>
      <c r="C192" s="21" t="s">
        <v>1424</v>
      </c>
      <c r="D192" s="21" t="s">
        <v>1446</v>
      </c>
      <c r="E192" t="str">
        <f t="shared" si="18"/>
        <v>私学全日制西播</v>
      </c>
      <c r="F192">
        <f>COUNTIF($E$3:E192,E192)</f>
        <v>7</v>
      </c>
      <c r="G192" t="str">
        <f t="shared" si="19"/>
        <v>私学全日制西播7</v>
      </c>
      <c r="H192" t="s">
        <v>1307</v>
      </c>
      <c r="I192" t="s">
        <v>1308</v>
      </c>
      <c r="J192" t="s">
        <v>1309</v>
      </c>
      <c r="K192" t="s">
        <v>1310</v>
      </c>
      <c r="L192" t="s">
        <v>1311</v>
      </c>
      <c r="M192" t="s">
        <v>1312</v>
      </c>
      <c r="N192">
        <f t="shared" si="20"/>
        <v>190</v>
      </c>
    </row>
    <row r="193" spans="1:14" x14ac:dyDescent="0.15">
      <c r="A193">
        <v>191</v>
      </c>
      <c r="B193" s="21" t="s">
        <v>1425</v>
      </c>
      <c r="C193" s="21" t="s">
        <v>1424</v>
      </c>
      <c r="D193" s="21" t="s">
        <v>1448</v>
      </c>
      <c r="E193" t="str">
        <f t="shared" si="18"/>
        <v>私学全日制但馬</v>
      </c>
      <c r="F193">
        <f>COUNTIF($E$3:E193,E193)</f>
        <v>1</v>
      </c>
      <c r="G193" t="str">
        <f t="shared" si="19"/>
        <v>私学全日制但馬1</v>
      </c>
      <c r="H193" t="s">
        <v>1509</v>
      </c>
      <c r="I193" t="s">
        <v>1313</v>
      </c>
      <c r="J193" t="s">
        <v>1314</v>
      </c>
      <c r="K193" t="s">
        <v>1315</v>
      </c>
      <c r="L193" t="s">
        <v>1316</v>
      </c>
      <c r="M193" t="s">
        <v>1317</v>
      </c>
      <c r="N193">
        <f t="shared" si="20"/>
        <v>191</v>
      </c>
    </row>
    <row r="194" spans="1:14" x14ac:dyDescent="0.15">
      <c r="A194">
        <v>192</v>
      </c>
      <c r="B194" s="21" t="s">
        <v>1425</v>
      </c>
      <c r="C194" s="21" t="s">
        <v>1424</v>
      </c>
      <c r="D194" s="21" t="s">
        <v>1449</v>
      </c>
      <c r="E194" t="str">
        <f t="shared" si="18"/>
        <v>私学全日制淡路</v>
      </c>
      <c r="F194">
        <f>COUNTIF($E$3:E194,E194)</f>
        <v>1</v>
      </c>
      <c r="G194" t="str">
        <f t="shared" si="19"/>
        <v>私学全日制淡路1</v>
      </c>
      <c r="H194" t="s">
        <v>1318</v>
      </c>
      <c r="I194" t="s">
        <v>1319</v>
      </c>
      <c r="J194" t="s">
        <v>1320</v>
      </c>
      <c r="K194" t="s">
        <v>1321</v>
      </c>
      <c r="L194" t="s">
        <v>1322</v>
      </c>
      <c r="M194" t="s">
        <v>1323</v>
      </c>
      <c r="N194">
        <f t="shared" si="20"/>
        <v>192</v>
      </c>
    </row>
    <row r="195" spans="1:14" x14ac:dyDescent="0.15">
      <c r="A195">
        <v>193</v>
      </c>
      <c r="B195" s="21" t="s">
        <v>1425</v>
      </c>
      <c r="C195" s="21" t="s">
        <v>1424</v>
      </c>
      <c r="D195" s="21" t="s">
        <v>1443</v>
      </c>
      <c r="E195" t="str">
        <f t="shared" si="18"/>
        <v>私学全日制神戸</v>
      </c>
      <c r="F195">
        <f>COUNTIF($E$3:E195,E195)</f>
        <v>26</v>
      </c>
      <c r="G195" t="str">
        <f t="shared" si="19"/>
        <v>私学全日制神戸26</v>
      </c>
      <c r="H195" t="s">
        <v>1324</v>
      </c>
      <c r="I195" t="s">
        <v>1325</v>
      </c>
      <c r="J195" t="s">
        <v>1061</v>
      </c>
      <c r="K195" t="s">
        <v>1326</v>
      </c>
      <c r="L195" t="s">
        <v>1327</v>
      </c>
      <c r="M195" t="s">
        <v>1328</v>
      </c>
      <c r="N195">
        <f t="shared" si="20"/>
        <v>193</v>
      </c>
    </row>
    <row r="196" spans="1:14" x14ac:dyDescent="0.15">
      <c r="A196">
        <v>194</v>
      </c>
      <c r="B196" s="21" t="s">
        <v>1425</v>
      </c>
      <c r="C196" s="21" t="s">
        <v>1424</v>
      </c>
      <c r="D196" s="21" t="s">
        <v>1448</v>
      </c>
      <c r="E196" t="str">
        <f t="shared" ref="E196" si="21">B196&amp;C196&amp;D196</f>
        <v>私学全日制但馬</v>
      </c>
      <c r="F196">
        <f>COUNTIF($E$3:E196,E196)</f>
        <v>2</v>
      </c>
      <c r="G196" t="str">
        <f t="shared" ref="G196" si="22">E196&amp;F196</f>
        <v>私学全日制但馬2</v>
      </c>
      <c r="H196" t="s">
        <v>1329</v>
      </c>
      <c r="I196" t="s">
        <v>1330</v>
      </c>
      <c r="J196" t="s">
        <v>1331</v>
      </c>
      <c r="K196" t="s">
        <v>1332</v>
      </c>
      <c r="L196" t="s">
        <v>1333</v>
      </c>
      <c r="M196" t="s">
        <v>1334</v>
      </c>
      <c r="N196">
        <f t="shared" ref="N196" si="23">A196</f>
        <v>194</v>
      </c>
    </row>
    <row r="197" spans="1:14" x14ac:dyDescent="0.15">
      <c r="A197">
        <v>195</v>
      </c>
      <c r="B197" s="21" t="s">
        <v>1440</v>
      </c>
      <c r="C197" s="21" t="s">
        <v>1462</v>
      </c>
      <c r="D197" s="21" t="s">
        <v>1438</v>
      </c>
      <c r="E197" t="str">
        <f t="shared" ref="E197:E217" si="24">B197&amp;C197&amp;D197</f>
        <v>県立定通多神戸</v>
      </c>
      <c r="F197">
        <f>COUNTIF($E$3:E197,E197)</f>
        <v>1</v>
      </c>
      <c r="G197" t="str">
        <f t="shared" ref="G197:G217" si="25">E197&amp;F197</f>
        <v>県立定通多神戸1</v>
      </c>
      <c r="H197" t="s">
        <v>1533</v>
      </c>
      <c r="I197" t="s">
        <v>817</v>
      </c>
      <c r="J197" t="s">
        <v>82</v>
      </c>
      <c r="K197" t="s">
        <v>818</v>
      </c>
      <c r="L197" t="s">
        <v>819</v>
      </c>
      <c r="M197" t="s">
        <v>820</v>
      </c>
      <c r="N197">
        <f t="shared" ref="N197:N217" si="26">A197</f>
        <v>195</v>
      </c>
    </row>
    <row r="198" spans="1:14" x14ac:dyDescent="0.15">
      <c r="A198">
        <v>196</v>
      </c>
      <c r="B198" s="21" t="s">
        <v>1440</v>
      </c>
      <c r="C198" s="21" t="s">
        <v>1462</v>
      </c>
      <c r="D198" s="21" t="s">
        <v>1438</v>
      </c>
      <c r="E198" t="str">
        <f t="shared" si="24"/>
        <v>県立定通多神戸</v>
      </c>
      <c r="F198">
        <f>COUNTIF($E$3:E198,E198)</f>
        <v>2</v>
      </c>
      <c r="G198" t="str">
        <f t="shared" si="25"/>
        <v>県立定通多神戸2</v>
      </c>
      <c r="H198" t="s">
        <v>821</v>
      </c>
      <c r="I198" t="s">
        <v>822</v>
      </c>
      <c r="J198" t="s">
        <v>112</v>
      </c>
      <c r="K198" t="s">
        <v>113</v>
      </c>
      <c r="L198" t="s">
        <v>823</v>
      </c>
      <c r="M198" t="s">
        <v>824</v>
      </c>
      <c r="N198">
        <f t="shared" si="26"/>
        <v>196</v>
      </c>
    </row>
    <row r="199" spans="1:14" x14ac:dyDescent="0.15">
      <c r="A199">
        <v>197</v>
      </c>
      <c r="B199" s="21" t="s">
        <v>1440</v>
      </c>
      <c r="C199" s="21" t="s">
        <v>1462</v>
      </c>
      <c r="D199" s="21" t="s">
        <v>1438</v>
      </c>
      <c r="E199" t="str">
        <f t="shared" si="24"/>
        <v>県立定通多神戸</v>
      </c>
      <c r="F199">
        <f>COUNTIF($E$3:E199,E199)</f>
        <v>3</v>
      </c>
      <c r="G199" t="str">
        <f t="shared" si="25"/>
        <v>県立定通多神戸3</v>
      </c>
      <c r="H199" t="s">
        <v>825</v>
      </c>
      <c r="I199" t="s">
        <v>826</v>
      </c>
      <c r="J199" t="s">
        <v>118</v>
      </c>
      <c r="K199" t="s">
        <v>119</v>
      </c>
      <c r="L199" t="s">
        <v>827</v>
      </c>
      <c r="M199" t="s">
        <v>828</v>
      </c>
      <c r="N199">
        <f t="shared" si="26"/>
        <v>197</v>
      </c>
    </row>
    <row r="200" spans="1:14" x14ac:dyDescent="0.15">
      <c r="A200">
        <v>198</v>
      </c>
      <c r="B200" s="21" t="s">
        <v>1440</v>
      </c>
      <c r="C200" s="21" t="s">
        <v>1462</v>
      </c>
      <c r="D200" s="21" t="s">
        <v>1450</v>
      </c>
      <c r="E200" t="str">
        <f t="shared" si="24"/>
        <v>県立定通多阪神</v>
      </c>
      <c r="F200">
        <f>COUNTIF($E$3:E200,E200)</f>
        <v>1</v>
      </c>
      <c r="G200" t="str">
        <f t="shared" si="25"/>
        <v>県立定通多阪神1</v>
      </c>
      <c r="H200" t="s">
        <v>829</v>
      </c>
      <c r="I200" t="s">
        <v>830</v>
      </c>
      <c r="J200" t="s">
        <v>176</v>
      </c>
      <c r="K200" t="s">
        <v>182</v>
      </c>
      <c r="L200" t="s">
        <v>831</v>
      </c>
      <c r="M200" t="s">
        <v>832</v>
      </c>
      <c r="N200">
        <f t="shared" si="26"/>
        <v>198</v>
      </c>
    </row>
    <row r="201" spans="1:14" x14ac:dyDescent="0.15">
      <c r="A201">
        <v>199</v>
      </c>
      <c r="B201" s="21" t="s">
        <v>1440</v>
      </c>
      <c r="C201" s="21" t="s">
        <v>1462</v>
      </c>
      <c r="D201" s="21" t="s">
        <v>1450</v>
      </c>
      <c r="E201" t="str">
        <f t="shared" si="24"/>
        <v>県立定通多阪神</v>
      </c>
      <c r="F201">
        <f>COUNTIF($E$3:E201,E201)</f>
        <v>2</v>
      </c>
      <c r="G201" t="str">
        <f t="shared" si="25"/>
        <v>県立定通多阪神2</v>
      </c>
      <c r="H201" t="s">
        <v>833</v>
      </c>
      <c r="I201" t="s">
        <v>834</v>
      </c>
      <c r="J201" t="s">
        <v>835</v>
      </c>
      <c r="K201" t="s">
        <v>836</v>
      </c>
      <c r="L201" t="s">
        <v>837</v>
      </c>
      <c r="M201" t="s">
        <v>838</v>
      </c>
      <c r="N201">
        <f t="shared" si="26"/>
        <v>199</v>
      </c>
    </row>
    <row r="202" spans="1:14" x14ac:dyDescent="0.15">
      <c r="A202">
        <v>200</v>
      </c>
      <c r="B202" s="21" t="s">
        <v>1440</v>
      </c>
      <c r="C202" s="21" t="s">
        <v>1462</v>
      </c>
      <c r="D202" s="21" t="s">
        <v>1450</v>
      </c>
      <c r="E202" t="str">
        <f t="shared" si="24"/>
        <v>県立定通多阪神</v>
      </c>
      <c r="F202">
        <f>COUNTIF($E$3:E202,E202)</f>
        <v>3</v>
      </c>
      <c r="G202" t="str">
        <f t="shared" si="25"/>
        <v>県立定通多阪神3</v>
      </c>
      <c r="H202" t="s">
        <v>1529</v>
      </c>
      <c r="I202" t="s">
        <v>839</v>
      </c>
      <c r="J202" t="s">
        <v>657</v>
      </c>
      <c r="K202" t="s">
        <v>658</v>
      </c>
      <c r="L202" t="s">
        <v>659</v>
      </c>
      <c r="M202" t="s">
        <v>660</v>
      </c>
      <c r="N202">
        <f t="shared" si="26"/>
        <v>200</v>
      </c>
    </row>
    <row r="203" spans="1:14" x14ac:dyDescent="0.15">
      <c r="A203">
        <v>201</v>
      </c>
      <c r="B203" s="21" t="s">
        <v>1440</v>
      </c>
      <c r="C203" s="21" t="s">
        <v>1462</v>
      </c>
      <c r="D203" s="21" t="s">
        <v>1445</v>
      </c>
      <c r="E203" t="str">
        <f t="shared" si="24"/>
        <v>県立定通多東播</v>
      </c>
      <c r="F203">
        <f>COUNTIF($E$3:E203,E203)</f>
        <v>1</v>
      </c>
      <c r="G203" t="str">
        <f t="shared" si="25"/>
        <v>県立定通多東播1</v>
      </c>
      <c r="H203" t="s">
        <v>840</v>
      </c>
      <c r="I203" t="s">
        <v>841</v>
      </c>
      <c r="J203" t="s">
        <v>340</v>
      </c>
      <c r="K203" t="s">
        <v>341</v>
      </c>
      <c r="L203" t="s">
        <v>842</v>
      </c>
      <c r="M203" t="s">
        <v>843</v>
      </c>
      <c r="N203">
        <f t="shared" si="26"/>
        <v>201</v>
      </c>
    </row>
    <row r="204" spans="1:14" x14ac:dyDescent="0.15">
      <c r="A204">
        <v>202</v>
      </c>
      <c r="B204" s="21" t="s">
        <v>1440</v>
      </c>
      <c r="C204" s="21" t="s">
        <v>1462</v>
      </c>
      <c r="D204" s="21" t="s">
        <v>1445</v>
      </c>
      <c r="E204" t="str">
        <f t="shared" si="24"/>
        <v>県立定通多東播</v>
      </c>
      <c r="F204">
        <f>COUNTIF($E$3:E204,E204)</f>
        <v>2</v>
      </c>
      <c r="G204" t="str">
        <f t="shared" si="25"/>
        <v>県立定通多東播2</v>
      </c>
      <c r="H204" t="s">
        <v>1530</v>
      </c>
      <c r="I204" t="s">
        <v>844</v>
      </c>
      <c r="J204" t="s">
        <v>370</v>
      </c>
      <c r="K204" t="s">
        <v>845</v>
      </c>
      <c r="L204" t="s">
        <v>846</v>
      </c>
      <c r="N204">
        <f t="shared" si="26"/>
        <v>202</v>
      </c>
    </row>
    <row r="205" spans="1:14" x14ac:dyDescent="0.15">
      <c r="A205">
        <v>203</v>
      </c>
      <c r="B205" s="21" t="s">
        <v>1440</v>
      </c>
      <c r="C205" s="21" t="s">
        <v>1462</v>
      </c>
      <c r="D205" s="21" t="s">
        <v>1445</v>
      </c>
      <c r="E205" t="str">
        <f t="shared" si="24"/>
        <v>県立定通多東播</v>
      </c>
      <c r="F205">
        <f>COUNTIF($E$3:E205,E205)</f>
        <v>3</v>
      </c>
      <c r="G205" t="str">
        <f t="shared" si="25"/>
        <v>県立定通多東播3</v>
      </c>
      <c r="H205" t="s">
        <v>847</v>
      </c>
      <c r="I205" t="s">
        <v>848</v>
      </c>
      <c r="J205" t="s">
        <v>849</v>
      </c>
      <c r="K205" t="s">
        <v>850</v>
      </c>
      <c r="L205" t="s">
        <v>851</v>
      </c>
      <c r="M205" t="s">
        <v>852</v>
      </c>
      <c r="N205">
        <f t="shared" si="26"/>
        <v>203</v>
      </c>
    </row>
    <row r="206" spans="1:14" x14ac:dyDescent="0.15">
      <c r="A206">
        <v>204</v>
      </c>
      <c r="B206" s="21" t="s">
        <v>1440</v>
      </c>
      <c r="C206" s="21" t="s">
        <v>1462</v>
      </c>
      <c r="D206" s="21" t="s">
        <v>1445</v>
      </c>
      <c r="E206" t="str">
        <f t="shared" si="24"/>
        <v>県立定通多東播</v>
      </c>
      <c r="F206">
        <f>COUNTIF($E$3:E206,E206)</f>
        <v>4</v>
      </c>
      <c r="G206" t="str">
        <f t="shared" si="25"/>
        <v>県立定通多東播4</v>
      </c>
      <c r="H206" t="s">
        <v>1531</v>
      </c>
      <c r="I206" t="s">
        <v>853</v>
      </c>
      <c r="J206" t="s">
        <v>447</v>
      </c>
      <c r="K206" t="s">
        <v>854</v>
      </c>
      <c r="L206" t="s">
        <v>449</v>
      </c>
      <c r="M206" t="s">
        <v>450</v>
      </c>
      <c r="N206">
        <f t="shared" si="26"/>
        <v>204</v>
      </c>
    </row>
    <row r="207" spans="1:14" x14ac:dyDescent="0.15">
      <c r="A207">
        <v>205</v>
      </c>
      <c r="B207" s="21" t="s">
        <v>1440</v>
      </c>
      <c r="C207" s="21" t="s">
        <v>1462</v>
      </c>
      <c r="D207" s="21" t="s">
        <v>1445</v>
      </c>
      <c r="E207" t="str">
        <f t="shared" si="24"/>
        <v>県立定通多東播</v>
      </c>
      <c r="F207">
        <f>COUNTIF($E$3:E207,E207)</f>
        <v>5</v>
      </c>
      <c r="G207" t="str">
        <f t="shared" si="25"/>
        <v>県立定通多東播5</v>
      </c>
      <c r="H207" t="s">
        <v>1532</v>
      </c>
      <c r="I207" t="s">
        <v>855</v>
      </c>
      <c r="J207" t="s">
        <v>459</v>
      </c>
      <c r="K207" t="s">
        <v>460</v>
      </c>
      <c r="L207" t="s">
        <v>461</v>
      </c>
      <c r="M207" t="s">
        <v>462</v>
      </c>
      <c r="N207">
        <f t="shared" si="26"/>
        <v>205</v>
      </c>
    </row>
    <row r="208" spans="1:14" x14ac:dyDescent="0.15">
      <c r="A208">
        <v>206</v>
      </c>
      <c r="B208" s="21" t="s">
        <v>1440</v>
      </c>
      <c r="C208" s="21" t="s">
        <v>1462</v>
      </c>
      <c r="D208" s="21" t="s">
        <v>1446</v>
      </c>
      <c r="E208" t="str">
        <f t="shared" si="24"/>
        <v>県立定通多西播</v>
      </c>
      <c r="F208">
        <f>COUNTIF($E$3:E208,E208)</f>
        <v>1</v>
      </c>
      <c r="G208" t="str">
        <f t="shared" si="25"/>
        <v>県立定通多西播1</v>
      </c>
      <c r="H208" t="s">
        <v>856</v>
      </c>
      <c r="I208" t="s">
        <v>857</v>
      </c>
      <c r="J208" t="s">
        <v>513</v>
      </c>
      <c r="K208" t="s">
        <v>514</v>
      </c>
      <c r="L208" t="s">
        <v>858</v>
      </c>
      <c r="M208" t="s">
        <v>859</v>
      </c>
      <c r="N208">
        <f t="shared" si="26"/>
        <v>206</v>
      </c>
    </row>
    <row r="209" spans="1:14" x14ac:dyDescent="0.15">
      <c r="A209">
        <v>207</v>
      </c>
      <c r="B209" s="21" t="s">
        <v>1440</v>
      </c>
      <c r="C209" s="21" t="s">
        <v>1462</v>
      </c>
      <c r="D209" s="21" t="s">
        <v>1446</v>
      </c>
      <c r="E209" t="str">
        <f t="shared" si="24"/>
        <v>県立定通多西播</v>
      </c>
      <c r="F209">
        <f>COUNTIF($E$3:E209,E209)</f>
        <v>2</v>
      </c>
      <c r="G209" t="str">
        <f t="shared" si="25"/>
        <v>県立定通多西播2</v>
      </c>
      <c r="H209" t="s">
        <v>1534</v>
      </c>
      <c r="I209" t="s">
        <v>860</v>
      </c>
      <c r="J209" t="s">
        <v>537</v>
      </c>
      <c r="K209" t="s">
        <v>861</v>
      </c>
      <c r="L209" t="s">
        <v>539</v>
      </c>
      <c r="N209">
        <f t="shared" si="26"/>
        <v>207</v>
      </c>
    </row>
    <row r="210" spans="1:14" x14ac:dyDescent="0.15">
      <c r="A210">
        <v>208</v>
      </c>
      <c r="B210" s="21" t="s">
        <v>1440</v>
      </c>
      <c r="C210" s="21" t="s">
        <v>1462</v>
      </c>
      <c r="D210" s="21" t="s">
        <v>1446</v>
      </c>
      <c r="E210" t="str">
        <f t="shared" si="24"/>
        <v>県立定通多西播</v>
      </c>
      <c r="F210">
        <f>COUNTIF($E$3:E210,E210)</f>
        <v>3</v>
      </c>
      <c r="G210" t="str">
        <f t="shared" si="25"/>
        <v>県立定通多西播3</v>
      </c>
      <c r="H210" t="s">
        <v>1535</v>
      </c>
      <c r="I210" t="s">
        <v>862</v>
      </c>
      <c r="J210" t="s">
        <v>567</v>
      </c>
      <c r="K210" t="s">
        <v>568</v>
      </c>
      <c r="L210" t="s">
        <v>569</v>
      </c>
      <c r="M210" t="s">
        <v>570</v>
      </c>
      <c r="N210">
        <f t="shared" si="26"/>
        <v>208</v>
      </c>
    </row>
    <row r="211" spans="1:14" x14ac:dyDescent="0.15">
      <c r="A211">
        <v>209</v>
      </c>
      <c r="B211" s="21" t="s">
        <v>1440</v>
      </c>
      <c r="C211" s="21" t="s">
        <v>1462</v>
      </c>
      <c r="D211" s="21" t="s">
        <v>1446</v>
      </c>
      <c r="E211" t="str">
        <f t="shared" si="24"/>
        <v>県立定通多西播</v>
      </c>
      <c r="F211">
        <f>COUNTIF($E$3:E211,E211)</f>
        <v>4</v>
      </c>
      <c r="G211" t="str">
        <f t="shared" si="25"/>
        <v>県立定通多西播4</v>
      </c>
      <c r="H211" t="s">
        <v>1536</v>
      </c>
      <c r="I211" t="s">
        <v>863</v>
      </c>
      <c r="J211" t="s">
        <v>573</v>
      </c>
      <c r="K211" t="s">
        <v>574</v>
      </c>
      <c r="L211" t="s">
        <v>575</v>
      </c>
      <c r="M211" t="s">
        <v>576</v>
      </c>
      <c r="N211">
        <f t="shared" si="26"/>
        <v>209</v>
      </c>
    </row>
    <row r="212" spans="1:14" x14ac:dyDescent="0.15">
      <c r="A212">
        <v>210</v>
      </c>
      <c r="B212" s="21" t="s">
        <v>1440</v>
      </c>
      <c r="C212" s="21" t="s">
        <v>1462</v>
      </c>
      <c r="D212" s="21" t="s">
        <v>1446</v>
      </c>
      <c r="E212" t="str">
        <f t="shared" si="24"/>
        <v>県立定通多西播</v>
      </c>
      <c r="F212">
        <f>COUNTIF($E$3:E212,E212)</f>
        <v>5</v>
      </c>
      <c r="G212" t="str">
        <f t="shared" si="25"/>
        <v>県立定通多西播5</v>
      </c>
      <c r="H212" t="s">
        <v>1537</v>
      </c>
      <c r="I212" t="s">
        <v>864</v>
      </c>
      <c r="J212" t="s">
        <v>585</v>
      </c>
      <c r="K212" t="s">
        <v>865</v>
      </c>
      <c r="L212" t="s">
        <v>866</v>
      </c>
      <c r="M212" t="s">
        <v>588</v>
      </c>
      <c r="N212">
        <f t="shared" si="26"/>
        <v>210</v>
      </c>
    </row>
    <row r="213" spans="1:14" x14ac:dyDescent="0.15">
      <c r="A213">
        <v>211</v>
      </c>
      <c r="B213" s="21" t="s">
        <v>1440</v>
      </c>
      <c r="C213" s="21" t="s">
        <v>1462</v>
      </c>
      <c r="D213" s="21" t="s">
        <v>1451</v>
      </c>
      <c r="E213" t="str">
        <f t="shared" si="24"/>
        <v>県立定通多但馬</v>
      </c>
      <c r="F213">
        <f>COUNTIF($E$3:E213,E213)</f>
        <v>1</v>
      </c>
      <c r="G213" t="str">
        <f t="shared" si="25"/>
        <v>県立定通多但馬1</v>
      </c>
      <c r="H213" t="s">
        <v>1538</v>
      </c>
      <c r="I213" t="s">
        <v>867</v>
      </c>
      <c r="J213" t="s">
        <v>717</v>
      </c>
      <c r="K213" t="s">
        <v>868</v>
      </c>
      <c r="L213" t="s">
        <v>719</v>
      </c>
      <c r="N213">
        <f t="shared" si="26"/>
        <v>211</v>
      </c>
    </row>
    <row r="214" spans="1:14" x14ac:dyDescent="0.15">
      <c r="A214">
        <v>212</v>
      </c>
      <c r="B214" s="21" t="s">
        <v>1440</v>
      </c>
      <c r="C214" s="21" t="s">
        <v>1462</v>
      </c>
      <c r="D214" s="21" t="s">
        <v>1449</v>
      </c>
      <c r="E214" t="str">
        <f t="shared" si="24"/>
        <v>県立定通多淡路</v>
      </c>
      <c r="F214">
        <f>COUNTIF($E$3:E214,E214)</f>
        <v>1</v>
      </c>
      <c r="G214" t="str">
        <f t="shared" si="25"/>
        <v>県立定通多淡路1</v>
      </c>
      <c r="H214" t="s">
        <v>1539</v>
      </c>
      <c r="I214" t="s">
        <v>869</v>
      </c>
      <c r="J214" t="s">
        <v>783</v>
      </c>
      <c r="K214" t="s">
        <v>784</v>
      </c>
      <c r="L214" t="s">
        <v>785</v>
      </c>
      <c r="M214" t="s">
        <v>786</v>
      </c>
      <c r="N214">
        <f t="shared" si="26"/>
        <v>212</v>
      </c>
    </row>
    <row r="215" spans="1:14" x14ac:dyDescent="0.15">
      <c r="A215">
        <v>213</v>
      </c>
      <c r="B215" s="21" t="s">
        <v>1440</v>
      </c>
      <c r="C215" s="21" t="s">
        <v>1462</v>
      </c>
      <c r="D215" s="21" t="s">
        <v>1438</v>
      </c>
      <c r="E215" t="str">
        <f t="shared" si="24"/>
        <v>県立定通多神戸</v>
      </c>
      <c r="F215">
        <f>COUNTIF($E$3:E215,E215)</f>
        <v>4</v>
      </c>
      <c r="G215" t="str">
        <f t="shared" si="25"/>
        <v>県立定通多神戸4</v>
      </c>
      <c r="H215" t="s">
        <v>870</v>
      </c>
      <c r="I215" t="s">
        <v>871</v>
      </c>
      <c r="J215" t="s">
        <v>118</v>
      </c>
      <c r="K215" t="s">
        <v>119</v>
      </c>
      <c r="L215" t="s">
        <v>872</v>
      </c>
      <c r="M215" t="s">
        <v>873</v>
      </c>
      <c r="N215">
        <f t="shared" si="26"/>
        <v>213</v>
      </c>
    </row>
    <row r="216" spans="1:14" x14ac:dyDescent="0.15">
      <c r="A216">
        <v>214</v>
      </c>
      <c r="B216" s="21" t="s">
        <v>1440</v>
      </c>
      <c r="C216" s="21" t="s">
        <v>1462</v>
      </c>
      <c r="D216" s="21" t="s">
        <v>1446</v>
      </c>
      <c r="E216" t="str">
        <f t="shared" si="24"/>
        <v>県立定通多西播</v>
      </c>
      <c r="F216">
        <f>COUNTIF($E$3:E216,E216)</f>
        <v>6</v>
      </c>
      <c r="G216" t="str">
        <f t="shared" si="25"/>
        <v>県立定通多西播6</v>
      </c>
      <c r="H216" t="s">
        <v>1540</v>
      </c>
      <c r="I216" t="s">
        <v>874</v>
      </c>
      <c r="J216" t="s">
        <v>555</v>
      </c>
      <c r="K216" t="s">
        <v>556</v>
      </c>
      <c r="L216" t="s">
        <v>557</v>
      </c>
      <c r="N216">
        <f t="shared" si="26"/>
        <v>214</v>
      </c>
    </row>
    <row r="217" spans="1:14" x14ac:dyDescent="0.15">
      <c r="A217">
        <v>215</v>
      </c>
      <c r="B217" s="21" t="s">
        <v>1440</v>
      </c>
      <c r="C217" s="21" t="s">
        <v>1462</v>
      </c>
      <c r="D217" s="21" t="s">
        <v>1450</v>
      </c>
      <c r="E217" t="str">
        <f t="shared" si="24"/>
        <v>県立定通多阪神</v>
      </c>
      <c r="F217">
        <f>COUNTIF($E$3:E221,E217)</f>
        <v>4</v>
      </c>
      <c r="G217" t="str">
        <f t="shared" si="25"/>
        <v>県立定通多阪神4</v>
      </c>
      <c r="H217" t="s">
        <v>875</v>
      </c>
      <c r="I217" t="s">
        <v>876</v>
      </c>
      <c r="J217" t="s">
        <v>877</v>
      </c>
      <c r="K217" t="s">
        <v>878</v>
      </c>
      <c r="L217" t="s">
        <v>879</v>
      </c>
      <c r="M217" t="s">
        <v>880</v>
      </c>
      <c r="N217">
        <f t="shared" si="26"/>
        <v>215</v>
      </c>
    </row>
    <row r="218" spans="1:14" x14ac:dyDescent="0.15">
      <c r="A218">
        <v>216</v>
      </c>
      <c r="B218" s="21" t="s">
        <v>1441</v>
      </c>
      <c r="C218" s="21" t="s">
        <v>1462</v>
      </c>
      <c r="D218" s="21" t="s">
        <v>1426</v>
      </c>
      <c r="E218" t="str">
        <f t="shared" ref="E218:E221" si="27">B218&amp;C218&amp;D218</f>
        <v>市立定通多神戸市</v>
      </c>
      <c r="F218">
        <f>COUNTIF($E$3:E218,E218)</f>
        <v>1</v>
      </c>
      <c r="G218" t="str">
        <f t="shared" ref="G218:G221" si="28">E218&amp;F218</f>
        <v>市立定通多神戸市1</v>
      </c>
      <c r="H218" t="s">
        <v>1528</v>
      </c>
      <c r="I218" t="s">
        <v>963</v>
      </c>
      <c r="J218" t="s">
        <v>964</v>
      </c>
      <c r="K218" t="s">
        <v>965</v>
      </c>
      <c r="L218" t="s">
        <v>966</v>
      </c>
      <c r="M218" t="s">
        <v>967</v>
      </c>
      <c r="N218">
        <f t="shared" ref="N218:N221" si="29">A218</f>
        <v>216</v>
      </c>
    </row>
    <row r="219" spans="1:14" x14ac:dyDescent="0.15">
      <c r="A219">
        <v>217</v>
      </c>
      <c r="B219" s="21" t="s">
        <v>1441</v>
      </c>
      <c r="C219" s="21" t="s">
        <v>1462</v>
      </c>
      <c r="D219" s="21" t="s">
        <v>1426</v>
      </c>
      <c r="E219" t="str">
        <f t="shared" si="27"/>
        <v>市立定通多神戸市</v>
      </c>
      <c r="F219">
        <f>COUNTIF($E$3:E219,E219)</f>
        <v>2</v>
      </c>
      <c r="G219" t="str">
        <f t="shared" si="28"/>
        <v>市立定通多神戸市2</v>
      </c>
      <c r="H219" t="s">
        <v>1527</v>
      </c>
      <c r="I219" t="s">
        <v>968</v>
      </c>
      <c r="J219" t="s">
        <v>969</v>
      </c>
      <c r="K219" t="s">
        <v>970</v>
      </c>
      <c r="L219" t="s">
        <v>971</v>
      </c>
      <c r="M219" t="s">
        <v>972</v>
      </c>
      <c r="N219">
        <f t="shared" si="29"/>
        <v>217</v>
      </c>
    </row>
    <row r="220" spans="1:14" x14ac:dyDescent="0.15">
      <c r="A220">
        <v>218</v>
      </c>
      <c r="B220" s="21" t="s">
        <v>1441</v>
      </c>
      <c r="C220" s="21" t="s">
        <v>1462</v>
      </c>
      <c r="D220" s="21" t="s">
        <v>1426</v>
      </c>
      <c r="E220" t="str">
        <f t="shared" si="27"/>
        <v>市立定通多神戸市</v>
      </c>
      <c r="F220">
        <f>COUNTIF($E$3:E220,E220)</f>
        <v>3</v>
      </c>
      <c r="G220" t="str">
        <f t="shared" si="28"/>
        <v>市立定通多神戸市3</v>
      </c>
      <c r="H220" t="s">
        <v>1526</v>
      </c>
      <c r="I220" t="s">
        <v>973</v>
      </c>
      <c r="J220" t="s">
        <v>901</v>
      </c>
      <c r="K220" t="s">
        <v>902</v>
      </c>
      <c r="L220" t="s">
        <v>974</v>
      </c>
      <c r="M220" t="s">
        <v>922</v>
      </c>
      <c r="N220">
        <f t="shared" si="29"/>
        <v>218</v>
      </c>
    </row>
    <row r="221" spans="1:14" x14ac:dyDescent="0.15">
      <c r="A221">
        <v>219</v>
      </c>
      <c r="B221" s="21" t="s">
        <v>1441</v>
      </c>
      <c r="C221" s="21" t="s">
        <v>1462</v>
      </c>
      <c r="D221" s="21" t="s">
        <v>1427</v>
      </c>
      <c r="E221" t="str">
        <f t="shared" si="27"/>
        <v>市立定通多尼崎市</v>
      </c>
      <c r="F221">
        <f>COUNTIF($E$3:E221,E221)</f>
        <v>1</v>
      </c>
      <c r="G221" t="str">
        <f t="shared" si="28"/>
        <v>市立定通多尼崎市1</v>
      </c>
      <c r="H221" t="s">
        <v>1541</v>
      </c>
      <c r="I221" t="s">
        <v>975</v>
      </c>
      <c r="J221" t="s">
        <v>976</v>
      </c>
      <c r="K221" t="s">
        <v>977</v>
      </c>
      <c r="L221" t="s">
        <v>978</v>
      </c>
      <c r="M221" t="s">
        <v>979</v>
      </c>
      <c r="N221">
        <f t="shared" si="29"/>
        <v>219</v>
      </c>
    </row>
    <row r="222" spans="1:14" x14ac:dyDescent="0.15">
      <c r="A222">
        <v>220</v>
      </c>
      <c r="B222" s="21" t="s">
        <v>1425</v>
      </c>
      <c r="C222" s="21" t="s">
        <v>1482</v>
      </c>
      <c r="D222" s="21" t="s">
        <v>1438</v>
      </c>
      <c r="E222" t="str">
        <f t="shared" ref="E222:E235" si="30">B222&amp;C222&amp;D222</f>
        <v>私学広域通神戸</v>
      </c>
      <c r="F222">
        <f>COUNTIF($E$3:E222,E222)</f>
        <v>1</v>
      </c>
      <c r="G222" t="str">
        <f>E222&amp;F222</f>
        <v>私学広域通神戸1</v>
      </c>
      <c r="H222" t="s">
        <v>1335</v>
      </c>
      <c r="I222" t="s">
        <v>1336</v>
      </c>
      <c r="J222" t="s">
        <v>1337</v>
      </c>
      <c r="K222" t="s">
        <v>1338</v>
      </c>
      <c r="L222" t="s">
        <v>1339</v>
      </c>
      <c r="N222">
        <f t="shared" ref="N222:N235" si="31">A222</f>
        <v>220</v>
      </c>
    </row>
    <row r="223" spans="1:14" x14ac:dyDescent="0.15">
      <c r="A223">
        <v>221</v>
      </c>
      <c r="B223" s="21" t="s">
        <v>1425</v>
      </c>
      <c r="C223" s="21" t="s">
        <v>1482</v>
      </c>
      <c r="D223" s="21" t="s">
        <v>1444</v>
      </c>
      <c r="E223" t="str">
        <f t="shared" si="30"/>
        <v>私学広域通阪神</v>
      </c>
      <c r="F223">
        <f>COUNTIF($E$3:E223,E223)</f>
        <v>1</v>
      </c>
      <c r="G223" t="str">
        <f>E223&amp;F223</f>
        <v>私学広域通阪神1</v>
      </c>
      <c r="H223" t="s">
        <v>1349</v>
      </c>
      <c r="I223" t="s">
        <v>1350</v>
      </c>
      <c r="J223" t="s">
        <v>1351</v>
      </c>
      <c r="K223" t="s">
        <v>1352</v>
      </c>
      <c r="L223" t="s">
        <v>1353</v>
      </c>
      <c r="M223" t="s">
        <v>1354</v>
      </c>
      <c r="N223">
        <f t="shared" si="31"/>
        <v>221</v>
      </c>
    </row>
    <row r="224" spans="1:14" x14ac:dyDescent="0.15">
      <c r="A224">
        <v>222</v>
      </c>
      <c r="B224" s="21" t="s">
        <v>1425</v>
      </c>
      <c r="C224" s="21" t="s">
        <v>1482</v>
      </c>
      <c r="D224" s="21" t="s">
        <v>1444</v>
      </c>
      <c r="E224" t="str">
        <f t="shared" si="30"/>
        <v>私学広域通阪神</v>
      </c>
      <c r="F224">
        <f>COUNTIF($E$3:E224,E224)</f>
        <v>2</v>
      </c>
      <c r="G224" t="str">
        <f>E224&amp;F224</f>
        <v>私学広域通阪神2</v>
      </c>
      <c r="H224" t="s">
        <v>1355</v>
      </c>
      <c r="I224" t="s">
        <v>1356</v>
      </c>
      <c r="J224" t="s">
        <v>1357</v>
      </c>
      <c r="K224" t="s">
        <v>1358</v>
      </c>
      <c r="L224" t="s">
        <v>1359</v>
      </c>
      <c r="M224" t="s">
        <v>1360</v>
      </c>
      <c r="N224">
        <f t="shared" si="31"/>
        <v>222</v>
      </c>
    </row>
    <row r="225" spans="1:14" x14ac:dyDescent="0.15">
      <c r="A225">
        <v>223</v>
      </c>
      <c r="B225" s="21" t="s">
        <v>1425</v>
      </c>
      <c r="C225" s="21" t="s">
        <v>1482</v>
      </c>
      <c r="D225" s="21" t="s">
        <v>1446</v>
      </c>
      <c r="E225" t="str">
        <f t="shared" si="30"/>
        <v>私学広域通西播</v>
      </c>
      <c r="F225">
        <f>COUNTIF($E$3:E225,E225)</f>
        <v>1</v>
      </c>
      <c r="G225" t="str">
        <f>E225&amp;F225</f>
        <v>私学広域通西播1</v>
      </c>
      <c r="H225" t="s">
        <v>1345</v>
      </c>
      <c r="I225" t="s">
        <v>1346</v>
      </c>
      <c r="J225" t="s">
        <v>1347</v>
      </c>
      <c r="K225" t="s">
        <v>1348</v>
      </c>
      <c r="M225" t="s">
        <v>922</v>
      </c>
      <c r="N225">
        <f t="shared" si="31"/>
        <v>223</v>
      </c>
    </row>
    <row r="226" spans="1:14" x14ac:dyDescent="0.15">
      <c r="A226">
        <v>224</v>
      </c>
      <c r="B226" s="21" t="s">
        <v>1425</v>
      </c>
      <c r="C226" s="21" t="s">
        <v>1482</v>
      </c>
      <c r="D226" s="21" t="s">
        <v>1448</v>
      </c>
      <c r="E226" t="str">
        <f t="shared" si="30"/>
        <v>私学広域通但馬</v>
      </c>
      <c r="F226">
        <f>COUNTIF($E$3:E226,E226)</f>
        <v>1</v>
      </c>
      <c r="G226" t="str">
        <f t="shared" ref="G226:G233" si="32">E226&amp;F226</f>
        <v>私学広域通但馬1</v>
      </c>
      <c r="H226" t="s">
        <v>1361</v>
      </c>
      <c r="I226" t="s">
        <v>1362</v>
      </c>
      <c r="J226" t="s">
        <v>1363</v>
      </c>
      <c r="K226" t="s">
        <v>1364</v>
      </c>
      <c r="L226" t="s">
        <v>1365</v>
      </c>
      <c r="M226" t="s">
        <v>922</v>
      </c>
      <c r="N226">
        <f t="shared" si="31"/>
        <v>224</v>
      </c>
    </row>
    <row r="227" spans="1:14" x14ac:dyDescent="0.15">
      <c r="A227">
        <v>225</v>
      </c>
      <c r="B227" s="21" t="s">
        <v>1425</v>
      </c>
      <c r="C227" s="21" t="s">
        <v>1482</v>
      </c>
      <c r="D227" s="21" t="s">
        <v>1444</v>
      </c>
      <c r="E227" t="str">
        <f t="shared" si="30"/>
        <v>私学広域通阪神</v>
      </c>
      <c r="F227">
        <f>COUNTIF($E$3:E227,E227)</f>
        <v>3</v>
      </c>
      <c r="G227" t="str">
        <f t="shared" si="32"/>
        <v>私学広域通阪神3</v>
      </c>
      <c r="H227" t="s">
        <v>1340</v>
      </c>
      <c r="I227" t="s">
        <v>1341</v>
      </c>
      <c r="J227" t="s">
        <v>1342</v>
      </c>
      <c r="K227" t="s">
        <v>1343</v>
      </c>
      <c r="L227" t="s">
        <v>1344</v>
      </c>
      <c r="N227">
        <f t="shared" si="31"/>
        <v>225</v>
      </c>
    </row>
    <row r="228" spans="1:14" x14ac:dyDescent="0.15">
      <c r="A228">
        <v>226</v>
      </c>
      <c r="B228" s="21" t="s">
        <v>1425</v>
      </c>
      <c r="C228" s="21" t="s">
        <v>1482</v>
      </c>
      <c r="D228" s="21" t="s">
        <v>1449</v>
      </c>
      <c r="E228" t="str">
        <f t="shared" si="30"/>
        <v>私学広域通淡路</v>
      </c>
      <c r="F228">
        <f>COUNTIF($E$3:E228,E228)</f>
        <v>1</v>
      </c>
      <c r="G228" t="str">
        <f t="shared" si="32"/>
        <v>私学広域通淡路1</v>
      </c>
      <c r="H228" t="s">
        <v>1377</v>
      </c>
      <c r="I228" t="s">
        <v>1378</v>
      </c>
      <c r="J228" t="s">
        <v>1379</v>
      </c>
      <c r="K228" t="s">
        <v>1380</v>
      </c>
      <c r="L228" t="s">
        <v>1381</v>
      </c>
      <c r="M228" t="s">
        <v>922</v>
      </c>
      <c r="N228">
        <f t="shared" si="31"/>
        <v>226</v>
      </c>
    </row>
    <row r="229" spans="1:14" x14ac:dyDescent="0.15">
      <c r="A229">
        <v>227</v>
      </c>
      <c r="B229" s="21" t="s">
        <v>1542</v>
      </c>
      <c r="C229" s="21" t="s">
        <v>1482</v>
      </c>
      <c r="D229" s="21" t="s">
        <v>1543</v>
      </c>
      <c r="E229" t="str">
        <f t="shared" si="30"/>
        <v>私学広域通阪神</v>
      </c>
      <c r="F229">
        <f>COUNTIF($E$3:E229,E229)</f>
        <v>4</v>
      </c>
      <c r="G229" t="str">
        <f t="shared" si="32"/>
        <v>私学広域通阪神4</v>
      </c>
      <c r="H229" t="s">
        <v>1544</v>
      </c>
      <c r="I229" t="s">
        <v>1546</v>
      </c>
      <c r="N229">
        <f t="shared" si="31"/>
        <v>227</v>
      </c>
    </row>
    <row r="230" spans="1:14" x14ac:dyDescent="0.15">
      <c r="A230">
        <v>228</v>
      </c>
      <c r="B230" s="21" t="s">
        <v>1542</v>
      </c>
      <c r="C230" s="21" t="s">
        <v>1482</v>
      </c>
      <c r="D230" s="21" t="s">
        <v>1543</v>
      </c>
      <c r="E230" t="str">
        <f t="shared" si="30"/>
        <v>私学広域通阪神</v>
      </c>
      <c r="F230">
        <f>COUNTIF($E$3:E230,E230)</f>
        <v>5</v>
      </c>
      <c r="G230" t="str">
        <f t="shared" si="32"/>
        <v>私学広域通阪神5</v>
      </c>
      <c r="H230" t="s">
        <v>1545</v>
      </c>
      <c r="I230" t="s">
        <v>1547</v>
      </c>
      <c r="N230">
        <f t="shared" si="31"/>
        <v>228</v>
      </c>
    </row>
    <row r="231" spans="1:14" x14ac:dyDescent="0.15">
      <c r="A231">
        <v>229</v>
      </c>
      <c r="B231" s="21" t="s">
        <v>1425</v>
      </c>
      <c r="C231" s="21" t="s">
        <v>1482</v>
      </c>
      <c r="D231" s="21" t="s">
        <v>1446</v>
      </c>
      <c r="E231" t="str">
        <f t="shared" si="30"/>
        <v>私学広域通西播</v>
      </c>
      <c r="F231">
        <f>COUNTIF($E$3:E231,E231)</f>
        <v>2</v>
      </c>
      <c r="G231" t="str">
        <f t="shared" si="32"/>
        <v>私学広域通西播2</v>
      </c>
      <c r="H231" t="s">
        <v>1366</v>
      </c>
      <c r="I231" t="s">
        <v>1367</v>
      </c>
      <c r="J231" t="s">
        <v>1368</v>
      </c>
      <c r="K231" t="s">
        <v>1369</v>
      </c>
      <c r="L231" t="s">
        <v>1370</v>
      </c>
      <c r="M231" t="s">
        <v>1371</v>
      </c>
      <c r="N231">
        <f t="shared" si="31"/>
        <v>229</v>
      </c>
    </row>
    <row r="232" spans="1:14" x14ac:dyDescent="0.15">
      <c r="A232">
        <v>230</v>
      </c>
      <c r="B232" s="21" t="s">
        <v>1542</v>
      </c>
      <c r="C232" s="21" t="s">
        <v>1482</v>
      </c>
      <c r="D232" s="21" t="s">
        <v>1516</v>
      </c>
      <c r="E232" t="str">
        <f t="shared" si="30"/>
        <v>私学広域通神戸</v>
      </c>
      <c r="F232">
        <f>COUNTIF($E$3:E232,E232)</f>
        <v>2</v>
      </c>
      <c r="G232" t="str">
        <f t="shared" si="32"/>
        <v>私学広域通神戸2</v>
      </c>
      <c r="H232" t="s">
        <v>1548</v>
      </c>
      <c r="N232">
        <f t="shared" si="31"/>
        <v>230</v>
      </c>
    </row>
    <row r="233" spans="1:14" x14ac:dyDescent="0.15">
      <c r="A233">
        <v>231</v>
      </c>
      <c r="B233" s="21" t="s">
        <v>1542</v>
      </c>
      <c r="C233" s="21" t="s">
        <v>1482</v>
      </c>
      <c r="D233" s="21" t="s">
        <v>1513</v>
      </c>
      <c r="E233" t="str">
        <f t="shared" si="30"/>
        <v>私学広域通西播</v>
      </c>
      <c r="F233">
        <f>COUNTIF($E$3:E233,E233)</f>
        <v>3</v>
      </c>
      <c r="G233" t="str">
        <f t="shared" si="32"/>
        <v>私学広域通西播3</v>
      </c>
      <c r="H233" t="s">
        <v>1549</v>
      </c>
      <c r="I233" t="s">
        <v>1550</v>
      </c>
      <c r="N233">
        <f t="shared" si="31"/>
        <v>231</v>
      </c>
    </row>
    <row r="234" spans="1:14" x14ac:dyDescent="0.15">
      <c r="A234">
        <v>232</v>
      </c>
      <c r="B234" s="21" t="s">
        <v>1425</v>
      </c>
      <c r="C234" s="21" t="s">
        <v>1482</v>
      </c>
      <c r="D234" s="21" t="s">
        <v>1443</v>
      </c>
      <c r="E234" t="str">
        <f t="shared" si="30"/>
        <v>私学広域通神戸</v>
      </c>
      <c r="F234">
        <f>COUNTIF($E$3:E234,E234)</f>
        <v>3</v>
      </c>
      <c r="G234" t="str">
        <f>E234&amp;F234</f>
        <v>私学広域通神戸3</v>
      </c>
      <c r="H234" t="s">
        <v>1372</v>
      </c>
      <c r="I234" t="s">
        <v>1373</v>
      </c>
      <c r="J234" t="s">
        <v>1374</v>
      </c>
      <c r="K234" t="s">
        <v>1375</v>
      </c>
      <c r="L234" t="s">
        <v>1376</v>
      </c>
      <c r="M234" t="s">
        <v>922</v>
      </c>
      <c r="N234">
        <f t="shared" si="31"/>
        <v>232</v>
      </c>
    </row>
    <row r="235" spans="1:14" x14ac:dyDescent="0.15">
      <c r="A235">
        <v>233</v>
      </c>
      <c r="B235" s="21" t="s">
        <v>1425</v>
      </c>
      <c r="C235" s="21" t="s">
        <v>1482</v>
      </c>
      <c r="D235" s="21" t="s">
        <v>1444</v>
      </c>
      <c r="E235" t="str">
        <f t="shared" si="30"/>
        <v>私学広域通阪神</v>
      </c>
      <c r="F235">
        <f>COUNTIF($E$3:E266,E235)</f>
        <v>6</v>
      </c>
      <c r="G235" t="str">
        <f>E235&amp;F235</f>
        <v>私学広域通阪神6</v>
      </c>
      <c r="H235" t="s">
        <v>1408</v>
      </c>
      <c r="I235" t="s">
        <v>1382</v>
      </c>
      <c r="J235" t="s">
        <v>1383</v>
      </c>
      <c r="K235" t="s">
        <v>1384</v>
      </c>
      <c r="L235" t="s">
        <v>1385</v>
      </c>
      <c r="M235" t="s">
        <v>922</v>
      </c>
      <c r="N235">
        <f t="shared" si="31"/>
        <v>233</v>
      </c>
    </row>
    <row r="236" spans="1:14" x14ac:dyDescent="0.15">
      <c r="A236">
        <v>234</v>
      </c>
      <c r="B236" s="21" t="s">
        <v>1551</v>
      </c>
      <c r="C236" s="21" t="s">
        <v>1552</v>
      </c>
      <c r="D236" s="21" t="s">
        <v>1516</v>
      </c>
      <c r="E236" t="str">
        <f t="shared" ref="E236:E248" si="33">B236&amp;C236&amp;D236</f>
        <v>県立特支神戸</v>
      </c>
      <c r="F236">
        <f>COUNTIF($E$3:E236,E236)</f>
        <v>1</v>
      </c>
      <c r="G236" t="str">
        <f t="shared" ref="G236:G248" si="34">E236&amp;F236</f>
        <v>県立特支神戸1</v>
      </c>
      <c r="H236" t="s">
        <v>1553</v>
      </c>
      <c r="I236" t="s">
        <v>1554</v>
      </c>
      <c r="J236" t="s">
        <v>1002</v>
      </c>
      <c r="K236" t="s">
        <v>1003</v>
      </c>
      <c r="L236" t="s">
        <v>1004</v>
      </c>
      <c r="M236" t="s">
        <v>1005</v>
      </c>
      <c r="N236">
        <f t="shared" ref="N236:N248" si="35">A236</f>
        <v>234</v>
      </c>
    </row>
    <row r="237" spans="1:14" x14ac:dyDescent="0.15">
      <c r="A237">
        <v>235</v>
      </c>
      <c r="B237" s="21" t="s">
        <v>1440</v>
      </c>
      <c r="C237" s="21" t="s">
        <v>1461</v>
      </c>
      <c r="D237" s="21" t="s">
        <v>1445</v>
      </c>
      <c r="E237" t="str">
        <f t="shared" si="33"/>
        <v>県立特支東播</v>
      </c>
      <c r="F237">
        <f>COUNTIF($E$3:E237,E237)</f>
        <v>1</v>
      </c>
      <c r="G237" t="str">
        <f t="shared" si="34"/>
        <v>県立特支東播1</v>
      </c>
      <c r="H237" t="s">
        <v>1006</v>
      </c>
      <c r="I237" t="s">
        <v>1007</v>
      </c>
      <c r="J237" t="s">
        <v>1008</v>
      </c>
      <c r="K237" t="s">
        <v>1009</v>
      </c>
      <c r="L237" t="s">
        <v>1010</v>
      </c>
      <c r="M237" t="s">
        <v>1011</v>
      </c>
      <c r="N237">
        <f t="shared" si="35"/>
        <v>235</v>
      </c>
    </row>
    <row r="238" spans="1:14" x14ac:dyDescent="0.15">
      <c r="A238">
        <v>236</v>
      </c>
      <c r="B238" s="21" t="s">
        <v>1440</v>
      </c>
      <c r="C238" s="21" t="s">
        <v>1461</v>
      </c>
      <c r="D238" s="21" t="s">
        <v>1446</v>
      </c>
      <c r="E238" t="str">
        <f t="shared" si="33"/>
        <v>県立特支西播</v>
      </c>
      <c r="F238">
        <f>COUNTIF($E$3:E238,E238)</f>
        <v>1</v>
      </c>
      <c r="G238" t="str">
        <f t="shared" si="34"/>
        <v>県立特支西播1</v>
      </c>
      <c r="H238" t="s">
        <v>1559</v>
      </c>
      <c r="I238" t="s">
        <v>1012</v>
      </c>
      <c r="J238" t="s">
        <v>1013</v>
      </c>
      <c r="K238" t="s">
        <v>1014</v>
      </c>
      <c r="L238" t="s">
        <v>1015</v>
      </c>
      <c r="M238" t="s">
        <v>1016</v>
      </c>
      <c r="N238">
        <f t="shared" si="35"/>
        <v>236</v>
      </c>
    </row>
    <row r="239" spans="1:14" x14ac:dyDescent="0.15">
      <c r="A239">
        <v>237</v>
      </c>
      <c r="B239" s="21" t="s">
        <v>1440</v>
      </c>
      <c r="C239" s="21" t="s">
        <v>1461</v>
      </c>
      <c r="D239" s="21" t="s">
        <v>1446</v>
      </c>
      <c r="E239" t="str">
        <f t="shared" si="33"/>
        <v>県立特支西播</v>
      </c>
      <c r="F239">
        <f>COUNTIF($E$3:E239,E239)</f>
        <v>2</v>
      </c>
      <c r="G239" t="str">
        <f t="shared" si="34"/>
        <v>県立特支西播2</v>
      </c>
      <c r="H239" t="s">
        <v>1017</v>
      </c>
      <c r="I239" t="s">
        <v>1018</v>
      </c>
      <c r="J239" t="s">
        <v>513</v>
      </c>
      <c r="K239" t="s">
        <v>1019</v>
      </c>
      <c r="L239" t="s">
        <v>1020</v>
      </c>
      <c r="M239" t="s">
        <v>1021</v>
      </c>
      <c r="N239">
        <f t="shared" si="35"/>
        <v>237</v>
      </c>
    </row>
    <row r="240" spans="1:14" x14ac:dyDescent="0.15">
      <c r="A240">
        <v>238</v>
      </c>
      <c r="B240" s="21" t="s">
        <v>1440</v>
      </c>
      <c r="C240" s="21" t="s">
        <v>1461</v>
      </c>
      <c r="D240" s="21" t="s">
        <v>1446</v>
      </c>
      <c r="E240" t="str">
        <f t="shared" si="33"/>
        <v>県立特支西播</v>
      </c>
      <c r="F240">
        <f>COUNTIF($E$3:E240,E240)</f>
        <v>3</v>
      </c>
      <c r="G240" t="str">
        <f t="shared" si="34"/>
        <v>県立特支西播3</v>
      </c>
      <c r="H240" t="s">
        <v>1560</v>
      </c>
      <c r="I240" t="s">
        <v>1022</v>
      </c>
      <c r="J240" t="s">
        <v>1023</v>
      </c>
      <c r="K240" t="s">
        <v>1024</v>
      </c>
      <c r="L240" t="s">
        <v>1025</v>
      </c>
      <c r="M240" t="s">
        <v>1026</v>
      </c>
      <c r="N240">
        <f t="shared" si="35"/>
        <v>238</v>
      </c>
    </row>
    <row r="241" spans="1:14" x14ac:dyDescent="0.15">
      <c r="A241">
        <v>239</v>
      </c>
      <c r="B241" s="21" t="s">
        <v>1440</v>
      </c>
      <c r="C241" s="21" t="s">
        <v>1461</v>
      </c>
      <c r="D241" s="21" t="s">
        <v>1451</v>
      </c>
      <c r="E241" t="str">
        <f t="shared" si="33"/>
        <v>県立特支但馬</v>
      </c>
      <c r="F241">
        <f>COUNTIF($E$3:E241,E241)</f>
        <v>1</v>
      </c>
      <c r="G241" t="str">
        <f t="shared" si="34"/>
        <v>県立特支但馬1</v>
      </c>
      <c r="H241" t="s">
        <v>1561</v>
      </c>
      <c r="I241" t="s">
        <v>991</v>
      </c>
      <c r="J241" t="s">
        <v>992</v>
      </c>
      <c r="K241" t="s">
        <v>993</v>
      </c>
      <c r="L241" t="s">
        <v>994</v>
      </c>
      <c r="M241" t="s">
        <v>995</v>
      </c>
      <c r="N241">
        <f t="shared" si="35"/>
        <v>239</v>
      </c>
    </row>
    <row r="242" spans="1:14" x14ac:dyDescent="0.15">
      <c r="A242">
        <v>240</v>
      </c>
      <c r="B242" s="21" t="s">
        <v>1440</v>
      </c>
      <c r="C242" s="21" t="s">
        <v>1461</v>
      </c>
      <c r="D242" s="21" t="s">
        <v>1438</v>
      </c>
      <c r="E242" t="str">
        <f t="shared" si="33"/>
        <v>県立特支神戸</v>
      </c>
      <c r="F242">
        <f>COUNTIF($E$3:E242,E242)</f>
        <v>2</v>
      </c>
      <c r="G242" t="str">
        <f t="shared" si="34"/>
        <v>県立特支神戸2</v>
      </c>
      <c r="H242" t="s">
        <v>1555</v>
      </c>
      <c r="I242" t="s">
        <v>986</v>
      </c>
      <c r="J242" t="s">
        <v>987</v>
      </c>
      <c r="K242" t="s">
        <v>988</v>
      </c>
      <c r="L242" t="s">
        <v>989</v>
      </c>
      <c r="M242" t="s">
        <v>990</v>
      </c>
      <c r="N242">
        <f t="shared" si="35"/>
        <v>240</v>
      </c>
    </row>
    <row r="243" spans="1:14" x14ac:dyDescent="0.15">
      <c r="A243">
        <v>241</v>
      </c>
      <c r="B243" s="21" t="s">
        <v>1440</v>
      </c>
      <c r="C243" s="21" t="s">
        <v>1461</v>
      </c>
      <c r="D243" s="21" t="s">
        <v>1438</v>
      </c>
      <c r="E243" t="str">
        <f t="shared" si="33"/>
        <v>県立特支神戸</v>
      </c>
      <c r="F243">
        <f>COUNTIF($E$3:E243,E243)</f>
        <v>3</v>
      </c>
      <c r="G243" t="str">
        <f t="shared" si="34"/>
        <v>県立特支神戸3</v>
      </c>
      <c r="H243" t="s">
        <v>1562</v>
      </c>
      <c r="I243" t="s">
        <v>1027</v>
      </c>
      <c r="J243" t="s">
        <v>94</v>
      </c>
      <c r="K243" t="s">
        <v>1028</v>
      </c>
      <c r="L243" t="s">
        <v>1029</v>
      </c>
      <c r="M243" t="s">
        <v>1030</v>
      </c>
      <c r="N243">
        <f t="shared" si="35"/>
        <v>241</v>
      </c>
    </row>
    <row r="244" spans="1:14" x14ac:dyDescent="0.15">
      <c r="A244">
        <v>242</v>
      </c>
      <c r="B244" s="21" t="s">
        <v>1440</v>
      </c>
      <c r="C244" s="21" t="s">
        <v>1461</v>
      </c>
      <c r="D244" s="21" t="s">
        <v>1450</v>
      </c>
      <c r="E244" t="str">
        <f t="shared" si="33"/>
        <v>県立特支阪神</v>
      </c>
      <c r="F244">
        <f>COUNTIF($E$3:E244,E244)</f>
        <v>1</v>
      </c>
      <c r="G244" t="str">
        <f t="shared" si="34"/>
        <v>県立特支阪神1</v>
      </c>
      <c r="H244" t="s">
        <v>1031</v>
      </c>
      <c r="I244" t="s">
        <v>1032</v>
      </c>
      <c r="J244" t="s">
        <v>877</v>
      </c>
      <c r="K244" t="s">
        <v>1033</v>
      </c>
      <c r="L244" t="s">
        <v>1034</v>
      </c>
      <c r="M244" t="s">
        <v>1035</v>
      </c>
      <c r="N244">
        <f t="shared" si="35"/>
        <v>242</v>
      </c>
    </row>
    <row r="245" spans="1:14" x14ac:dyDescent="0.15">
      <c r="A245">
        <v>243</v>
      </c>
      <c r="B245" s="21" t="s">
        <v>1440</v>
      </c>
      <c r="C245" s="21" t="s">
        <v>1461</v>
      </c>
      <c r="D245" s="21" t="s">
        <v>1446</v>
      </c>
      <c r="E245" t="str">
        <f t="shared" si="33"/>
        <v>県立特支西播</v>
      </c>
      <c r="F245">
        <f>COUNTIF($E$3:E245,E245)</f>
        <v>4</v>
      </c>
      <c r="G245" t="str">
        <f t="shared" si="34"/>
        <v>県立特支西播4</v>
      </c>
      <c r="H245" t="s">
        <v>1563</v>
      </c>
      <c r="I245" t="s">
        <v>1036</v>
      </c>
      <c r="J245" t="s">
        <v>1037</v>
      </c>
      <c r="K245" t="s">
        <v>1038</v>
      </c>
      <c r="L245" t="s">
        <v>1039</v>
      </c>
      <c r="M245" t="s">
        <v>1040</v>
      </c>
      <c r="N245">
        <f t="shared" si="35"/>
        <v>243</v>
      </c>
    </row>
    <row r="246" spans="1:14" x14ac:dyDescent="0.15">
      <c r="A246">
        <v>244</v>
      </c>
      <c r="B246" s="21" t="s">
        <v>1440</v>
      </c>
      <c r="C246" s="21" t="s">
        <v>1461</v>
      </c>
      <c r="D246" s="21" t="s">
        <v>1451</v>
      </c>
      <c r="E246" t="str">
        <f t="shared" si="33"/>
        <v>県立特支但馬</v>
      </c>
      <c r="F246">
        <f>COUNTIF($E$3:E246,E246)</f>
        <v>2</v>
      </c>
      <c r="G246" t="str">
        <f t="shared" si="34"/>
        <v>県立特支但馬2</v>
      </c>
      <c r="H246" t="s">
        <v>996</v>
      </c>
      <c r="I246" t="s">
        <v>997</v>
      </c>
      <c r="J246" t="s">
        <v>998</v>
      </c>
      <c r="K246" t="s">
        <v>999</v>
      </c>
      <c r="L246" t="s">
        <v>1000</v>
      </c>
      <c r="M246" t="s">
        <v>1001</v>
      </c>
      <c r="N246">
        <f t="shared" si="35"/>
        <v>244</v>
      </c>
    </row>
    <row r="247" spans="1:14" x14ac:dyDescent="0.15">
      <c r="A247">
        <v>245</v>
      </c>
      <c r="B247" s="21" t="s">
        <v>1440</v>
      </c>
      <c r="C247" s="21" t="s">
        <v>1461</v>
      </c>
      <c r="D247" s="21" t="s">
        <v>1451</v>
      </c>
      <c r="E247" t="str">
        <f t="shared" si="33"/>
        <v>県立特支但馬</v>
      </c>
      <c r="F247">
        <f>COUNTIF($E$3:E247,E247)</f>
        <v>3</v>
      </c>
      <c r="G247" t="str">
        <f t="shared" si="34"/>
        <v>県立特支但馬3</v>
      </c>
      <c r="H247" t="s">
        <v>1400</v>
      </c>
      <c r="I247" t="s">
        <v>1401</v>
      </c>
      <c r="J247" t="s">
        <v>1402</v>
      </c>
      <c r="K247" t="s">
        <v>1403</v>
      </c>
      <c r="L247" t="s">
        <v>1404</v>
      </c>
      <c r="M247" t="s">
        <v>1405</v>
      </c>
      <c r="N247">
        <f t="shared" si="35"/>
        <v>245</v>
      </c>
    </row>
    <row r="248" spans="1:14" x14ac:dyDescent="0.15">
      <c r="A248">
        <v>246</v>
      </c>
      <c r="B248" s="21" t="s">
        <v>1440</v>
      </c>
      <c r="C248" s="21" t="s">
        <v>1461</v>
      </c>
      <c r="D248" s="21" t="s">
        <v>1438</v>
      </c>
      <c r="E248" t="str">
        <f t="shared" si="33"/>
        <v>県立特支神戸</v>
      </c>
      <c r="F248">
        <f>COUNTIF($E$3:E282,E248)</f>
        <v>4</v>
      </c>
      <c r="G248" t="str">
        <f t="shared" si="34"/>
        <v>県立特支神戸4</v>
      </c>
      <c r="H248" t="s">
        <v>980</v>
      </c>
      <c r="I248" t="s">
        <v>981</v>
      </c>
      <c r="J248" t="s">
        <v>982</v>
      </c>
      <c r="K248" t="s">
        <v>983</v>
      </c>
      <c r="L248" t="s">
        <v>984</v>
      </c>
      <c r="M248" t="s">
        <v>985</v>
      </c>
      <c r="N248">
        <f t="shared" si="35"/>
        <v>246</v>
      </c>
    </row>
    <row r="249" spans="1:14" x14ac:dyDescent="0.15">
      <c r="A249">
        <v>247</v>
      </c>
      <c r="B249" s="21" t="s">
        <v>1442</v>
      </c>
      <c r="C249" s="21" t="s">
        <v>1424</v>
      </c>
      <c r="D249" s="21" t="s">
        <v>1443</v>
      </c>
      <c r="E249" t="str">
        <f t="shared" ref="E249:E255" si="36">B249&amp;C249&amp;D249</f>
        <v>その他全日制神戸</v>
      </c>
      <c r="F249">
        <f>COUNTIF($E$3:E256,E249)</f>
        <v>4</v>
      </c>
      <c r="G249" t="str">
        <f t="shared" ref="G249:G255" si="37">E249&amp;F249</f>
        <v>その他全日制神戸4</v>
      </c>
      <c r="H249" t="s">
        <v>1391</v>
      </c>
      <c r="I249" t="s">
        <v>1392</v>
      </c>
      <c r="J249" t="s">
        <v>1393</v>
      </c>
      <c r="K249" t="s">
        <v>1394</v>
      </c>
      <c r="M249" t="s">
        <v>922</v>
      </c>
      <c r="N249">
        <f t="shared" ref="N249:N255" si="38">A249</f>
        <v>247</v>
      </c>
    </row>
    <row r="250" spans="1:14" x14ac:dyDescent="0.15">
      <c r="A250">
        <v>248</v>
      </c>
      <c r="B250" s="21" t="s">
        <v>1511</v>
      </c>
      <c r="C250" s="21" t="s">
        <v>1512</v>
      </c>
      <c r="D250" s="21" t="s">
        <v>1513</v>
      </c>
      <c r="E250" t="str">
        <f t="shared" si="36"/>
        <v>その他全日制西播</v>
      </c>
      <c r="F250">
        <f>COUNTIF($E$3:E253,E250)</f>
        <v>1</v>
      </c>
      <c r="G250" t="str">
        <f t="shared" si="37"/>
        <v>その他全日制西播1</v>
      </c>
      <c r="H250" t="s">
        <v>1514</v>
      </c>
      <c r="I250" t="s">
        <v>1515</v>
      </c>
      <c r="N250">
        <f t="shared" si="38"/>
        <v>248</v>
      </c>
    </row>
    <row r="251" spans="1:14" x14ac:dyDescent="0.15">
      <c r="A251">
        <v>249</v>
      </c>
      <c r="B251" s="21" t="s">
        <v>1511</v>
      </c>
      <c r="C251" s="21" t="s">
        <v>1512</v>
      </c>
      <c r="D251" s="21" t="s">
        <v>1516</v>
      </c>
      <c r="E251" t="str">
        <f t="shared" si="36"/>
        <v>その他全日制神戸</v>
      </c>
      <c r="F251">
        <f>COUNTIF($E$3:E254,E251)</f>
        <v>3</v>
      </c>
      <c r="G251" t="str">
        <f t="shared" si="37"/>
        <v>その他全日制神戸3</v>
      </c>
      <c r="H251" t="s">
        <v>1517</v>
      </c>
      <c r="I251" t="s">
        <v>1518</v>
      </c>
      <c r="N251">
        <f t="shared" si="38"/>
        <v>249</v>
      </c>
    </row>
    <row r="252" spans="1:14" x14ac:dyDescent="0.15">
      <c r="A252">
        <v>250</v>
      </c>
      <c r="B252" s="21" t="s">
        <v>1511</v>
      </c>
      <c r="C252" s="21" t="s">
        <v>1424</v>
      </c>
      <c r="D252" s="21" t="s">
        <v>1516</v>
      </c>
      <c r="E252" t="str">
        <f t="shared" si="36"/>
        <v>その他全日制神戸</v>
      </c>
      <c r="F252">
        <f>COUNTIF($E$3:E254,E252)</f>
        <v>3</v>
      </c>
      <c r="G252" t="str">
        <f t="shared" si="37"/>
        <v>その他全日制神戸3</v>
      </c>
      <c r="H252" t="s">
        <v>1519</v>
      </c>
      <c r="I252" t="s">
        <v>1520</v>
      </c>
      <c r="N252">
        <f t="shared" si="38"/>
        <v>250</v>
      </c>
    </row>
    <row r="253" spans="1:14" x14ac:dyDescent="0.15">
      <c r="A253">
        <v>251</v>
      </c>
      <c r="B253" s="21" t="s">
        <v>1511</v>
      </c>
      <c r="C253" s="21" t="s">
        <v>1424</v>
      </c>
      <c r="D253" s="21" t="s">
        <v>1521</v>
      </c>
      <c r="E253" t="str">
        <f t="shared" si="36"/>
        <v>その他全日制東播</v>
      </c>
      <c r="F253">
        <f>COUNTIF($E$3:E254,E253)</f>
        <v>1</v>
      </c>
      <c r="G253" t="str">
        <f t="shared" si="37"/>
        <v>その他全日制東播1</v>
      </c>
      <c r="H253" t="s">
        <v>1522</v>
      </c>
      <c r="I253" t="s">
        <v>1523</v>
      </c>
      <c r="N253">
        <f t="shared" si="38"/>
        <v>251</v>
      </c>
    </row>
    <row r="254" spans="1:14" x14ac:dyDescent="0.15">
      <c r="A254">
        <v>252</v>
      </c>
      <c r="B254" s="21" t="s">
        <v>1442</v>
      </c>
      <c r="C254" s="21" t="s">
        <v>1424</v>
      </c>
      <c r="D254" s="21" t="s">
        <v>1448</v>
      </c>
      <c r="E254" t="str">
        <f t="shared" si="36"/>
        <v>その他全日制但馬</v>
      </c>
      <c r="F254">
        <f>COUNTIF($E$3:E256,E254)</f>
        <v>1</v>
      </c>
      <c r="G254" t="str">
        <f t="shared" si="37"/>
        <v>その他全日制但馬1</v>
      </c>
      <c r="H254" t="s">
        <v>1386</v>
      </c>
      <c r="I254" t="s">
        <v>1387</v>
      </c>
      <c r="J254" t="s">
        <v>1314</v>
      </c>
      <c r="K254" t="s">
        <v>1388</v>
      </c>
      <c r="L254" t="s">
        <v>1389</v>
      </c>
      <c r="M254" t="s">
        <v>1390</v>
      </c>
      <c r="N254">
        <f t="shared" si="38"/>
        <v>252</v>
      </c>
    </row>
    <row r="255" spans="1:14" x14ac:dyDescent="0.15">
      <c r="A255">
        <v>253</v>
      </c>
      <c r="B255" s="21" t="s">
        <v>1511</v>
      </c>
      <c r="C255" s="21" t="s">
        <v>1424</v>
      </c>
      <c r="D255" s="21" t="s">
        <v>1516</v>
      </c>
      <c r="E255" t="str">
        <f t="shared" si="36"/>
        <v>その他全日制神戸</v>
      </c>
      <c r="F255">
        <f>COUNTIF($E$3:E255,E255)</f>
        <v>4</v>
      </c>
      <c r="G255" t="str">
        <f t="shared" si="37"/>
        <v>その他全日制神戸4</v>
      </c>
      <c r="H255" t="s">
        <v>1524</v>
      </c>
      <c r="I255" t="s">
        <v>1525</v>
      </c>
      <c r="N255">
        <f t="shared" si="38"/>
        <v>253</v>
      </c>
    </row>
  </sheetData>
  <sortState xmlns:xlrd2="http://schemas.microsoft.com/office/spreadsheetml/2017/richdata2" ref="A236:N248">
    <sortCondition ref="A236:A248"/>
  </sortState>
  <mergeCells count="3">
    <mergeCell ref="E1:G1"/>
    <mergeCell ref="A1:D1"/>
    <mergeCell ref="H1:M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状況調査</vt:lpstr>
      <vt:lpstr>請求書</vt:lpstr>
      <vt:lpstr>Sheet2</vt:lpstr>
      <vt:lpstr>状況調査!Print_Area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幸子 高体連</cp:lastModifiedBy>
  <cp:lastPrinted>2023-09-26T00:38:18Z</cp:lastPrinted>
  <dcterms:created xsi:type="dcterms:W3CDTF">2023-04-21T06:34:52Z</dcterms:created>
  <dcterms:modified xsi:type="dcterms:W3CDTF">2024-04-24T05:18:50Z</dcterms:modified>
</cp:coreProperties>
</file>