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CCAE4E5C-542B-4693-BD83-9B3E83A93EB1}" xr6:coauthVersionLast="47" xr6:coauthVersionMax="47" xr10:uidLastSave="{00000000-0000-0000-0000-000000000000}"/>
  <workbookProtection workbookAlgorithmName="SHA-512" workbookHashValue="AeomsszbI+GHu549exrUfMOL7dY6H5sUfMa3Iw488MCxyl63p2bWwrVe8dYgOMhNvnT3eN63KjmhgYKtXtEuOA==" workbookSaltValue="vlH5JC6tMQQC4FZJyiICuQ==" workbookSpinCount="100000" lockStructure="1"/>
  <bookViews>
    <workbookView xWindow="20370" yWindow="-120" windowWidth="29040" windowHeight="15720" firstSheet="1" activeTab="1" xr2:uid="{00000000-000D-0000-FFFF-FFFF00000000}"/>
  </bookViews>
  <sheets>
    <sheet name="改訂履歴" sheetId="2" state="hidden" r:id="rId1"/>
    <sheet name="従業員名簿" sheetId="1" r:id="rId2"/>
  </sheets>
  <externalReferences>
    <externalReference r:id="rId3"/>
  </externalReferences>
  <definedNames>
    <definedName name="_xlnm.Print_Area" localSheetId="1">従業員名簿!$A$2:$F$33</definedName>
    <definedName name="_xlnm.Print_Titles" localSheetId="1">従業員名簿!$5:$6</definedName>
    <definedName name="トレイ数">'[1]①製品審査申請書（工業会用）'!$E$29</definedName>
    <definedName name="機器費用">'[1]①製品審査申請書（工業会用）'!$E$42</definedName>
    <definedName name="設定費用">'[1]①製品審査申請書（工業会用）'!$E$43</definedName>
    <definedName name="操作人数">'[1]①製品審査申請書（工業会用）'!$E$30</definedName>
    <definedName name="配膳スピード">'[1]①製品審査申請書（工業会用）'!$E$28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1" i="1" l="1"/>
  <c r="O11" i="1" s="1"/>
  <c r="M22" i="1" l="1"/>
  <c r="N22" i="1"/>
  <c r="O22" i="1" s="1"/>
  <c r="M23" i="1"/>
  <c r="N23" i="1"/>
  <c r="O23" i="1" s="1"/>
  <c r="M24" i="1"/>
  <c r="N24" i="1"/>
  <c r="O24" i="1" s="1"/>
  <c r="M25" i="1"/>
  <c r="N25" i="1"/>
  <c r="O25" i="1" s="1"/>
  <c r="M26" i="1"/>
  <c r="N26" i="1"/>
  <c r="O26" i="1" s="1"/>
  <c r="M27" i="1"/>
  <c r="N27" i="1"/>
  <c r="O27" i="1" s="1"/>
  <c r="M28" i="1"/>
  <c r="N28" i="1"/>
  <c r="O28" i="1" s="1"/>
  <c r="M29" i="1"/>
  <c r="N29" i="1"/>
  <c r="O29" i="1" s="1"/>
  <c r="M30" i="1"/>
  <c r="N30" i="1"/>
  <c r="O30" i="1" s="1"/>
  <c r="M31" i="1"/>
  <c r="N31" i="1"/>
  <c r="O31" i="1" s="1"/>
  <c r="M32" i="1"/>
  <c r="N32" i="1"/>
  <c r="O32" i="1" s="1"/>
  <c r="M13" i="1"/>
  <c r="N13" i="1"/>
  <c r="O13" i="1" s="1"/>
  <c r="M14" i="1"/>
  <c r="N14" i="1"/>
  <c r="O14" i="1" s="1"/>
  <c r="M15" i="1"/>
  <c r="N15" i="1"/>
  <c r="O15" i="1" s="1"/>
  <c r="M16" i="1"/>
  <c r="N16" i="1"/>
  <c r="O16" i="1" s="1"/>
  <c r="M17" i="1"/>
  <c r="N17" i="1"/>
  <c r="O17" i="1" s="1"/>
  <c r="M18" i="1"/>
  <c r="N18" i="1"/>
  <c r="O18" i="1" s="1"/>
  <c r="M19" i="1"/>
  <c r="N19" i="1"/>
  <c r="O19" i="1" s="1"/>
  <c r="M20" i="1"/>
  <c r="N20" i="1"/>
  <c r="O20" i="1" s="1"/>
  <c r="M21" i="1"/>
  <c r="N21" i="1"/>
  <c r="O21" i="1" s="1"/>
  <c r="P28" i="1" l="1" a="1"/>
  <c r="P28" i="1" s="1"/>
  <c r="P30" i="1" a="1"/>
  <c r="P30" i="1" s="1"/>
  <c r="P21" i="1" a="1"/>
  <c r="P21" i="1" s="1"/>
  <c r="P26" i="1" a="1"/>
  <c r="P26" i="1" s="1"/>
  <c r="P29" i="1" a="1"/>
  <c r="P29" i="1" s="1"/>
  <c r="P22" i="1" a="1"/>
  <c r="P22" i="1" s="1"/>
  <c r="P25" i="1" a="1"/>
  <c r="P25" i="1" s="1"/>
  <c r="P27" i="1" a="1"/>
  <c r="P27" i="1" s="1"/>
  <c r="P18" i="1" a="1"/>
  <c r="P18" i="1" s="1"/>
  <c r="P19" i="1" a="1"/>
  <c r="P19" i="1" s="1"/>
  <c r="P32" i="1" a="1"/>
  <c r="P32" i="1" s="1"/>
  <c r="P24" i="1" a="1"/>
  <c r="P24" i="1" s="1"/>
  <c r="P15" i="1" a="1"/>
  <c r="P15" i="1" s="1"/>
  <c r="P20" i="1" a="1"/>
  <c r="P20" i="1" s="1"/>
  <c r="P16" i="1" a="1"/>
  <c r="P16" i="1" s="1"/>
  <c r="P31" i="1" a="1"/>
  <c r="P31" i="1" s="1"/>
  <c r="P23" i="1" a="1"/>
  <c r="P23" i="1" s="1"/>
  <c r="P17" i="1" a="1"/>
  <c r="P17" i="1" s="1"/>
  <c r="P13" i="1" a="1"/>
  <c r="P13" i="1" s="1"/>
  <c r="P14" i="1" a="1"/>
  <c r="P14" i="1" s="1"/>
  <c r="N12" i="1"/>
  <c r="O12" i="1" s="1"/>
  <c r="M12" i="1"/>
  <c r="M11" i="1"/>
  <c r="P11" i="1" s="1" a="1"/>
  <c r="P11" i="1" s="1"/>
  <c r="I12" i="1"/>
  <c r="P12" i="1" l="1" a="1"/>
  <c r="P12" i="1" s="1"/>
  <c r="I32" i="1"/>
  <c r="I31" i="1"/>
  <c r="I30" i="1"/>
  <c r="I29" i="1"/>
  <c r="I28" i="1"/>
  <c r="I27" i="1"/>
  <c r="I26" i="1"/>
  <c r="I25" i="1"/>
  <c r="I24" i="1"/>
  <c r="I23" i="1"/>
  <c r="I22" i="1"/>
  <c r="I21" i="1"/>
  <c r="I20" i="1"/>
  <c r="I19" i="1"/>
  <c r="I18" i="1"/>
  <c r="I17" i="1"/>
  <c r="I16" i="1"/>
  <c r="I15" i="1"/>
  <c r="I14" i="1"/>
  <c r="I13" i="1"/>
  <c r="J12" i="1" l="1"/>
  <c r="K13" i="1" l="1"/>
  <c r="K32" i="1" l="1"/>
  <c r="K31" i="1"/>
  <c r="K30" i="1"/>
  <c r="K29" i="1"/>
  <c r="K28" i="1"/>
  <c r="K27" i="1"/>
  <c r="K26" i="1"/>
  <c r="K25" i="1"/>
  <c r="K24" i="1"/>
  <c r="K23" i="1"/>
  <c r="K22" i="1"/>
  <c r="K21" i="1"/>
  <c r="K20" i="1"/>
  <c r="K19" i="1"/>
  <c r="K18" i="1"/>
  <c r="K17" i="1"/>
  <c r="K16" i="1"/>
  <c r="K15" i="1"/>
  <c r="K14" i="1"/>
  <c r="K12" i="1"/>
  <c r="K11" i="1"/>
  <c r="J32" i="1"/>
  <c r="J31" i="1"/>
  <c r="J30" i="1"/>
  <c r="J29" i="1"/>
  <c r="J28" i="1"/>
  <c r="J27" i="1"/>
  <c r="J26" i="1"/>
  <c r="J25" i="1"/>
  <c r="J24" i="1"/>
  <c r="J23" i="1"/>
  <c r="J22" i="1"/>
  <c r="J21" i="1"/>
  <c r="J20" i="1"/>
  <c r="J19" i="1"/>
  <c r="J18" i="1"/>
  <c r="J17" i="1"/>
  <c r="J16" i="1"/>
  <c r="J15" i="1"/>
  <c r="J14" i="1"/>
  <c r="J13" i="1"/>
  <c r="J11" i="1"/>
  <c r="L14" i="1" l="1"/>
  <c r="L22" i="1"/>
  <c r="Q22" i="1" s="1"/>
  <c r="L30" i="1"/>
  <c r="Q30" i="1" s="1"/>
  <c r="L17" i="1"/>
  <c r="L25" i="1"/>
  <c r="Q25" i="1" s="1"/>
  <c r="L19" i="1"/>
  <c r="L27" i="1"/>
  <c r="Q27" i="1" s="1"/>
  <c r="L26" i="1"/>
  <c r="Q26" i="1" s="1"/>
  <c r="L20" i="1"/>
  <c r="Q20" i="1" s="1"/>
  <c r="L28" i="1"/>
  <c r="Q28" i="1" s="1"/>
  <c r="L18" i="1"/>
  <c r="L12" i="1"/>
  <c r="Q12" i="1" s="1"/>
  <c r="L21" i="1"/>
  <c r="Q21" i="1" s="1"/>
  <c r="L29" i="1"/>
  <c r="Q29" i="1" s="1"/>
  <c r="L15" i="1"/>
  <c r="Q15" i="1" s="1"/>
  <c r="L23" i="1"/>
  <c r="Q23" i="1" s="1"/>
  <c r="L31" i="1"/>
  <c r="Q31" i="1" s="1"/>
  <c r="L16" i="1"/>
  <c r="Q16" i="1" s="1"/>
  <c r="L24" i="1"/>
  <c r="Q24" i="1" s="1"/>
  <c r="L32" i="1"/>
  <c r="Q32" i="1" s="1"/>
  <c r="L13" i="1"/>
  <c r="Q13" i="1" s="1"/>
  <c r="Q18" i="1"/>
  <c r="Q19" i="1"/>
  <c r="Q17" i="1"/>
  <c r="Q14" i="1"/>
  <c r="L11" i="1"/>
  <c r="Q11" i="1" s="1"/>
  <c r="D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<sst xmlns="http://schemas.openxmlformats.org/spreadsheetml/2006/main" count="30" uniqueCount="30">
  <si>
    <t>NO.</t>
  </si>
  <si>
    <t>従業員名</t>
  </si>
  <si>
    <t>生年月日</t>
  </si>
  <si>
    <t>姓</t>
    <rPh sb="0" eb="1">
      <t>セイ</t>
    </rPh>
    <phoneticPr fontId="2"/>
  </si>
  <si>
    <t>名</t>
    <rPh sb="0" eb="1">
      <t>メイ</t>
    </rPh>
    <phoneticPr fontId="2"/>
  </si>
  <si>
    <t>記入漏れチェック</t>
    <rPh sb="0" eb="2">
      <t>キニュウ</t>
    </rPh>
    <rPh sb="2" eb="3">
      <t>モ</t>
    </rPh>
    <phoneticPr fontId="2"/>
  </si>
  <si>
    <t>同一人物重複チェック</t>
    <rPh sb="0" eb="2">
      <t>ドウイツ</t>
    </rPh>
    <rPh sb="2" eb="4">
      <t>ジンブツ</t>
    </rPh>
    <rPh sb="4" eb="6">
      <t>チョウフク</t>
    </rPh>
    <phoneticPr fontId="2"/>
  </si>
  <si>
    <t>年齢チェック</t>
    <rPh sb="0" eb="2">
      <t>ネンレイ</t>
    </rPh>
    <phoneticPr fontId="2"/>
  </si>
  <si>
    <t>最終チェック</t>
    <rPh sb="0" eb="2">
      <t>サイシュウ</t>
    </rPh>
    <phoneticPr fontId="2"/>
  </si>
  <si>
    <t>例</t>
  </si>
  <si>
    <t>事務局</t>
    <phoneticPr fontId="2"/>
  </si>
  <si>
    <t>太郎</t>
    <phoneticPr fontId="2"/>
  </si>
  <si>
    <t>未記入数</t>
    <rPh sb="0" eb="4">
      <t>ミキニュウスウ</t>
    </rPh>
    <phoneticPr fontId="2"/>
  </si>
  <si>
    <t>年齢エラーチェック</t>
    <rPh sb="0" eb="2">
      <t>ネンレイ</t>
    </rPh>
    <phoneticPr fontId="2"/>
  </si>
  <si>
    <r>
      <t>申請する中小企業等の法人名
または
屋号</t>
    </r>
    <r>
      <rPr>
        <b/>
        <sz val="9"/>
        <color theme="1"/>
        <rFont val="游ゴシック"/>
        <family val="3"/>
        <charset val="128"/>
        <scheme val="minor"/>
      </rPr>
      <t>（または個人事業主名）</t>
    </r>
    <rPh sb="18" eb="20">
      <t>ヤゴウ</t>
    </rPh>
    <rPh sb="29" eb="30">
      <t>メイ</t>
    </rPh>
    <phoneticPr fontId="2"/>
  </si>
  <si>
    <t>従業員数</t>
    <rPh sb="0" eb="4">
      <t>ジュウギョウインスウ</t>
    </rPh>
    <phoneticPr fontId="2"/>
  </si>
  <si>
    <t>15歳時年月日</t>
    <rPh sb="2" eb="3">
      <t>サイ</t>
    </rPh>
    <rPh sb="3" eb="4">
      <t>ジ</t>
    </rPh>
    <rPh sb="4" eb="7">
      <t>ネンガッピ</t>
    </rPh>
    <phoneticPr fontId="2"/>
  </si>
  <si>
    <t>翌4月</t>
    <rPh sb="0" eb="1">
      <t>ヨク</t>
    </rPh>
    <rPh sb="2" eb="3">
      <t>ガツ</t>
    </rPh>
    <phoneticPr fontId="2"/>
  </si>
  <si>
    <t>日付</t>
    <rPh sb="0" eb="2">
      <t>ヒヅケ</t>
    </rPh>
    <phoneticPr fontId="2"/>
  </si>
  <si>
    <t>内容</t>
    <rPh sb="0" eb="2">
      <t>ナイヨウ</t>
    </rPh>
    <phoneticPr fontId="2"/>
  </si>
  <si>
    <t>日付　表示形式修正済</t>
    <phoneticPr fontId="2"/>
  </si>
  <si>
    <t>従業員名/日付　中央ぞろえ</t>
    <phoneticPr fontId="2"/>
  </si>
  <si>
    <t>姓/名　重複時エラー判定</t>
    <rPh sb="0" eb="1">
      <t>セイ</t>
    </rPh>
    <rPh sb="2" eb="3">
      <t>メイ</t>
    </rPh>
    <rPh sb="4" eb="7">
      <t>チョウフクジ</t>
    </rPh>
    <rPh sb="10" eb="12">
      <t>ハンテイ</t>
    </rPh>
    <phoneticPr fontId="2"/>
  </si>
  <si>
    <t>年齢チェック　数式修正</t>
    <rPh sb="0" eb="2">
      <t>ネンレイ</t>
    </rPh>
    <rPh sb="7" eb="9">
      <t>スウシキ</t>
    </rPh>
    <rPh sb="9" eb="11">
      <t>シュウセイ</t>
    </rPh>
    <phoneticPr fontId="2"/>
  </si>
  <si>
    <t>中小企業省力化投資補助金事業　【指定様式】従業員名簿</t>
    <rPh sb="16" eb="18">
      <t>シテイ</t>
    </rPh>
    <rPh sb="18" eb="20">
      <t>ヨウシキ</t>
    </rPh>
    <phoneticPr fontId="2"/>
  </si>
  <si>
    <t>対象人数(1,500⇒21人)へ修正</t>
    <rPh sb="0" eb="4">
      <t>タイショウニンズウ</t>
    </rPh>
    <rPh sb="13" eb="14">
      <t>ニン</t>
    </rPh>
    <rPh sb="16" eb="18">
      <t>シュウセイ</t>
    </rPh>
    <phoneticPr fontId="2"/>
  </si>
  <si>
    <t>上記に伴う概要欄修正</t>
    <rPh sb="0" eb="2">
      <t>ジョウキ</t>
    </rPh>
    <rPh sb="3" eb="4">
      <t>トモナ</t>
    </rPh>
    <rPh sb="5" eb="8">
      <t>ガイヨウラン</t>
    </rPh>
    <rPh sb="8" eb="10">
      <t>シュウセイ</t>
    </rPh>
    <phoneticPr fontId="2"/>
  </si>
  <si>
    <t>Ver</t>
    <phoneticPr fontId="2"/>
  </si>
  <si>
    <t>Ver.1.4</t>
    <phoneticPr fontId="2"/>
  </si>
  <si>
    <t>数式一部変更</t>
    <rPh sb="0" eb="6">
      <t>スウシキイチブヘンコウ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</si>
</sst>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12"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sz val="11"/>
      <color theme="1"/>
      <name val="游ゴシック"/>
      <family val="3"/>
      <charset val="128"/>
    </font>
    <font>
      <b/>
      <sz val="9"/>
      <color theme="1"/>
      <name val="游ゴシック"/>
      <family val="3"/>
      <charset val="128"/>
      <scheme val="minor"/>
    </font>
    <font>
      <sz val="11"/>
      <color theme="0"/>
      <name val="游ゴシック"/>
      <family val="2"/>
      <charset val="128"/>
      <scheme val="minor"/>
    </font>
    <font>
      <sz val="11"/>
      <color theme="0"/>
      <name val="游ゴシック"/>
      <family val="3"/>
      <charset val="128"/>
      <scheme val="minor"/>
    </font>
    <font>
      <sz val="8"/>
      <color theme="1"/>
      <name val="游ゴシック"/>
      <family val="3"/>
      <charset val="128"/>
      <scheme val="minor"/>
    </font>
  </fonts>
  <fills count="5">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
      <patternFill patternType="solid">
        <fgColor theme="4"/>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alignment vertical="center"/>
    </xf>
    <xf numFmtId="0" fontId="1" fillId="0" borderId="0"/>
  </cellStyleXfs>
  <cellXfs count="69">
    <xf numFmtId="0" fontId="0" fillId="0" borderId="0" xfId="0">
      <alignment vertical="center"/>
    </xf>
    <xf numFmtId="0" fontId="3" fillId="0" borderId="1" xfId="1" applyFont="1" applyBorder="1" applyAlignment="1" applyProtection="1">
      <alignment horizontal="center" vertical="center"/>
      <protection locked="0"/>
    </xf>
    <xf numFmtId="0" fontId="3" fillId="0" borderId="18" xfId="1" applyFont="1" applyBorder="1" applyAlignment="1" applyProtection="1">
      <alignment horizontal="center" vertical="center"/>
      <protection locked="0"/>
    </xf>
    <xf numFmtId="0" fontId="3" fillId="0" borderId="19" xfId="1" applyFont="1" applyBorder="1" applyAlignment="1" applyProtection="1">
      <alignment horizontal="center" vertical="center"/>
      <protection locked="0"/>
    </xf>
    <xf numFmtId="14" fontId="7" fillId="0" borderId="20" xfId="1" applyNumberFormat="1" applyFont="1" applyBorder="1" applyAlignment="1" applyProtection="1">
      <alignment horizontal="center" vertical="center"/>
      <protection locked="0"/>
    </xf>
    <xf numFmtId="0" fontId="3" fillId="0" borderId="21" xfId="1" applyFont="1" applyBorder="1" applyAlignment="1" applyProtection="1">
      <alignment horizontal="center" vertical="center"/>
      <protection locked="0"/>
    </xf>
    <xf numFmtId="14" fontId="7" fillId="0" borderId="22" xfId="1" applyNumberFormat="1" applyFont="1" applyBorder="1" applyAlignment="1" applyProtection="1">
      <alignment horizontal="center" vertical="center"/>
      <protection locked="0"/>
    </xf>
    <xf numFmtId="0" fontId="9" fillId="4" borderId="0" xfId="0" applyFont="1" applyFill="1" applyAlignment="1">
      <alignment horizontal="center" vertical="center"/>
    </xf>
    <xf numFmtId="0" fontId="10" fillId="4" borderId="0" xfId="0" applyFont="1" applyFill="1" applyAlignment="1">
      <alignment horizontal="center"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0" fillId="0" borderId="26" xfId="0" applyBorder="1">
      <alignment vertical="center"/>
    </xf>
    <xf numFmtId="14" fontId="0" fillId="0" borderId="27" xfId="0" applyNumberFormat="1" applyBorder="1">
      <alignment vertical="center"/>
    </xf>
    <xf numFmtId="0" fontId="0" fillId="0" borderId="28" xfId="0" applyBorder="1">
      <alignment vertical="center"/>
    </xf>
    <xf numFmtId="0" fontId="0" fillId="0" borderId="23" xfId="0" applyBorder="1">
      <alignment vertical="center"/>
    </xf>
    <xf numFmtId="14" fontId="0" fillId="0" borderId="2" xfId="0" applyNumberFormat="1" applyBorder="1">
      <alignment vertical="center"/>
    </xf>
    <xf numFmtId="0" fontId="0" fillId="0" borderId="2" xfId="0" applyBorder="1">
      <alignment vertical="center"/>
    </xf>
    <xf numFmtId="0" fontId="3" fillId="0" borderId="29" xfId="1" applyFont="1" applyBorder="1" applyAlignment="1" applyProtection="1">
      <alignment horizontal="center" vertical="center"/>
      <protection locked="0"/>
    </xf>
    <xf numFmtId="0" fontId="3" fillId="0" borderId="30" xfId="1" applyFont="1" applyBorder="1" applyAlignment="1" applyProtection="1">
      <alignment horizontal="center" vertical="center"/>
      <protection locked="0"/>
    </xf>
    <xf numFmtId="14" fontId="7" fillId="0" borderId="31" xfId="1" applyNumberFormat="1" applyFont="1" applyBorder="1" applyAlignment="1" applyProtection="1">
      <alignment horizontal="center" vertical="center"/>
      <protection locked="0"/>
    </xf>
    <xf numFmtId="0" fontId="0" fillId="0" borderId="23" xfId="0" applyFill="1" applyBorder="1">
      <alignment vertical="center"/>
    </xf>
    <xf numFmtId="0" fontId="0" fillId="0" borderId="27" xfId="0" applyBorder="1">
      <alignment vertical="center"/>
    </xf>
    <xf numFmtId="14" fontId="5" fillId="0" borderId="16" xfId="1" applyNumberFormat="1" applyFont="1" applyBorder="1" applyAlignment="1" applyProtection="1">
      <alignment horizontal="center" vertical="center"/>
      <protection locked="0"/>
    </xf>
    <xf numFmtId="0" fontId="5" fillId="0" borderId="17" xfId="1" applyFont="1" applyBorder="1" applyAlignment="1" applyProtection="1">
      <alignment horizontal="center" vertical="center"/>
      <protection locked="0"/>
    </xf>
    <xf numFmtId="0" fontId="0" fillId="0" borderId="2" xfId="0" applyFill="1" applyBorder="1">
      <alignment vertical="center"/>
    </xf>
    <xf numFmtId="0" fontId="3" fillId="0" borderId="0" xfId="1" applyFont="1" applyAlignment="1" applyProtection="1">
      <alignment vertical="center"/>
    </xf>
    <xf numFmtId="0" fontId="11" fillId="0" borderId="0" xfId="1" applyFont="1" applyAlignment="1" applyProtection="1">
      <alignment horizontal="right"/>
    </xf>
    <xf numFmtId="0" fontId="3" fillId="0" borderId="0" xfId="0" applyFont="1" applyProtection="1">
      <alignment vertical="center"/>
    </xf>
    <xf numFmtId="0" fontId="3" fillId="0" borderId="0" xfId="1" applyNumberFormat="1" applyFont="1" applyAlignment="1" applyProtection="1">
      <alignment vertical="center"/>
    </xf>
    <xf numFmtId="0" fontId="4" fillId="2" borderId="4" xfId="1" applyFont="1" applyFill="1" applyBorder="1" applyAlignment="1" applyProtection="1">
      <alignment horizontal="center" vertical="center"/>
    </xf>
    <xf numFmtId="0" fontId="4" fillId="2" borderId="5" xfId="1" applyFont="1" applyFill="1" applyBorder="1" applyAlignment="1" applyProtection="1">
      <alignment horizontal="center" vertical="center"/>
    </xf>
    <xf numFmtId="0" fontId="4" fillId="2" borderId="6" xfId="1" applyFont="1" applyFill="1" applyBorder="1" applyAlignment="1" applyProtection="1">
      <alignment horizontal="center" vertical="center"/>
    </xf>
    <xf numFmtId="0" fontId="4" fillId="0" borderId="0" xfId="1" applyFont="1" applyAlignment="1" applyProtection="1">
      <alignment horizontal="center" vertical="center"/>
    </xf>
    <xf numFmtId="0" fontId="5" fillId="0" borderId="0" xfId="1" applyFont="1" applyAlignment="1" applyProtection="1">
      <alignment vertical="center"/>
    </xf>
    <xf numFmtId="0" fontId="4" fillId="2" borderId="2" xfId="1" applyFont="1" applyFill="1" applyBorder="1" applyAlignment="1" applyProtection="1">
      <alignment horizontal="center" vertical="center" wrapText="1"/>
    </xf>
    <xf numFmtId="0" fontId="4" fillId="2" borderId="13" xfId="1" applyFont="1" applyFill="1" applyBorder="1" applyAlignment="1" applyProtection="1">
      <alignment horizontal="center" vertical="center" wrapText="1"/>
    </xf>
    <xf numFmtId="0" fontId="5" fillId="0" borderId="0" xfId="1" applyFont="1" applyAlignment="1" applyProtection="1">
      <alignment horizontal="center" vertical="center"/>
    </xf>
    <xf numFmtId="0" fontId="3" fillId="0" borderId="0" xfId="1" applyFont="1" applyAlignment="1" applyProtection="1">
      <alignment horizontal="center" vertical="center"/>
    </xf>
    <xf numFmtId="0" fontId="4" fillId="2" borderId="2" xfId="1" applyFont="1" applyFill="1" applyBorder="1" applyAlignment="1" applyProtection="1">
      <alignment horizontal="center" vertical="center"/>
    </xf>
    <xf numFmtId="176" fontId="4" fillId="2" borderId="2" xfId="1" applyNumberFormat="1" applyFont="1" applyFill="1" applyBorder="1" applyAlignment="1" applyProtection="1">
      <alignment horizontal="center" vertical="center"/>
    </xf>
    <xf numFmtId="0" fontId="4" fillId="0" borderId="0" xfId="1" applyFont="1" applyAlignment="1" applyProtection="1">
      <alignment vertical="center"/>
    </xf>
    <xf numFmtId="0" fontId="3" fillId="0" borderId="3" xfId="1" applyFont="1" applyBorder="1" applyAlignment="1" applyProtection="1">
      <alignment vertical="center"/>
    </xf>
    <xf numFmtId="0" fontId="4" fillId="0" borderId="3" xfId="1" applyFont="1" applyBorder="1" applyAlignment="1" applyProtection="1">
      <alignment horizontal="center" vertical="center"/>
    </xf>
    <xf numFmtId="0" fontId="4" fillId="0" borderId="3" xfId="1" applyFont="1" applyBorder="1" applyAlignment="1" applyProtection="1">
      <alignment vertical="center"/>
    </xf>
    <xf numFmtId="0" fontId="4" fillId="2" borderId="7" xfId="1" applyFont="1" applyFill="1" applyBorder="1" applyAlignment="1" applyProtection="1">
      <alignment horizontal="center" vertical="center"/>
    </xf>
    <xf numFmtId="0" fontId="4" fillId="2" borderId="9" xfId="1" applyFont="1" applyFill="1" applyBorder="1" applyAlignment="1" applyProtection="1">
      <alignment horizontal="center" vertical="center"/>
    </xf>
    <xf numFmtId="0" fontId="4" fillId="2" borderId="10" xfId="1" applyFont="1" applyFill="1" applyBorder="1" applyAlignment="1" applyProtection="1">
      <alignment horizontal="center" vertical="center"/>
    </xf>
    <xf numFmtId="0" fontId="4" fillId="2" borderId="14" xfId="1" applyFont="1" applyFill="1" applyBorder="1" applyAlignment="1" applyProtection="1">
      <alignment horizontal="center" vertical="center"/>
    </xf>
    <xf numFmtId="14" fontId="3" fillId="0" borderId="0" xfId="1" applyNumberFormat="1" applyFont="1" applyAlignment="1" applyProtection="1">
      <alignment vertical="center"/>
    </xf>
    <xf numFmtId="0" fontId="4" fillId="2" borderId="8" xfId="1" applyFont="1" applyFill="1" applyBorder="1" applyAlignment="1" applyProtection="1">
      <alignment horizontal="center" vertical="center"/>
    </xf>
    <xf numFmtId="0" fontId="4" fillId="2" borderId="1" xfId="1" applyFont="1" applyFill="1" applyBorder="1" applyAlignment="1" applyProtection="1">
      <alignment horizontal="center" vertical="center"/>
    </xf>
    <xf numFmtId="0" fontId="4" fillId="2" borderId="15" xfId="1" applyFont="1" applyFill="1" applyBorder="1" applyAlignment="1" applyProtection="1">
      <alignment horizontal="center" vertical="center"/>
    </xf>
    <xf numFmtId="0" fontId="6" fillId="3" borderId="11" xfId="1" applyFont="1" applyFill="1" applyBorder="1" applyAlignment="1" applyProtection="1">
      <alignment horizontal="center" vertical="center"/>
    </xf>
    <xf numFmtId="0" fontId="6" fillId="3" borderId="12" xfId="1" applyFont="1" applyFill="1" applyBorder="1" applyAlignment="1" applyProtection="1">
      <alignment horizontal="center" vertical="center"/>
    </xf>
    <xf numFmtId="0" fontId="6" fillId="3" borderId="2" xfId="0" applyFont="1" applyFill="1" applyBorder="1" applyAlignment="1" applyProtection="1">
      <alignment horizontal="center" vertical="center"/>
    </xf>
    <xf numFmtId="0" fontId="6" fillId="3" borderId="2" xfId="1" applyNumberFormat="1" applyFont="1" applyFill="1" applyBorder="1" applyAlignment="1" applyProtection="1">
      <alignment horizontal="center" vertical="center"/>
    </xf>
    <xf numFmtId="0" fontId="6" fillId="3" borderId="2" xfId="1" applyFont="1" applyFill="1" applyBorder="1" applyAlignment="1" applyProtection="1">
      <alignment horizontal="center" vertical="center"/>
    </xf>
    <xf numFmtId="0" fontId="6" fillId="2" borderId="1" xfId="1" applyFont="1" applyFill="1" applyBorder="1" applyAlignment="1" applyProtection="1">
      <alignment horizontal="center" vertical="center"/>
    </xf>
    <xf numFmtId="0" fontId="6" fillId="2" borderId="7" xfId="1" applyFont="1" applyFill="1" applyBorder="1" applyAlignment="1" applyProtection="1">
      <alignment horizontal="center" vertical="center"/>
    </xf>
    <xf numFmtId="14" fontId="6" fillId="2" borderId="14" xfId="1" applyNumberFormat="1" applyFont="1" applyFill="1" applyBorder="1" applyAlignment="1" applyProtection="1">
      <alignment horizontal="center" vertical="center"/>
    </xf>
    <xf numFmtId="14" fontId="6" fillId="2" borderId="1" xfId="1" applyNumberFormat="1" applyFont="1" applyFill="1" applyBorder="1" applyAlignment="1" applyProtection="1">
      <alignment horizontal="center" vertical="center"/>
    </xf>
    <xf numFmtId="0" fontId="6" fillId="2" borderId="9" xfId="1" applyFont="1" applyFill="1" applyBorder="1" applyAlignment="1" applyProtection="1">
      <alignment horizontal="center" vertical="center"/>
    </xf>
    <xf numFmtId="14" fontId="6" fillId="3" borderId="2" xfId="1" applyNumberFormat="1" applyFont="1" applyFill="1" applyBorder="1" applyAlignment="1" applyProtection="1">
      <alignment horizontal="center" vertical="center"/>
    </xf>
    <xf numFmtId="14" fontId="6" fillId="2" borderId="2" xfId="1" applyNumberFormat="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0" borderId="2" xfId="1"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2" xfId="1" applyNumberFormat="1" applyFont="1" applyFill="1" applyBorder="1" applyAlignment="1" applyProtection="1">
      <alignment horizontal="center" vertical="center"/>
    </xf>
    <xf numFmtId="14" fontId="3" fillId="0" borderId="2" xfId="1" applyNumberFormat="1" applyFont="1" applyFill="1" applyBorder="1" applyAlignment="1" applyProtection="1">
      <alignment horizontal="center" vertical="center"/>
    </xf>
  </cellXfs>
  <cellStyles count="2">
    <cellStyle name="標準" xfId="0" builtinId="0"/>
    <cellStyle name="標準 2 2" xfId="1" xr:uid="{00000000-0005-0000-0000-000001000000}"/>
  </cellStyles>
  <dxfs count="11">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rgb="FFFF5050"/>
        </patternFill>
      </fill>
    </dxf>
    <dxf>
      <fill>
        <patternFill>
          <bgColor rgb="FFFF5050"/>
        </patternFill>
      </fill>
    </dxf>
    <dxf>
      <fill>
        <patternFill>
          <bgColor rgb="FFFF5050"/>
        </patternFill>
      </fill>
    </dxf>
    <dxf>
      <fill>
        <patternFill>
          <bgColor theme="7" tint="0.79998168889431442"/>
        </patternFill>
      </fill>
    </dxf>
    <dxf>
      <fill>
        <patternFill>
          <bgColor theme="7" tint="0.79998168889431442"/>
        </patternFill>
      </fill>
    </dxf>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447149</xdr:colOff>
      <xdr:row>2</xdr:row>
      <xdr:rowOff>227540</xdr:rowOff>
    </xdr:from>
    <xdr:to>
      <xdr:col>7</xdr:col>
      <xdr:colOff>8638649</xdr:colOff>
      <xdr:row>56</xdr:row>
      <xdr:rowOff>137584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617232" y="322790"/>
          <a:ext cx="8191500" cy="12176127"/>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＜前提条件＞</a:t>
          </a:r>
        </a:p>
        <a:p>
          <a:pPr algn="l"/>
          <a:r>
            <a:rPr kumimoji="1" lang="ja-JP" altLang="en-US" sz="1100">
              <a:solidFill>
                <a:sysClr val="windowText" lastClr="000000"/>
              </a:solidFill>
            </a:rPr>
            <a:t>・従業員の人数を集計し、補助上限額の確認を行います。</a:t>
          </a:r>
        </a:p>
        <a:p>
          <a:pPr algn="l"/>
          <a:endParaRPr kumimoji="1" lang="ja-JP" altLang="en-US" sz="1100">
            <a:solidFill>
              <a:sysClr val="windowText" lastClr="000000"/>
            </a:solidFill>
          </a:endParaRPr>
        </a:p>
        <a:p>
          <a:pPr algn="l"/>
          <a:r>
            <a:rPr kumimoji="1" lang="ja-JP" altLang="en-US" sz="1100">
              <a:solidFill>
                <a:sysClr val="windowText" lastClr="000000"/>
              </a:solidFill>
            </a:rPr>
            <a:t>＜記載方法＞</a:t>
          </a:r>
        </a:p>
        <a:p>
          <a:pPr algn="l"/>
          <a:r>
            <a:rPr kumimoji="1" lang="ja-JP" altLang="en-US" sz="1100">
              <a:solidFill>
                <a:sysClr val="windowText" lastClr="000000"/>
              </a:solidFill>
            </a:rPr>
            <a:t>下記、①～③に従って必要事項を記載いただき、提出を行ってください。</a:t>
          </a:r>
        </a:p>
        <a:p>
          <a:pPr algn="l"/>
          <a:r>
            <a:rPr kumimoji="1" lang="ja-JP" altLang="en-US" sz="1100">
              <a:solidFill>
                <a:sysClr val="windowText" lastClr="000000"/>
              </a:solidFill>
            </a:rPr>
            <a:t>①申請する中小企業等の法人名または屋号（屋号が存在しない場合、 申請する個人事業主名）を記載してください。</a:t>
          </a:r>
        </a:p>
        <a:p>
          <a:pPr algn="l"/>
          <a:endParaRPr kumimoji="1" lang="en-US" altLang="ja-JP" sz="1100">
            <a:solidFill>
              <a:sysClr val="windowText" lastClr="000000"/>
            </a:solidFill>
          </a:endParaRPr>
        </a:p>
        <a:p>
          <a:pPr algn="l"/>
          <a:r>
            <a:rPr kumimoji="1" lang="ja-JP" altLang="en-US" sz="1100">
              <a:solidFill>
                <a:sysClr val="windowText" lastClr="000000"/>
              </a:solidFill>
            </a:rPr>
            <a:t>②交付申請時点で所属している全従業員数によって記載方法が異なります。</a:t>
          </a:r>
          <a:endParaRPr kumimoji="1" lang="en-US" altLang="ja-JP" sz="1100">
            <a:solidFill>
              <a:sysClr val="windowText" lastClr="000000"/>
            </a:solidFill>
          </a:endParaRPr>
        </a:p>
        <a:p>
          <a:pPr algn="l"/>
          <a:r>
            <a:rPr kumimoji="1" lang="ja-JP" altLang="en-US" sz="1100">
              <a:solidFill>
                <a:sysClr val="windowText" lastClr="000000"/>
              </a:solidFill>
            </a:rPr>
            <a:t>　（１）従業員数が１～２１人の場合</a:t>
          </a:r>
          <a:endParaRPr kumimoji="1" lang="en-US" altLang="ja-JP" sz="1100">
            <a:solidFill>
              <a:sysClr val="windowText" lastClr="000000"/>
            </a:solidFill>
          </a:endParaRPr>
        </a:p>
        <a:p>
          <a:pPr algn="l"/>
          <a:r>
            <a:rPr kumimoji="1" lang="ja-JP" altLang="en-US" sz="1100">
              <a:solidFill>
                <a:sysClr val="windowText" lastClr="000000"/>
              </a:solidFill>
            </a:rPr>
            <a:t>　　　　所属している全従業員の氏名（姓・名）、生年月日（</a:t>
          </a:r>
          <a:r>
            <a:rPr kumimoji="1" lang="en-US" altLang="ja-JP" sz="1100">
              <a:solidFill>
                <a:sysClr val="windowText" lastClr="000000"/>
              </a:solidFill>
            </a:rPr>
            <a:t>yyyy/mm/dd</a:t>
          </a:r>
          <a:r>
            <a:rPr kumimoji="1" lang="ja-JP" altLang="en-US" sz="1100">
              <a:solidFill>
                <a:sysClr val="windowText" lastClr="000000"/>
              </a:solidFill>
            </a:rPr>
            <a:t>）の記載をしてください。</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b="1">
              <a:solidFill>
                <a:srgbClr val="FF0000"/>
              </a:solidFill>
              <a:effectLst/>
              <a:latin typeface="+mn-lt"/>
              <a:ea typeface="+mn-ea"/>
              <a:cs typeface="+mn-cs"/>
            </a:rPr>
            <a:t>★従業員数は交付申請情報</a:t>
          </a:r>
          <a:r>
            <a:rPr kumimoji="1" lang="ja-JP" altLang="ja-JP" sz="1100" b="1" baseline="0">
              <a:solidFill>
                <a:srgbClr val="FF0000"/>
              </a:solidFill>
              <a:effectLst/>
              <a:latin typeface="+mn-lt"/>
              <a:ea typeface="+mn-ea"/>
              <a:cs typeface="+mn-cs"/>
            </a:rPr>
            <a:t> の事業者情報「従業員数」と合致するように記載してください。</a:t>
          </a:r>
          <a:endParaRPr lang="ja-JP" altLang="ja-JP">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２</a:t>
          </a:r>
          <a:r>
            <a:rPr kumimoji="1" lang="ja-JP" altLang="ja-JP" sz="1100">
              <a:solidFill>
                <a:sysClr val="windowText" lastClr="000000"/>
              </a:solidFill>
              <a:effectLst/>
              <a:latin typeface="+mn-lt"/>
              <a:ea typeface="+mn-ea"/>
              <a:cs typeface="+mn-cs"/>
            </a:rPr>
            <a:t>）従業員数が</a:t>
          </a:r>
          <a:r>
            <a:rPr kumimoji="1" lang="ja-JP" altLang="en-US" sz="1100">
              <a:solidFill>
                <a:sysClr val="windowText" lastClr="000000"/>
              </a:solidFill>
              <a:effectLst/>
              <a:latin typeface="+mn-lt"/>
              <a:ea typeface="+mn-ea"/>
              <a:cs typeface="+mn-cs"/>
            </a:rPr>
            <a:t>２２</a:t>
          </a:r>
          <a:r>
            <a:rPr kumimoji="1" lang="ja-JP" altLang="ja-JP" sz="1100">
              <a:solidFill>
                <a:sysClr val="windowText" lastClr="000000"/>
              </a:solidFill>
              <a:effectLst/>
              <a:latin typeface="+mn-lt"/>
              <a:ea typeface="+mn-ea"/>
              <a:cs typeface="+mn-cs"/>
            </a:rPr>
            <a:t>人</a:t>
          </a:r>
          <a:r>
            <a:rPr kumimoji="1" lang="ja-JP" altLang="en-US" sz="1100">
              <a:solidFill>
                <a:sysClr val="windowText" lastClr="000000"/>
              </a:solidFill>
              <a:effectLst/>
              <a:latin typeface="+mn-lt"/>
              <a:ea typeface="+mn-ea"/>
              <a:cs typeface="+mn-cs"/>
            </a:rPr>
            <a:t>以上</a:t>
          </a:r>
          <a:r>
            <a:rPr kumimoji="1" lang="ja-JP" altLang="ja-JP" sz="1100">
              <a:solidFill>
                <a:sysClr val="windowText" lastClr="000000"/>
              </a:solidFill>
              <a:effectLst/>
              <a:latin typeface="+mn-lt"/>
              <a:ea typeface="+mn-ea"/>
              <a:cs typeface="+mn-cs"/>
            </a:rPr>
            <a:t>の</a:t>
          </a:r>
          <a:r>
            <a:rPr kumimoji="1" lang="ja-JP" altLang="en-US" sz="1100">
              <a:solidFill>
                <a:sysClr val="windowText" lastClr="000000"/>
              </a:solidFill>
              <a:effectLst/>
              <a:latin typeface="+mn-lt"/>
              <a:ea typeface="+mn-ea"/>
              <a:cs typeface="+mn-cs"/>
            </a:rPr>
            <a:t>場合</a:t>
          </a:r>
          <a:endParaRPr lang="ja-JP" altLang="ja-JP">
            <a:solidFill>
              <a:sysClr val="windowText" lastClr="000000"/>
            </a:solidFill>
            <a:effectLst/>
          </a:endParaRPr>
        </a:p>
        <a:p>
          <a:r>
            <a:rPr kumimoji="1" lang="ja-JP" altLang="en-US" sz="1100">
              <a:solidFill>
                <a:sysClr val="windowText" lastClr="000000"/>
              </a:solidFill>
            </a:rPr>
            <a:t>　　　　全従業員のうち、任意の２１名の</a:t>
          </a:r>
          <a:r>
            <a:rPr kumimoji="1" lang="ja-JP" altLang="ja-JP" sz="1100">
              <a:solidFill>
                <a:sysClr val="windowText" lastClr="000000"/>
              </a:solidFill>
              <a:effectLst/>
              <a:latin typeface="+mn-lt"/>
              <a:ea typeface="+mn-ea"/>
              <a:cs typeface="+mn-cs"/>
            </a:rPr>
            <a:t>氏名（姓・名）、生年月日（</a:t>
          </a:r>
          <a:r>
            <a:rPr kumimoji="1" lang="en-US" altLang="ja-JP" sz="1100">
              <a:solidFill>
                <a:sysClr val="windowText" lastClr="000000"/>
              </a:solidFill>
              <a:effectLst/>
              <a:latin typeface="+mn-lt"/>
              <a:ea typeface="+mn-ea"/>
              <a:cs typeface="+mn-cs"/>
            </a:rPr>
            <a:t>yyyy/mm/dd</a:t>
          </a:r>
          <a:r>
            <a:rPr kumimoji="1" lang="ja-JP" altLang="ja-JP" sz="1100">
              <a:solidFill>
                <a:sysClr val="windowText" lastClr="000000"/>
              </a:solidFill>
              <a:effectLst/>
              <a:latin typeface="+mn-lt"/>
              <a:ea typeface="+mn-ea"/>
              <a:cs typeface="+mn-cs"/>
            </a:rPr>
            <a:t>）の記載をしてください。</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en-US" sz="1100" b="1">
              <a:solidFill>
                <a:srgbClr val="FF0000"/>
              </a:solidFill>
              <a:effectLst/>
              <a:latin typeface="+mn-lt"/>
              <a:ea typeface="+mn-ea"/>
              <a:cs typeface="+mn-cs"/>
            </a:rPr>
            <a:t>★交付申請情報 の事業者情報「従業員数」は全従業員数を記載する必要があります。</a:t>
          </a:r>
          <a:endParaRPr kumimoji="1" lang="en-US" altLang="ja-JP" sz="1100" b="1">
            <a:solidFill>
              <a:srgbClr val="FF0000"/>
            </a:solidFill>
            <a:effectLst/>
            <a:latin typeface="+mn-lt"/>
            <a:ea typeface="+mn-ea"/>
            <a:cs typeface="+mn-cs"/>
          </a:endParaRPr>
        </a:p>
        <a:p>
          <a:r>
            <a:rPr kumimoji="1" lang="ja-JP" altLang="en-US" sz="1100" b="1">
              <a:solidFill>
                <a:srgbClr val="FF0000"/>
              </a:solidFill>
              <a:effectLst/>
              <a:latin typeface="+mn-lt"/>
              <a:ea typeface="+mn-ea"/>
              <a:cs typeface="+mn-cs"/>
            </a:rPr>
            <a:t>　　　従業員名簿の「従業員数」と合致させる必要はありません。</a:t>
          </a:r>
          <a:endParaRPr kumimoji="1" lang="en-US" altLang="ja-JP" sz="1100" b="1">
            <a:solidFill>
              <a:srgbClr val="FF0000"/>
            </a:solidFill>
            <a:effectLst/>
            <a:latin typeface="+mn-lt"/>
            <a:ea typeface="+mn-ea"/>
            <a:cs typeface="+mn-cs"/>
          </a:endParaRPr>
        </a:p>
        <a:p>
          <a:endParaRPr kumimoji="1" lang="en-US" altLang="ja-JP" sz="1100" b="1">
            <a:solidFill>
              <a:srgbClr val="FF0000"/>
            </a:solidFill>
            <a:effectLst/>
            <a:latin typeface="+mn-lt"/>
            <a:ea typeface="+mn-ea"/>
            <a:cs typeface="+mn-cs"/>
          </a:endParaRPr>
        </a:p>
        <a:p>
          <a:r>
            <a:rPr kumimoji="1" lang="ja-JP" altLang="en-US" sz="1100">
              <a:solidFill>
                <a:sysClr val="windowText" lastClr="000000"/>
              </a:solidFill>
            </a:rPr>
            <a:t>　◇従業員：常時使用する従業員であり「予め解雇の予告を必要とする者」です。</a:t>
          </a:r>
        </a:p>
        <a:p>
          <a:pPr algn="l"/>
          <a:r>
            <a:rPr kumimoji="1" lang="ja-JP" altLang="en-US" sz="1100">
              <a:solidFill>
                <a:sysClr val="windowText" lastClr="000000"/>
              </a:solidFill>
            </a:rPr>
            <a:t>　　　　　これには、日々雇い入れられる者、２か月以内の期間を定めて使用される者、</a:t>
          </a:r>
        </a:p>
        <a:p>
          <a:pPr algn="l"/>
          <a:r>
            <a:rPr kumimoji="1" lang="ja-JP" altLang="en-US" sz="1100">
              <a:solidFill>
                <a:sysClr val="windowText" lastClr="000000"/>
              </a:solidFill>
            </a:rPr>
            <a:t>　　　　　季節的業務に４か月以内の期間を定めて使用される者、試みの使用期間中の者は含みません。</a:t>
          </a:r>
        </a:p>
        <a:p>
          <a:pPr algn="l"/>
          <a:r>
            <a:rPr kumimoji="1" lang="ja-JP" altLang="en-US" sz="1100">
              <a:solidFill>
                <a:sysClr val="windowText" lastClr="000000"/>
              </a:solidFill>
            </a:rPr>
            <a:t>　　</a:t>
          </a:r>
          <a:r>
            <a:rPr kumimoji="1" lang="ja-JP" altLang="en-US" sz="1100" b="1">
              <a:solidFill>
                <a:srgbClr val="FF0000"/>
              </a:solidFill>
            </a:rPr>
            <a:t>★詳細は「公募要領</a:t>
          </a:r>
          <a:r>
            <a:rPr kumimoji="1" lang="en-US" altLang="ja-JP" sz="1100" b="1">
              <a:solidFill>
                <a:srgbClr val="FF0000"/>
              </a:solidFill>
            </a:rPr>
            <a:t>2-3</a:t>
          </a:r>
          <a:r>
            <a:rPr kumimoji="1" lang="ja-JP" altLang="en-US" sz="1100" b="1">
              <a:solidFill>
                <a:srgbClr val="FF0000"/>
              </a:solidFill>
            </a:rPr>
            <a:t>　補助対象事業者」をご確認ください。</a:t>
          </a:r>
        </a:p>
        <a:p>
          <a:pPr algn="l"/>
          <a:r>
            <a:rPr kumimoji="1" lang="en-US" altLang="ja-JP" sz="1100" b="1">
              <a:solidFill>
                <a:srgbClr val="FF0000"/>
              </a:solidFill>
            </a:rPr>
            <a:t>※</a:t>
          </a:r>
          <a:r>
            <a:rPr kumimoji="1" lang="ja-JP" altLang="en-US" sz="1100" b="1">
              <a:solidFill>
                <a:srgbClr val="FF0000"/>
              </a:solidFill>
            </a:rPr>
            <a:t>氏名（姓・名）、生年月日（</a:t>
          </a:r>
          <a:r>
            <a:rPr kumimoji="1" lang="en-US" altLang="ja-JP" sz="1100" b="1">
              <a:solidFill>
                <a:srgbClr val="FF0000"/>
              </a:solidFill>
            </a:rPr>
            <a:t>yyyy/mm/dd</a:t>
          </a:r>
          <a:r>
            <a:rPr kumimoji="1" lang="ja-JP" altLang="en-US" sz="1100" b="1">
              <a:solidFill>
                <a:srgbClr val="FF0000"/>
              </a:solidFill>
            </a:rPr>
            <a:t>）のいずれかが記載されていない場合、該当セルが赤色で表示されます。</a:t>
          </a:r>
        </a:p>
        <a:p>
          <a:pPr algn="l"/>
          <a:r>
            <a:rPr kumimoji="1" lang="ja-JP" altLang="en-US" sz="1100" b="1">
              <a:solidFill>
                <a:srgbClr val="FF0000"/>
              </a:solidFill>
            </a:rPr>
            <a:t>　該当セルがあった場合は記載をしてください。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③太線黒枠内の入力項目において記載漏れがないことを確認し、交付申請情報に添付して提出してください。</a:t>
          </a:r>
          <a:endParaRPr kumimoji="1" lang="en-US" altLang="ja-JP" sz="1100">
            <a:solidFill>
              <a:sysClr val="windowText" lastClr="000000"/>
            </a:solidFill>
          </a:endParaRPr>
        </a:p>
        <a:p>
          <a:pPr algn="l"/>
          <a:r>
            <a:rPr kumimoji="1" lang="en-US" altLang="ja-JP" sz="1100" b="1">
              <a:solidFill>
                <a:srgbClr val="FF0000"/>
              </a:solidFill>
            </a:rPr>
            <a:t>※</a:t>
          </a:r>
          <a:r>
            <a:rPr kumimoji="1" lang="ja-JP" altLang="en-US" sz="1100" b="1">
              <a:solidFill>
                <a:srgbClr val="FF0000"/>
              </a:solidFill>
            </a:rPr>
            <a:t>記載していただいた内容にエラーがあった場合は、該当行が黄色で表示されます。</a:t>
          </a:r>
        </a:p>
        <a:p>
          <a:pPr algn="l"/>
          <a:r>
            <a:rPr kumimoji="1" lang="ja-JP" altLang="en-US" sz="1100" b="1">
              <a:solidFill>
                <a:srgbClr val="FF0000"/>
              </a:solidFill>
            </a:rPr>
            <a:t>　黄色で表示された場合は、内容を確認して頂き修正をお願いします。</a:t>
          </a:r>
        </a:p>
        <a:p>
          <a:pPr algn="l"/>
          <a:r>
            <a:rPr kumimoji="1" lang="ja-JP" altLang="en-US" sz="1100" b="1">
              <a:solidFill>
                <a:srgbClr val="FF0000"/>
              </a:solidFill>
            </a:rPr>
            <a:t>　◆エラー例</a:t>
          </a:r>
        </a:p>
        <a:p>
          <a:pPr algn="l"/>
          <a:r>
            <a:rPr kumimoji="1" lang="ja-JP" altLang="en-US" sz="1100" b="1">
              <a:solidFill>
                <a:srgbClr val="FF0000"/>
              </a:solidFill>
            </a:rPr>
            <a:t>　・年月日の記載が「</a:t>
          </a:r>
          <a:r>
            <a:rPr kumimoji="1" lang="en-US" altLang="ja-JP" sz="1100" b="1">
              <a:solidFill>
                <a:srgbClr val="FF0000"/>
              </a:solidFill>
            </a:rPr>
            <a:t>yyyy/mm/dd</a:t>
          </a:r>
          <a:r>
            <a:rPr kumimoji="1" lang="ja-JP" altLang="en-US" sz="1100" b="1">
              <a:solidFill>
                <a:srgbClr val="FF0000"/>
              </a:solidFill>
            </a:rPr>
            <a:t>」の形式でない場合</a:t>
          </a:r>
        </a:p>
        <a:p>
          <a:pPr algn="l"/>
          <a:endParaRPr kumimoji="1" lang="en-US" altLang="ja-JP" sz="1100">
            <a:solidFill>
              <a:sysClr val="windowText" lastClr="000000"/>
            </a:solidFill>
          </a:endParaRPr>
        </a:p>
        <a:p>
          <a:pPr algn="l"/>
          <a:r>
            <a:rPr kumimoji="1" lang="ja-JP" altLang="en-US" sz="1100">
              <a:solidFill>
                <a:sysClr val="windowText" lastClr="000000"/>
              </a:solidFill>
            </a:rPr>
            <a:t>＜事務局判断事項＞</a:t>
          </a:r>
        </a:p>
        <a:p>
          <a:pPr algn="l"/>
          <a:r>
            <a:rPr kumimoji="1" lang="ja-JP" altLang="en-US" sz="1100">
              <a:solidFill>
                <a:sysClr val="windowText" lastClr="000000"/>
              </a:solidFill>
            </a:rPr>
            <a:t>以下の条件に該当する場合は交付申請システムまたは本ファイルの修正を依頼させていただきます。</a:t>
          </a:r>
        </a:p>
        <a:p>
          <a:pPr algn="l"/>
          <a:r>
            <a:rPr kumimoji="1" lang="ja-JP" altLang="en-US" sz="1100">
              <a:solidFill>
                <a:sysClr val="windowText" lastClr="000000"/>
              </a:solidFill>
            </a:rPr>
            <a:t>１．従業員数が１～２１名の中小企業等において交付申請システムの従業員数及び本ファイルの従業員数に相違があった場合</a:t>
          </a:r>
          <a:endParaRPr kumimoji="1" lang="en-US" altLang="ja-JP" sz="1100">
            <a:solidFill>
              <a:sysClr val="windowText" lastClr="000000"/>
            </a:solidFill>
          </a:endParaRPr>
        </a:p>
        <a:p>
          <a:pPr algn="l"/>
          <a:r>
            <a:rPr kumimoji="1" lang="ja-JP" altLang="en-US" sz="1100">
              <a:solidFill>
                <a:sysClr val="windowText" lastClr="000000"/>
              </a:solidFill>
            </a:rPr>
            <a:t>２．従業員数が２２名以上の中小企業等において本ファイルの２１名全てに記入がされていない場合</a:t>
          </a:r>
        </a:p>
        <a:p>
          <a:pPr algn="l"/>
          <a:endParaRPr kumimoji="1" lang="ja-JP" altLang="en-US" sz="1100">
            <a:solidFill>
              <a:sysClr val="windowText" lastClr="000000"/>
            </a:solidFill>
          </a:endParaRPr>
        </a:p>
        <a:p>
          <a:pPr algn="l"/>
          <a:r>
            <a:rPr kumimoji="1" lang="en-US" altLang="ja-JP" sz="1100" b="1">
              <a:solidFill>
                <a:srgbClr val="FF0000"/>
              </a:solidFill>
            </a:rPr>
            <a:t>※</a:t>
          </a:r>
          <a:r>
            <a:rPr kumimoji="1" lang="ja-JP" altLang="en-US" sz="1100" b="1">
              <a:solidFill>
                <a:srgbClr val="FF0000"/>
              </a:solidFill>
            </a:rPr>
            <a:t>審査工程において詳細調査のため、労働者名簿の提出を求める場合があります。 </a:t>
          </a:r>
        </a:p>
        <a:p>
          <a:pPr algn="l"/>
          <a:endParaRPr kumimoji="1" lang="ja-JP" altLang="en-US" sz="1100" b="1">
            <a:solidFill>
              <a:srgbClr val="FF0000"/>
            </a:solidFill>
          </a:endParaRPr>
        </a:p>
        <a:p>
          <a:pPr algn="l"/>
          <a:r>
            <a:rPr kumimoji="1" lang="en-US" altLang="ja-JP" sz="1100" b="1">
              <a:solidFill>
                <a:srgbClr val="FF0000"/>
              </a:solidFill>
            </a:rPr>
            <a:t>※</a:t>
          </a:r>
          <a:r>
            <a:rPr kumimoji="1" lang="ja-JP" altLang="en-US" sz="1100" b="1">
              <a:solidFill>
                <a:srgbClr val="FF0000"/>
              </a:solidFill>
            </a:rPr>
            <a:t>申請内容に虚偽や実態との乖離が判明した場合には交付決定を取り消す場合があります。</a:t>
          </a:r>
        </a:p>
      </xdr:txBody>
    </xdr:sp>
    <xdr:clientData/>
  </xdr:twoCellAnchor>
  <xdr:twoCellAnchor>
    <xdr:from>
      <xdr:col>7</xdr:col>
      <xdr:colOff>656167</xdr:colOff>
      <xdr:row>11</xdr:row>
      <xdr:rowOff>145550</xdr:rowOff>
    </xdr:from>
    <xdr:to>
      <xdr:col>7</xdr:col>
      <xdr:colOff>6691842</xdr:colOff>
      <xdr:row>25</xdr:row>
      <xdr:rowOff>93131</xdr:rowOff>
    </xdr:to>
    <xdr:grpSp>
      <xdr:nvGrpSpPr>
        <xdr:cNvPr id="5" name="グループ化 4">
          <a:extLst>
            <a:ext uri="{FF2B5EF4-FFF2-40B4-BE49-F238E27FC236}">
              <a16:creationId xmlns:a16="http://schemas.microsoft.com/office/drawing/2014/main" id="{F960DBB6-EBB6-423A-BF64-FBBD051FD456}"/>
            </a:ext>
          </a:extLst>
        </xdr:cNvPr>
        <xdr:cNvGrpSpPr/>
      </xdr:nvGrpSpPr>
      <xdr:grpSpPr>
        <a:xfrm>
          <a:off x="6826250" y="3066550"/>
          <a:ext cx="6035675" cy="3355414"/>
          <a:chOff x="6826250" y="2897217"/>
          <a:chExt cx="6035675" cy="3355414"/>
        </a:xfrm>
      </xdr:grpSpPr>
      <xdr:pic>
        <xdr:nvPicPr>
          <xdr:cNvPr id="3" name="図 2">
            <a:extLst>
              <a:ext uri="{FF2B5EF4-FFF2-40B4-BE49-F238E27FC236}">
                <a16:creationId xmlns:a16="http://schemas.microsoft.com/office/drawing/2014/main" id="{4C079FB3-36D7-4F20-840D-4FF91A2AAE3A}"/>
              </a:ext>
            </a:extLst>
          </xdr:cNvPr>
          <xdr:cNvPicPr>
            <a:picLocks noChangeAspect="1"/>
          </xdr:cNvPicPr>
        </xdr:nvPicPr>
        <xdr:blipFill>
          <a:blip xmlns:r="http://schemas.openxmlformats.org/officeDocument/2006/relationships" r:embed="rId1"/>
          <a:stretch>
            <a:fillRect/>
          </a:stretch>
        </xdr:blipFill>
        <xdr:spPr>
          <a:xfrm>
            <a:off x="6826250" y="2897217"/>
            <a:ext cx="6035675" cy="3355414"/>
          </a:xfrm>
          <a:prstGeom prst="rect">
            <a:avLst/>
          </a:prstGeom>
        </xdr:spPr>
      </xdr:pic>
      <xdr:sp macro="" textlink="">
        <xdr:nvSpPr>
          <xdr:cNvPr id="4" name="フレーム 3">
            <a:extLst>
              <a:ext uri="{FF2B5EF4-FFF2-40B4-BE49-F238E27FC236}">
                <a16:creationId xmlns:a16="http://schemas.microsoft.com/office/drawing/2014/main" id="{ECE22AD4-8EDF-44FA-B08C-84158FE3FFFA}"/>
              </a:ext>
            </a:extLst>
          </xdr:cNvPr>
          <xdr:cNvSpPr/>
        </xdr:nvSpPr>
        <xdr:spPr>
          <a:xfrm>
            <a:off x="6962506" y="5593259"/>
            <a:ext cx="5637561" cy="549324"/>
          </a:xfrm>
          <a:prstGeom prst="frame">
            <a:avLst>
              <a:gd name="adj1" fmla="val 2778"/>
            </a:avLst>
          </a:prstGeom>
          <a:solidFill>
            <a:srgbClr val="FF5050"/>
          </a:solidFill>
          <a:ln>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1945076/Downloads/&#12304;&#30003;&#35531;&#27096;&#24335;&#12305;&#35069;&#21697;&#23529;&#26619;&#30003;&#35531;&#26360;&#65288;CT0005_&#37197;&#33203;&#12525;&#12508;&#12483;&#12488;&#65289;_Ver1.3-5&#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①製品審査申請書（工業会用）"/>
      <sheetName val="②製品審査申請書（事務局用）"/>
      <sheetName val="③納品実績報告書"/>
      <sheetName val="④省力化製品製造事業者登録申請書"/>
      <sheetName val="⑤カタログ掲載情報"/>
      <sheetName val="⑥提出書類一覧"/>
      <sheetName val="変更履歴"/>
      <sheetName val="審査結果サマリ"/>
      <sheetName val="凡例"/>
      <sheetName val="審査結果（飲食業ー小規模）"/>
      <sheetName val="審査結果（飲食業ー中規模）"/>
      <sheetName val="審査結果（飲食業ー大規模）"/>
      <sheetName val="利用が想定される中小企業(飲食業)"/>
      <sheetName val="審査結果（宿泊業ー小規模）"/>
      <sheetName val="審査結果（宿泊業ー中規模）"/>
      <sheetName val="審査結果（宿泊業ー大規模）"/>
      <sheetName val="利用が想定される中小企業(宿泊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B42EF-6FE5-44B2-828A-3C17DE9CCC52}">
  <dimension ref="B2:D9"/>
  <sheetViews>
    <sheetView showGridLines="0" workbookViewId="0">
      <selection activeCell="C18" sqref="C18"/>
    </sheetView>
  </sheetViews>
  <sheetFormatPr defaultRowHeight="18.75" x14ac:dyDescent="0.4"/>
  <cols>
    <col min="1" max="1" width="7.125" customWidth="1"/>
    <col min="3" max="3" width="11.375" bestFit="1" customWidth="1"/>
    <col min="4" max="4" width="34.25" bestFit="1" customWidth="1"/>
  </cols>
  <sheetData>
    <row r="2" spans="2:4" x14ac:dyDescent="0.4">
      <c r="B2" s="7" t="s">
        <v>27</v>
      </c>
      <c r="C2" s="7" t="s">
        <v>18</v>
      </c>
      <c r="D2" s="8" t="s">
        <v>19</v>
      </c>
    </row>
    <row r="3" spans="2:4" x14ac:dyDescent="0.4">
      <c r="B3" s="21">
        <v>1.1000000000000001</v>
      </c>
      <c r="C3" s="12">
        <v>45575</v>
      </c>
      <c r="D3" s="9" t="s">
        <v>20</v>
      </c>
    </row>
    <row r="4" spans="2:4" x14ac:dyDescent="0.4">
      <c r="B4" s="13"/>
      <c r="C4" s="13"/>
      <c r="D4" s="10" t="s">
        <v>21</v>
      </c>
    </row>
    <row r="5" spans="2:4" x14ac:dyDescent="0.4">
      <c r="B5" s="14"/>
      <c r="C5" s="14"/>
      <c r="D5" s="11" t="s">
        <v>22</v>
      </c>
    </row>
    <row r="6" spans="2:4" x14ac:dyDescent="0.4">
      <c r="B6" s="16">
        <v>1.2</v>
      </c>
      <c r="C6" s="15">
        <v>45590</v>
      </c>
      <c r="D6" s="16" t="s">
        <v>23</v>
      </c>
    </row>
    <row r="7" spans="2:4" x14ac:dyDescent="0.4">
      <c r="B7" s="21">
        <v>1.3</v>
      </c>
      <c r="C7" s="12">
        <v>45621</v>
      </c>
      <c r="D7" s="21" t="s">
        <v>25</v>
      </c>
    </row>
    <row r="8" spans="2:4" x14ac:dyDescent="0.4">
      <c r="B8" s="14"/>
      <c r="C8" s="14"/>
      <c r="D8" s="20" t="s">
        <v>26</v>
      </c>
    </row>
    <row r="9" spans="2:4" x14ac:dyDescent="0.4">
      <c r="B9" s="16">
        <v>1.4</v>
      </c>
      <c r="C9" s="15">
        <v>46099</v>
      </c>
      <c r="D9" s="24" t="s">
        <v>29</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3"/>
  <sheetViews>
    <sheetView showGridLines="0" tabSelected="1" view="pageBreakPreview" zoomScale="90" zoomScaleNormal="90" zoomScaleSheetLayoutView="90" workbookViewId="0">
      <selection activeCell="D5" sqref="D5:E5"/>
    </sheetView>
  </sheetViews>
  <sheetFormatPr defaultColWidth="12.625" defaultRowHeight="15" customHeight="1" x14ac:dyDescent="0.4"/>
  <cols>
    <col min="1" max="1" width="1.125" style="25" customWidth="1"/>
    <col min="2" max="2" width="9" style="25" customWidth="1"/>
    <col min="3" max="5" width="21.875" style="25" customWidth="1"/>
    <col min="6" max="6" width="1.25" style="25" customWidth="1"/>
    <col min="7" max="7" width="3.75" style="25" customWidth="1"/>
    <col min="8" max="8" width="122.125" style="25" customWidth="1"/>
    <col min="9" max="9" width="11.375" style="25" hidden="1" customWidth="1"/>
    <col min="10" max="10" width="5.375" style="25" hidden="1" customWidth="1"/>
    <col min="11" max="11" width="17.375" style="27" hidden="1" customWidth="1"/>
    <col min="12" max="12" width="3" style="27" hidden="1" customWidth="1"/>
    <col min="13" max="15" width="13.375" style="28" hidden="1" customWidth="1"/>
    <col min="16" max="16" width="19.625" style="25" hidden="1" customWidth="1"/>
    <col min="17" max="17" width="13.375" style="25" hidden="1" customWidth="1"/>
    <col min="18" max="16384" width="12.625" style="25"/>
  </cols>
  <sheetData>
    <row r="1" spans="2:19" ht="13.5" customHeight="1" x14ac:dyDescent="0.25">
      <c r="E1" s="26" t="s">
        <v>28</v>
      </c>
    </row>
    <row r="2" spans="2:19" ht="7.5" customHeight="1" thickBot="1" x14ac:dyDescent="0.45"/>
    <row r="3" spans="2:19" ht="18.75" customHeight="1" thickBot="1" x14ac:dyDescent="0.45">
      <c r="B3" s="29" t="s">
        <v>24</v>
      </c>
      <c r="C3" s="30"/>
      <c r="D3" s="30"/>
      <c r="E3" s="31"/>
    </row>
    <row r="4" spans="2:19" ht="18.75" customHeight="1" thickBot="1" x14ac:dyDescent="0.45">
      <c r="B4" s="32"/>
      <c r="C4" s="33"/>
      <c r="D4" s="33"/>
      <c r="E4" s="33"/>
    </row>
    <row r="5" spans="2:19" ht="55.5" customHeight="1" thickTop="1" thickBot="1" x14ac:dyDescent="0.45">
      <c r="B5" s="34" t="s">
        <v>14</v>
      </c>
      <c r="C5" s="35"/>
      <c r="D5" s="22"/>
      <c r="E5" s="23"/>
    </row>
    <row r="6" spans="2:19" ht="18.75" customHeight="1" thickTop="1" x14ac:dyDescent="0.4">
      <c r="B6" s="32"/>
      <c r="C6" s="36"/>
      <c r="D6" s="36"/>
      <c r="E6" s="37"/>
    </row>
    <row r="7" spans="2:19" ht="18.75" customHeight="1" x14ac:dyDescent="0.4">
      <c r="B7" s="38" t="s">
        <v>15</v>
      </c>
      <c r="C7" s="38"/>
      <c r="D7" s="39">
        <f ca="1">COUNTIF(Q12:Q32,"OK")</f>
        <v>0</v>
      </c>
      <c r="E7" s="39"/>
      <c r="F7" s="40"/>
      <c r="G7" s="40"/>
      <c r="H7" s="40"/>
      <c r="I7" s="40"/>
    </row>
    <row r="8" spans="2:19" ht="18.75" customHeight="1" x14ac:dyDescent="0.4">
      <c r="B8" s="41"/>
      <c r="C8" s="42"/>
      <c r="D8" s="42"/>
      <c r="E8" s="43"/>
      <c r="F8" s="40"/>
      <c r="G8" s="40"/>
      <c r="H8" s="40"/>
      <c r="I8" s="40"/>
      <c r="K8" s="25"/>
      <c r="L8" s="25"/>
    </row>
    <row r="9" spans="2:19" ht="18.75" customHeight="1" x14ac:dyDescent="0.4">
      <c r="B9" s="44" t="s">
        <v>0</v>
      </c>
      <c r="C9" s="45" t="s">
        <v>1</v>
      </c>
      <c r="D9" s="46"/>
      <c r="E9" s="47" t="s">
        <v>2</v>
      </c>
      <c r="P9" s="48"/>
    </row>
    <row r="10" spans="2:19" ht="18.75" customHeight="1" x14ac:dyDescent="0.4">
      <c r="B10" s="49"/>
      <c r="C10" s="50" t="s">
        <v>3</v>
      </c>
      <c r="D10" s="50" t="s">
        <v>4</v>
      </c>
      <c r="E10" s="51"/>
      <c r="I10" s="52" t="s">
        <v>5</v>
      </c>
      <c r="J10" s="53"/>
      <c r="K10" s="54" t="s">
        <v>6</v>
      </c>
      <c r="L10" s="54"/>
      <c r="M10" s="55" t="s">
        <v>7</v>
      </c>
      <c r="N10" s="55" t="s">
        <v>16</v>
      </c>
      <c r="O10" s="56" t="s">
        <v>17</v>
      </c>
      <c r="P10" s="56" t="s">
        <v>13</v>
      </c>
      <c r="Q10" s="56" t="s">
        <v>8</v>
      </c>
    </row>
    <row r="11" spans="2:19" ht="18.75" customHeight="1" thickBot="1" x14ac:dyDescent="0.45">
      <c r="B11" s="57" t="s">
        <v>9</v>
      </c>
      <c r="C11" s="58" t="s">
        <v>10</v>
      </c>
      <c r="D11" s="58" t="s">
        <v>11</v>
      </c>
      <c r="E11" s="59">
        <v>32964</v>
      </c>
      <c r="I11" s="60" t="s">
        <v>12</v>
      </c>
      <c r="J11" s="60" t="str">
        <f t="shared" ref="J11:J32" si="0">IF(C11="","NG",IF(D11="","NG",IF(E11="","NG","OK")))</f>
        <v>OK</v>
      </c>
      <c r="K11" s="60" t="str">
        <f t="shared" ref="K11:K32" si="1">TRIM(SUBSTITUTE(C11&amp;D11&amp;E11,"　",""))</f>
        <v>事務局太郎32964</v>
      </c>
      <c r="L11" s="61">
        <f>IF(K11="",0,COUNTIF($K$11:$K$32,K11))</f>
        <v>1</v>
      </c>
      <c r="M11" s="55" t="str">
        <f ca="1">IFERROR(IF(DATEDIF(E11,TODAY(),"Y")&gt;15,"OK","NG"),"")</f>
        <v>OK</v>
      </c>
      <c r="N11" s="62">
        <f>DATE(YEAR(E11)+15,MONTH(E11),DAY(E11))</f>
        <v>38443</v>
      </c>
      <c r="O11" s="62">
        <f>DATE(YEAR(N11)+1,MONTH(1)+3,DAY(1))</f>
        <v>38808</v>
      </c>
      <c r="P11" s="56" t="str" cm="1">
        <f t="array" aca="1" ref="P11" ca="1">_xlfn.IFS(M11="","NG",M11&gt;16,"OK",TODAY()&gt;O11,"OK",M11&lt;16,"NG")</f>
        <v>OK</v>
      </c>
      <c r="Q11" s="63" t="str">
        <f t="shared" ref="Q11" ca="1" si="2">IF(J11&lt;&gt;M11,"NG",IF(L11&gt;1,"NG",IF($J11="NG","NG","OK")))</f>
        <v>OK</v>
      </c>
    </row>
    <row r="12" spans="2:19" ht="18.75" customHeight="1" x14ac:dyDescent="0.4">
      <c r="B12" s="64">
        <v>1</v>
      </c>
      <c r="C12" s="2"/>
      <c r="D12" s="3"/>
      <c r="E12" s="4"/>
      <c r="I12" s="65">
        <f t="shared" ref="I12:I32" si="3">COUNTBLANK(C12:E12)</f>
        <v>3</v>
      </c>
      <c r="J12" s="65" t="str">
        <f t="shared" si="0"/>
        <v>NG</v>
      </c>
      <c r="K12" s="66" t="str">
        <f t="shared" si="1"/>
        <v/>
      </c>
      <c r="L12" s="66">
        <f t="shared" ref="L12:L32" si="4">IF(K12="",0,COUNTIF($K$12:$K$32,K12))</f>
        <v>0</v>
      </c>
      <c r="M12" s="67">
        <f ca="1">IFERROR(DATEDIF(E12,TODAY(),"Y"),"")</f>
        <v>126</v>
      </c>
      <c r="N12" s="68">
        <f>DATE(YEAR(E12)+15,MONTH(E12),DAY(E12))</f>
        <v>5479</v>
      </c>
      <c r="O12" s="68">
        <f>IF(OR(MONTH(E12)=1,MONTH(E12)=2,MONTH(E12)=3),DATE(YEAR(N12),MONTH(1)+3,DAY(1)),DATE(YEAR(N12)+1,MONTH(1)+3,DAY(1)))</f>
        <v>5205</v>
      </c>
      <c r="P12" s="65" t="str" cm="1">
        <f t="array" aca="1" ref="P12" ca="1">_xlfn.IFS(M12="","NG",M12&gt;16,"OK",TODAY()&gt;O12,"OK",M12&lt;16,"NG")</f>
        <v>OK</v>
      </c>
      <c r="Q12" s="65" t="str">
        <f ca="1">IF(J12&lt;&gt;P12,"NG",IF(L12&gt;1,"NG",IF($J12="NG","NG","OK")))</f>
        <v>NG</v>
      </c>
    </row>
    <row r="13" spans="2:19" ht="18.75" customHeight="1" x14ac:dyDescent="0.4">
      <c r="B13" s="64">
        <v>2</v>
      </c>
      <c r="C13" s="5"/>
      <c r="D13" s="1"/>
      <c r="E13" s="6"/>
      <c r="I13" s="65">
        <f t="shared" si="3"/>
        <v>3</v>
      </c>
      <c r="J13" s="65" t="str">
        <f t="shared" si="0"/>
        <v>NG</v>
      </c>
      <c r="K13" s="66" t="str">
        <f t="shared" si="1"/>
        <v/>
      </c>
      <c r="L13" s="66">
        <f t="shared" si="4"/>
        <v>0</v>
      </c>
      <c r="M13" s="67">
        <f t="shared" ref="M13:M22" ca="1" si="5">IFERROR(DATEDIF(E13,TODAY(),"Y"),"")</f>
        <v>126</v>
      </c>
      <c r="N13" s="68">
        <f t="shared" ref="N13:N22" si="6">DATE(YEAR(E13)+15,MONTH(E13),DAY(E13))</f>
        <v>5479</v>
      </c>
      <c r="O13" s="68">
        <f t="shared" ref="O13:O32" si="7">IF(OR(MONTH(E13)=1,MONTH(E13)=2,MONTH(E13)=3),DATE(YEAR(N13),MONTH(1)+3,DAY(1)),DATE(YEAR(N13)+1,MONTH(1)+3,DAY(1)))</f>
        <v>5205</v>
      </c>
      <c r="P13" s="65" t="str" cm="1">
        <f t="array" aca="1" ref="P13" ca="1">_xlfn.IFS(M13="","NG",M13&gt;16,"OK",TODAY()&gt;O13,"OK",M13&lt;16,"NG")</f>
        <v>OK</v>
      </c>
      <c r="Q13" s="65" t="str">
        <f t="shared" ref="Q13:Q22" ca="1" si="8">IF(J13&lt;&gt;P13,"NG",IF(L13&gt;1,"NG",IF($J13="NG","NG","OK")))</f>
        <v>NG</v>
      </c>
      <c r="S13" s="48"/>
    </row>
    <row r="14" spans="2:19" ht="18.75" customHeight="1" x14ac:dyDescent="0.4">
      <c r="B14" s="64">
        <v>3</v>
      </c>
      <c r="C14" s="5"/>
      <c r="D14" s="1"/>
      <c r="E14" s="6"/>
      <c r="I14" s="65">
        <f t="shared" si="3"/>
        <v>3</v>
      </c>
      <c r="J14" s="65" t="str">
        <f t="shared" si="0"/>
        <v>NG</v>
      </c>
      <c r="K14" s="66" t="str">
        <f t="shared" si="1"/>
        <v/>
      </c>
      <c r="L14" s="66">
        <f t="shared" si="4"/>
        <v>0</v>
      </c>
      <c r="M14" s="67">
        <f t="shared" ca="1" si="5"/>
        <v>126</v>
      </c>
      <c r="N14" s="68">
        <f t="shared" si="6"/>
        <v>5479</v>
      </c>
      <c r="O14" s="68">
        <f t="shared" si="7"/>
        <v>5205</v>
      </c>
      <c r="P14" s="65" t="str" cm="1">
        <f t="array" aca="1" ref="P14" ca="1">_xlfn.IFS(M14="","NG",M14&gt;16,"OK",TODAY()&gt;O14,"OK",M14&lt;16,"NG")</f>
        <v>OK</v>
      </c>
      <c r="Q14" s="65" t="str">
        <f t="shared" ca="1" si="8"/>
        <v>NG</v>
      </c>
    </row>
    <row r="15" spans="2:19" ht="18.75" customHeight="1" x14ac:dyDescent="0.4">
      <c r="B15" s="64">
        <v>4</v>
      </c>
      <c r="C15" s="5"/>
      <c r="D15" s="1"/>
      <c r="E15" s="6"/>
      <c r="I15" s="65">
        <f t="shared" si="3"/>
        <v>3</v>
      </c>
      <c r="J15" s="65" t="str">
        <f t="shared" si="0"/>
        <v>NG</v>
      </c>
      <c r="K15" s="66" t="str">
        <f t="shared" si="1"/>
        <v/>
      </c>
      <c r="L15" s="66">
        <f t="shared" si="4"/>
        <v>0</v>
      </c>
      <c r="M15" s="67">
        <f t="shared" ca="1" si="5"/>
        <v>126</v>
      </c>
      <c r="N15" s="68">
        <f t="shared" si="6"/>
        <v>5479</v>
      </c>
      <c r="O15" s="68">
        <f t="shared" si="7"/>
        <v>5205</v>
      </c>
      <c r="P15" s="65" t="str" cm="1">
        <f t="array" aca="1" ref="P15" ca="1">_xlfn.IFS(M15="","NG",M15&gt;16,"OK",TODAY()&gt;O15,"OK",M15&lt;16,"NG")</f>
        <v>OK</v>
      </c>
      <c r="Q15" s="65" t="str">
        <f t="shared" ca="1" si="8"/>
        <v>NG</v>
      </c>
    </row>
    <row r="16" spans="2:19" ht="18.75" customHeight="1" x14ac:dyDescent="0.4">
      <c r="B16" s="64">
        <v>5</v>
      </c>
      <c r="C16" s="5"/>
      <c r="D16" s="1"/>
      <c r="E16" s="6"/>
      <c r="I16" s="65">
        <f t="shared" si="3"/>
        <v>3</v>
      </c>
      <c r="J16" s="65" t="str">
        <f t="shared" si="0"/>
        <v>NG</v>
      </c>
      <c r="K16" s="66" t="str">
        <f t="shared" si="1"/>
        <v/>
      </c>
      <c r="L16" s="66">
        <f t="shared" si="4"/>
        <v>0</v>
      </c>
      <c r="M16" s="67">
        <f t="shared" ca="1" si="5"/>
        <v>126</v>
      </c>
      <c r="N16" s="68">
        <f t="shared" si="6"/>
        <v>5479</v>
      </c>
      <c r="O16" s="68">
        <f t="shared" si="7"/>
        <v>5205</v>
      </c>
      <c r="P16" s="65" t="str" cm="1">
        <f t="array" aca="1" ref="P16" ca="1">_xlfn.IFS(M16="","NG",M16&gt;16,"OK",TODAY()&gt;O16,"OK",M16&lt;16,"NG")</f>
        <v>OK</v>
      </c>
      <c r="Q16" s="65" t="str">
        <f t="shared" ca="1" si="8"/>
        <v>NG</v>
      </c>
    </row>
    <row r="17" spans="2:17" ht="18.75" customHeight="1" x14ac:dyDescent="0.4">
      <c r="B17" s="64">
        <v>6</v>
      </c>
      <c r="C17" s="5"/>
      <c r="D17" s="1"/>
      <c r="E17" s="6"/>
      <c r="I17" s="65">
        <f t="shared" si="3"/>
        <v>3</v>
      </c>
      <c r="J17" s="65" t="str">
        <f t="shared" si="0"/>
        <v>NG</v>
      </c>
      <c r="K17" s="66" t="str">
        <f t="shared" si="1"/>
        <v/>
      </c>
      <c r="L17" s="66">
        <f t="shared" si="4"/>
        <v>0</v>
      </c>
      <c r="M17" s="67">
        <f t="shared" ca="1" si="5"/>
        <v>126</v>
      </c>
      <c r="N17" s="68">
        <f t="shared" si="6"/>
        <v>5479</v>
      </c>
      <c r="O17" s="68">
        <f t="shared" si="7"/>
        <v>5205</v>
      </c>
      <c r="P17" s="65" t="str" cm="1">
        <f t="array" aca="1" ref="P17" ca="1">_xlfn.IFS(M17="","NG",M17&gt;16,"OK",TODAY()&gt;O17,"OK",M17&lt;16,"NG")</f>
        <v>OK</v>
      </c>
      <c r="Q17" s="65" t="str">
        <f t="shared" ca="1" si="8"/>
        <v>NG</v>
      </c>
    </row>
    <row r="18" spans="2:17" ht="18.75" customHeight="1" x14ac:dyDescent="0.4">
      <c r="B18" s="64">
        <v>7</v>
      </c>
      <c r="C18" s="5"/>
      <c r="D18" s="1"/>
      <c r="E18" s="6"/>
      <c r="I18" s="65">
        <f t="shared" si="3"/>
        <v>3</v>
      </c>
      <c r="J18" s="65" t="str">
        <f t="shared" si="0"/>
        <v>NG</v>
      </c>
      <c r="K18" s="66" t="str">
        <f t="shared" si="1"/>
        <v/>
      </c>
      <c r="L18" s="66">
        <f t="shared" si="4"/>
        <v>0</v>
      </c>
      <c r="M18" s="67">
        <f t="shared" ca="1" si="5"/>
        <v>126</v>
      </c>
      <c r="N18" s="68">
        <f t="shared" si="6"/>
        <v>5479</v>
      </c>
      <c r="O18" s="68">
        <f t="shared" si="7"/>
        <v>5205</v>
      </c>
      <c r="P18" s="65" t="str" cm="1">
        <f t="array" aca="1" ref="P18" ca="1">_xlfn.IFS(M18="","NG",M18&gt;16,"OK",TODAY()&gt;O18,"OK",M18&lt;16,"NG")</f>
        <v>OK</v>
      </c>
      <c r="Q18" s="65" t="str">
        <f t="shared" ca="1" si="8"/>
        <v>NG</v>
      </c>
    </row>
    <row r="19" spans="2:17" ht="18.75" customHeight="1" x14ac:dyDescent="0.4">
      <c r="B19" s="64">
        <v>8</v>
      </c>
      <c r="C19" s="5"/>
      <c r="D19" s="1"/>
      <c r="E19" s="6"/>
      <c r="I19" s="65">
        <f t="shared" si="3"/>
        <v>3</v>
      </c>
      <c r="J19" s="65" t="str">
        <f t="shared" si="0"/>
        <v>NG</v>
      </c>
      <c r="K19" s="66" t="str">
        <f t="shared" si="1"/>
        <v/>
      </c>
      <c r="L19" s="66">
        <f t="shared" si="4"/>
        <v>0</v>
      </c>
      <c r="M19" s="67">
        <f t="shared" ca="1" si="5"/>
        <v>126</v>
      </c>
      <c r="N19" s="68">
        <f t="shared" si="6"/>
        <v>5479</v>
      </c>
      <c r="O19" s="68">
        <f t="shared" si="7"/>
        <v>5205</v>
      </c>
      <c r="P19" s="65" t="str" cm="1">
        <f t="array" aca="1" ref="P19" ca="1">_xlfn.IFS(M19="","NG",M19&gt;16,"OK",TODAY()&gt;O19,"OK",M19&lt;16,"NG")</f>
        <v>OK</v>
      </c>
      <c r="Q19" s="65" t="str">
        <f t="shared" ca="1" si="8"/>
        <v>NG</v>
      </c>
    </row>
    <row r="20" spans="2:17" ht="18.75" customHeight="1" x14ac:dyDescent="0.4">
      <c r="B20" s="64">
        <v>9</v>
      </c>
      <c r="C20" s="5"/>
      <c r="D20" s="1"/>
      <c r="E20" s="6"/>
      <c r="I20" s="65">
        <f t="shared" si="3"/>
        <v>3</v>
      </c>
      <c r="J20" s="65" t="str">
        <f t="shared" si="0"/>
        <v>NG</v>
      </c>
      <c r="K20" s="66" t="str">
        <f t="shared" si="1"/>
        <v/>
      </c>
      <c r="L20" s="66">
        <f t="shared" si="4"/>
        <v>0</v>
      </c>
      <c r="M20" s="67">
        <f t="shared" ca="1" si="5"/>
        <v>126</v>
      </c>
      <c r="N20" s="68">
        <f t="shared" si="6"/>
        <v>5479</v>
      </c>
      <c r="O20" s="68">
        <f t="shared" si="7"/>
        <v>5205</v>
      </c>
      <c r="P20" s="65" t="str" cm="1">
        <f t="array" aca="1" ref="P20" ca="1">_xlfn.IFS(M20="","NG",M20&gt;16,"OK",TODAY()&gt;O20,"OK",M20&lt;16,"NG")</f>
        <v>OK</v>
      </c>
      <c r="Q20" s="65" t="str">
        <f t="shared" ca="1" si="8"/>
        <v>NG</v>
      </c>
    </row>
    <row r="21" spans="2:17" ht="18.75" customHeight="1" x14ac:dyDescent="0.4">
      <c r="B21" s="64">
        <v>10</v>
      </c>
      <c r="C21" s="5"/>
      <c r="D21" s="1"/>
      <c r="E21" s="6"/>
      <c r="I21" s="65">
        <f t="shared" si="3"/>
        <v>3</v>
      </c>
      <c r="J21" s="65" t="str">
        <f t="shared" si="0"/>
        <v>NG</v>
      </c>
      <c r="K21" s="66" t="str">
        <f t="shared" si="1"/>
        <v/>
      </c>
      <c r="L21" s="66">
        <f t="shared" si="4"/>
        <v>0</v>
      </c>
      <c r="M21" s="67">
        <f t="shared" ca="1" si="5"/>
        <v>126</v>
      </c>
      <c r="N21" s="68">
        <f t="shared" si="6"/>
        <v>5479</v>
      </c>
      <c r="O21" s="68">
        <f t="shared" si="7"/>
        <v>5205</v>
      </c>
      <c r="P21" s="65" t="str" cm="1">
        <f t="array" aca="1" ref="P21" ca="1">_xlfn.IFS(M21="","NG",M21&gt;16,"OK",TODAY()&gt;O21,"OK",M21&lt;16,"NG")</f>
        <v>OK</v>
      </c>
      <c r="Q21" s="65" t="str">
        <f t="shared" ca="1" si="8"/>
        <v>NG</v>
      </c>
    </row>
    <row r="22" spans="2:17" ht="18.75" customHeight="1" x14ac:dyDescent="0.4">
      <c r="B22" s="64">
        <v>11</v>
      </c>
      <c r="C22" s="5"/>
      <c r="D22" s="1"/>
      <c r="E22" s="6"/>
      <c r="I22" s="65">
        <f t="shared" si="3"/>
        <v>3</v>
      </c>
      <c r="J22" s="65" t="str">
        <f t="shared" si="0"/>
        <v>NG</v>
      </c>
      <c r="K22" s="66" t="str">
        <f t="shared" si="1"/>
        <v/>
      </c>
      <c r="L22" s="66">
        <f t="shared" si="4"/>
        <v>0</v>
      </c>
      <c r="M22" s="67">
        <f t="shared" ca="1" si="5"/>
        <v>126</v>
      </c>
      <c r="N22" s="68">
        <f t="shared" si="6"/>
        <v>5479</v>
      </c>
      <c r="O22" s="68">
        <f t="shared" si="7"/>
        <v>5205</v>
      </c>
      <c r="P22" s="65" t="str" cm="1">
        <f t="array" aca="1" ref="P22" ca="1">_xlfn.IFS(M22="","NG",M22&gt;16,"OK",TODAY()&gt;O22,"OK",M22&lt;16,"NG")</f>
        <v>OK</v>
      </c>
      <c r="Q22" s="65" t="str">
        <f t="shared" ca="1" si="8"/>
        <v>NG</v>
      </c>
    </row>
    <row r="23" spans="2:17" ht="18.75" customHeight="1" x14ac:dyDescent="0.4">
      <c r="B23" s="64">
        <v>12</v>
      </c>
      <c r="C23" s="5"/>
      <c r="D23" s="1"/>
      <c r="E23" s="6"/>
      <c r="I23" s="65">
        <f t="shared" si="3"/>
        <v>3</v>
      </c>
      <c r="J23" s="65" t="str">
        <f t="shared" si="0"/>
        <v>NG</v>
      </c>
      <c r="K23" s="66" t="str">
        <f t="shared" si="1"/>
        <v/>
      </c>
      <c r="L23" s="66">
        <f t="shared" si="4"/>
        <v>0</v>
      </c>
      <c r="M23" s="67">
        <f t="shared" ref="M23:M32" ca="1" si="9">IFERROR(DATEDIF(E23,TODAY(),"Y"),"")</f>
        <v>126</v>
      </c>
      <c r="N23" s="68">
        <f t="shared" ref="N23:N32" si="10">DATE(YEAR(E23)+15,MONTH(E23),DAY(E23))</f>
        <v>5479</v>
      </c>
      <c r="O23" s="68">
        <f t="shared" si="7"/>
        <v>5205</v>
      </c>
      <c r="P23" s="65" t="str" cm="1">
        <f t="array" aca="1" ref="P23" ca="1">_xlfn.IFS(M23="","NG",M23&gt;16,"OK",TODAY()&gt;O23,"OK",M23&lt;16,"NG")</f>
        <v>OK</v>
      </c>
      <c r="Q23" s="65" t="str">
        <f t="shared" ref="Q23:Q32" ca="1" si="11">IF(J23&lt;&gt;P23,"NG",IF(L23&gt;1,"NG",IF($J23="NG","NG","OK")))</f>
        <v>NG</v>
      </c>
    </row>
    <row r="24" spans="2:17" ht="18.75" customHeight="1" x14ac:dyDescent="0.4">
      <c r="B24" s="64">
        <v>13</v>
      </c>
      <c r="C24" s="5"/>
      <c r="D24" s="1"/>
      <c r="E24" s="6"/>
      <c r="I24" s="65">
        <f t="shared" si="3"/>
        <v>3</v>
      </c>
      <c r="J24" s="65" t="str">
        <f t="shared" si="0"/>
        <v>NG</v>
      </c>
      <c r="K24" s="66" t="str">
        <f t="shared" si="1"/>
        <v/>
      </c>
      <c r="L24" s="66">
        <f t="shared" si="4"/>
        <v>0</v>
      </c>
      <c r="M24" s="67">
        <f t="shared" ca="1" si="9"/>
        <v>126</v>
      </c>
      <c r="N24" s="68">
        <f t="shared" si="10"/>
        <v>5479</v>
      </c>
      <c r="O24" s="68">
        <f t="shared" si="7"/>
        <v>5205</v>
      </c>
      <c r="P24" s="65" t="str" cm="1">
        <f t="array" aca="1" ref="P24" ca="1">_xlfn.IFS(M24="","NG",M24&gt;16,"OK",TODAY()&gt;O24,"OK",M24&lt;16,"NG")</f>
        <v>OK</v>
      </c>
      <c r="Q24" s="65" t="str">
        <f t="shared" ca="1" si="11"/>
        <v>NG</v>
      </c>
    </row>
    <row r="25" spans="2:17" ht="18.75" customHeight="1" x14ac:dyDescent="0.4">
      <c r="B25" s="64">
        <v>14</v>
      </c>
      <c r="C25" s="5"/>
      <c r="D25" s="1"/>
      <c r="E25" s="6"/>
      <c r="I25" s="65">
        <f t="shared" si="3"/>
        <v>3</v>
      </c>
      <c r="J25" s="65" t="str">
        <f t="shared" si="0"/>
        <v>NG</v>
      </c>
      <c r="K25" s="66" t="str">
        <f t="shared" si="1"/>
        <v/>
      </c>
      <c r="L25" s="66">
        <f t="shared" si="4"/>
        <v>0</v>
      </c>
      <c r="M25" s="67">
        <f t="shared" ca="1" si="9"/>
        <v>126</v>
      </c>
      <c r="N25" s="68">
        <f t="shared" si="10"/>
        <v>5479</v>
      </c>
      <c r="O25" s="68">
        <f t="shared" si="7"/>
        <v>5205</v>
      </c>
      <c r="P25" s="65" t="str" cm="1">
        <f t="array" aca="1" ref="P25" ca="1">_xlfn.IFS(M25="","NG",M25&gt;16,"OK",TODAY()&gt;O25,"OK",M25&lt;16,"NG")</f>
        <v>OK</v>
      </c>
      <c r="Q25" s="65" t="str">
        <f t="shared" ca="1" si="11"/>
        <v>NG</v>
      </c>
    </row>
    <row r="26" spans="2:17" ht="18.75" customHeight="1" x14ac:dyDescent="0.4">
      <c r="B26" s="64">
        <v>15</v>
      </c>
      <c r="C26" s="5"/>
      <c r="D26" s="1"/>
      <c r="E26" s="6"/>
      <c r="I26" s="65">
        <f t="shared" si="3"/>
        <v>3</v>
      </c>
      <c r="J26" s="65" t="str">
        <f t="shared" si="0"/>
        <v>NG</v>
      </c>
      <c r="K26" s="66" t="str">
        <f t="shared" si="1"/>
        <v/>
      </c>
      <c r="L26" s="66">
        <f t="shared" si="4"/>
        <v>0</v>
      </c>
      <c r="M26" s="67">
        <f t="shared" ca="1" si="9"/>
        <v>126</v>
      </c>
      <c r="N26" s="68">
        <f t="shared" si="10"/>
        <v>5479</v>
      </c>
      <c r="O26" s="68">
        <f t="shared" si="7"/>
        <v>5205</v>
      </c>
      <c r="P26" s="65" t="str" cm="1">
        <f t="array" aca="1" ref="P26" ca="1">_xlfn.IFS(M26="","NG",M26&gt;16,"OK",TODAY()&gt;O26,"OK",M26&lt;16,"NG")</f>
        <v>OK</v>
      </c>
      <c r="Q26" s="65" t="str">
        <f t="shared" ca="1" si="11"/>
        <v>NG</v>
      </c>
    </row>
    <row r="27" spans="2:17" ht="18.75" customHeight="1" x14ac:dyDescent="0.4">
      <c r="B27" s="64">
        <v>16</v>
      </c>
      <c r="C27" s="5"/>
      <c r="D27" s="1"/>
      <c r="E27" s="6"/>
      <c r="I27" s="65">
        <f t="shared" si="3"/>
        <v>3</v>
      </c>
      <c r="J27" s="65" t="str">
        <f t="shared" si="0"/>
        <v>NG</v>
      </c>
      <c r="K27" s="66" t="str">
        <f t="shared" si="1"/>
        <v/>
      </c>
      <c r="L27" s="66">
        <f t="shared" si="4"/>
        <v>0</v>
      </c>
      <c r="M27" s="67">
        <f t="shared" ca="1" si="9"/>
        <v>126</v>
      </c>
      <c r="N27" s="68">
        <f t="shared" si="10"/>
        <v>5479</v>
      </c>
      <c r="O27" s="68">
        <f t="shared" si="7"/>
        <v>5205</v>
      </c>
      <c r="P27" s="65" t="str" cm="1">
        <f t="array" aca="1" ref="P27" ca="1">_xlfn.IFS(M27="","NG",M27&gt;16,"OK",TODAY()&gt;O27,"OK",M27&lt;16,"NG")</f>
        <v>OK</v>
      </c>
      <c r="Q27" s="65" t="str">
        <f t="shared" ca="1" si="11"/>
        <v>NG</v>
      </c>
    </row>
    <row r="28" spans="2:17" ht="18.75" customHeight="1" x14ac:dyDescent="0.4">
      <c r="B28" s="64">
        <v>17</v>
      </c>
      <c r="C28" s="5"/>
      <c r="D28" s="1"/>
      <c r="E28" s="6"/>
      <c r="I28" s="65">
        <f t="shared" si="3"/>
        <v>3</v>
      </c>
      <c r="J28" s="65" t="str">
        <f t="shared" si="0"/>
        <v>NG</v>
      </c>
      <c r="K28" s="66" t="str">
        <f t="shared" si="1"/>
        <v/>
      </c>
      <c r="L28" s="66">
        <f t="shared" si="4"/>
        <v>0</v>
      </c>
      <c r="M28" s="67">
        <f t="shared" ca="1" si="9"/>
        <v>126</v>
      </c>
      <c r="N28" s="68">
        <f t="shared" si="10"/>
        <v>5479</v>
      </c>
      <c r="O28" s="68">
        <f t="shared" si="7"/>
        <v>5205</v>
      </c>
      <c r="P28" s="65" t="str" cm="1">
        <f t="array" aca="1" ref="P28" ca="1">_xlfn.IFS(M28="","NG",M28&gt;16,"OK",TODAY()&gt;O28,"OK",M28&lt;16,"NG")</f>
        <v>OK</v>
      </c>
      <c r="Q28" s="65" t="str">
        <f t="shared" ca="1" si="11"/>
        <v>NG</v>
      </c>
    </row>
    <row r="29" spans="2:17" ht="18.75" customHeight="1" x14ac:dyDescent="0.4">
      <c r="B29" s="64">
        <v>18</v>
      </c>
      <c r="C29" s="5"/>
      <c r="D29" s="1"/>
      <c r="E29" s="6"/>
      <c r="I29" s="65">
        <f t="shared" si="3"/>
        <v>3</v>
      </c>
      <c r="J29" s="65" t="str">
        <f t="shared" si="0"/>
        <v>NG</v>
      </c>
      <c r="K29" s="66" t="str">
        <f t="shared" si="1"/>
        <v/>
      </c>
      <c r="L29" s="66">
        <f t="shared" si="4"/>
        <v>0</v>
      </c>
      <c r="M29" s="67">
        <f t="shared" ca="1" si="9"/>
        <v>126</v>
      </c>
      <c r="N29" s="68">
        <f t="shared" si="10"/>
        <v>5479</v>
      </c>
      <c r="O29" s="68">
        <f t="shared" si="7"/>
        <v>5205</v>
      </c>
      <c r="P29" s="65" t="str" cm="1">
        <f t="array" aca="1" ref="P29" ca="1">_xlfn.IFS(M29="","NG",M29&gt;16,"OK",TODAY()&gt;O29,"OK",M29&lt;16,"NG")</f>
        <v>OK</v>
      </c>
      <c r="Q29" s="65" t="str">
        <f t="shared" ca="1" si="11"/>
        <v>NG</v>
      </c>
    </row>
    <row r="30" spans="2:17" ht="18.75" customHeight="1" x14ac:dyDescent="0.4">
      <c r="B30" s="64">
        <v>19</v>
      </c>
      <c r="C30" s="5"/>
      <c r="D30" s="1"/>
      <c r="E30" s="6"/>
      <c r="I30" s="65">
        <f t="shared" si="3"/>
        <v>3</v>
      </c>
      <c r="J30" s="65" t="str">
        <f t="shared" si="0"/>
        <v>NG</v>
      </c>
      <c r="K30" s="66" t="str">
        <f t="shared" si="1"/>
        <v/>
      </c>
      <c r="L30" s="66">
        <f t="shared" si="4"/>
        <v>0</v>
      </c>
      <c r="M30" s="67">
        <f t="shared" ca="1" si="9"/>
        <v>126</v>
      </c>
      <c r="N30" s="68">
        <f t="shared" si="10"/>
        <v>5479</v>
      </c>
      <c r="O30" s="68">
        <f t="shared" si="7"/>
        <v>5205</v>
      </c>
      <c r="P30" s="65" t="str" cm="1">
        <f t="array" aca="1" ref="P30" ca="1">_xlfn.IFS(M30="","NG",M30&gt;16,"OK",TODAY()&gt;O30,"OK",M30&lt;16,"NG")</f>
        <v>OK</v>
      </c>
      <c r="Q30" s="65" t="str">
        <f t="shared" ca="1" si="11"/>
        <v>NG</v>
      </c>
    </row>
    <row r="31" spans="2:17" ht="18.75" customHeight="1" x14ac:dyDescent="0.4">
      <c r="B31" s="64">
        <v>20</v>
      </c>
      <c r="C31" s="5"/>
      <c r="D31" s="1"/>
      <c r="E31" s="6"/>
      <c r="I31" s="65">
        <f t="shared" si="3"/>
        <v>3</v>
      </c>
      <c r="J31" s="65" t="str">
        <f t="shared" si="0"/>
        <v>NG</v>
      </c>
      <c r="K31" s="66" t="str">
        <f t="shared" si="1"/>
        <v/>
      </c>
      <c r="L31" s="66">
        <f t="shared" si="4"/>
        <v>0</v>
      </c>
      <c r="M31" s="67">
        <f t="shared" ca="1" si="9"/>
        <v>126</v>
      </c>
      <c r="N31" s="68">
        <f t="shared" si="10"/>
        <v>5479</v>
      </c>
      <c r="O31" s="68">
        <f t="shared" si="7"/>
        <v>5205</v>
      </c>
      <c r="P31" s="65" t="str" cm="1">
        <f t="array" aca="1" ref="P31" ca="1">_xlfn.IFS(M31="","NG",M31&gt;16,"OK",TODAY()&gt;O31,"OK",M31&lt;16,"NG")</f>
        <v>OK</v>
      </c>
      <c r="Q31" s="65" t="str">
        <f t="shared" ca="1" si="11"/>
        <v>NG</v>
      </c>
    </row>
    <row r="32" spans="2:17" ht="18.75" customHeight="1" thickBot="1" x14ac:dyDescent="0.45">
      <c r="B32" s="64">
        <v>21</v>
      </c>
      <c r="C32" s="17"/>
      <c r="D32" s="18"/>
      <c r="E32" s="19"/>
      <c r="I32" s="65">
        <f t="shared" si="3"/>
        <v>3</v>
      </c>
      <c r="J32" s="65" t="str">
        <f t="shared" si="0"/>
        <v>NG</v>
      </c>
      <c r="K32" s="66" t="str">
        <f t="shared" si="1"/>
        <v/>
      </c>
      <c r="L32" s="66">
        <f t="shared" si="4"/>
        <v>0</v>
      </c>
      <c r="M32" s="67">
        <f t="shared" ca="1" si="9"/>
        <v>126</v>
      </c>
      <c r="N32" s="68">
        <f t="shared" si="10"/>
        <v>5479</v>
      </c>
      <c r="O32" s="68">
        <f t="shared" si="7"/>
        <v>5205</v>
      </c>
      <c r="P32" s="65" t="str" cm="1">
        <f t="array" aca="1" ref="P32" ca="1">_xlfn.IFS(M32="","NG",M32&gt;16,"OK",TODAY()&gt;O32,"OK",M32&lt;16,"NG")</f>
        <v>OK</v>
      </c>
      <c r="Q32" s="65" t="str">
        <f t="shared" ca="1" si="11"/>
        <v>NG</v>
      </c>
    </row>
    <row r="33" ht="9" customHeight="1" x14ac:dyDescent="0.4"/>
  </sheetData>
  <sheetProtection algorithmName="SHA-512" hashValue="JAXDJz1/4gCPX1noXBQwUCTic3ROmmzhgtiqdpZ0wo356PcuJFLIgVvRdIhdnwgbhic+no3rgRJco19YLoEKkQ==" saltValue="yf6tAP+bfW+Z2wAy9GSNFw==" spinCount="100000" sheet="1" objects="1" scenarios="1" selectLockedCells="1"/>
  <mergeCells count="10">
    <mergeCell ref="B5:C5"/>
    <mergeCell ref="B7:C7"/>
    <mergeCell ref="B3:E3"/>
    <mergeCell ref="D5:E5"/>
    <mergeCell ref="D7:E7"/>
    <mergeCell ref="I10:J10"/>
    <mergeCell ref="K10:L10"/>
    <mergeCell ref="B9:B10"/>
    <mergeCell ref="C9:D9"/>
    <mergeCell ref="E9:E10"/>
  </mergeCells>
  <phoneticPr fontId="2"/>
  <conditionalFormatting sqref="I13:Q32 I12:N12 P12:Q12">
    <cfRule type="containsText" dxfId="10" priority="30" operator="containsText" text="NG">
      <formula>NOT(ISERROR(SEARCH("NG",I12)))</formula>
    </cfRule>
  </conditionalFormatting>
  <conditionalFormatting sqref="L12:L32">
    <cfRule type="cellIs" dxfId="9" priority="26" operator="greaterThanOrEqual">
      <formula>2</formula>
    </cfRule>
  </conditionalFormatting>
  <conditionalFormatting sqref="D5">
    <cfRule type="containsBlanks" dxfId="8" priority="24">
      <formula>LEN(TRIM(D5))=0</formula>
    </cfRule>
  </conditionalFormatting>
  <conditionalFormatting sqref="C12:E12">
    <cfRule type="containsBlanks" dxfId="7" priority="31">
      <formula>LEN(TRIM(C12))=0</formula>
    </cfRule>
  </conditionalFormatting>
  <conditionalFormatting sqref="C12:C32">
    <cfRule type="expression" dxfId="6" priority="12">
      <formula>IF(AND($I12&lt;=2,$C12=""),TRUE,FALSE)</formula>
    </cfRule>
  </conditionalFormatting>
  <conditionalFormatting sqref="D12:D32">
    <cfRule type="expression" dxfId="5" priority="6">
      <formula>IF(AND($I12&lt;=2,$D12=""),TRUE,FALSE)</formula>
    </cfRule>
  </conditionalFormatting>
  <conditionalFormatting sqref="E12:E32">
    <cfRule type="expression" dxfId="4" priority="3">
      <formula>IF(AND($I12&lt;=2,$E12=""),TRUE,FALSE)</formula>
    </cfRule>
  </conditionalFormatting>
  <conditionalFormatting sqref="C12:E32">
    <cfRule type="expression" dxfId="3" priority="2">
      <formula>IF($C12="",FALSE,IF($C12=$D12,TRUE,FALSE))</formula>
    </cfRule>
    <cfRule type="expression" dxfId="2" priority="23">
      <formula>IF($P12="NG",TRUE,FALSE)</formula>
    </cfRule>
    <cfRule type="expression" dxfId="1" priority="32">
      <formula>IF($L12&gt;=2,TRUE,FALSE)</formula>
    </cfRule>
  </conditionalFormatting>
  <conditionalFormatting sqref="O12:O32">
    <cfRule type="containsText" dxfId="0" priority="1" operator="containsText" text="NG">
      <formula>NOT(ISERROR(SEARCH("NG",O12)))</formula>
    </cfRule>
  </conditionalFormatting>
  <dataValidations count="1">
    <dataValidation type="date" allowBlank="1" showInputMessage="1" showErrorMessage="1" error="yyyy/mm/ddの形式で入力してください" sqref="E12:E32" xr:uid="{00000000-0002-0000-0000-000000000000}">
      <formula1>92</formula1>
      <formula2>TODAY()</formula2>
    </dataValidation>
  </dataValidations>
  <printOptions horizontalCentered="1"/>
  <pageMargins left="0.23622047244094491" right="0.23622047244094491" top="0.74803149606299213" bottom="0.74803149606299213" header="0.31496062992125984" footer="0.31496062992125984"/>
  <pageSetup paperSize="9" scale="1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d1058a-a26e-4bfb-9ed8-f6199fac1b55">
      <Terms xmlns="http://schemas.microsoft.com/office/infopath/2007/PartnerControls"/>
    </lcf76f155ced4ddcb4097134ff3c332f>
    <TaxCatchAll xmlns="657d6e16-9cd1-4b89-89c3-c194a188f29e" xsi:nil="true"/>
    <_x66f4__x65b0_ xmlns="2fd1058a-a26e-4bfb-9ed8-f6199fac1b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9" ma:contentTypeDescription="新しいドキュメントを作成します。" ma:contentTypeScope="" ma:versionID="51d5b1d927d9d747f549d9d950a2f66e">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05db9a4aea3fbcb433f1a11589425d9a"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BED6FA-F10C-4450-9703-58D9C53B30F3}">
  <ds:schemaRefs>
    <ds:schemaRef ds:uri="http://schemas.microsoft.com/office/2006/metadata/properties"/>
    <ds:schemaRef ds:uri="http://schemas.microsoft.com/office/infopath/2007/PartnerControls"/>
    <ds:schemaRef ds:uri="17c8ab06-be12-4182-a5e2-d09979f2b532"/>
    <ds:schemaRef ds:uri="5250a967-a580-475d-8af3-8623006b46cb"/>
  </ds:schemaRefs>
</ds:datastoreItem>
</file>

<file path=customXml/itemProps2.xml><?xml version="1.0" encoding="utf-8"?>
<ds:datastoreItem xmlns:ds="http://schemas.openxmlformats.org/officeDocument/2006/customXml" ds:itemID="{C737534E-F25A-4D97-8DB8-C9777EFF554B}">
  <ds:schemaRefs>
    <ds:schemaRef ds:uri="http://schemas.microsoft.com/sharepoint/v3/contenttype/forms"/>
  </ds:schemaRefs>
</ds:datastoreItem>
</file>

<file path=customXml/itemProps3.xml><?xml version="1.0" encoding="utf-8"?>
<ds:datastoreItem xmlns:ds="http://schemas.openxmlformats.org/officeDocument/2006/customXml" ds:itemID="{EB290B5F-298B-4F18-A6BB-D9BEE0B1C2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改訂履歴</vt:lpstr>
      <vt:lpstr>従業員名簿</vt:lpstr>
      <vt:lpstr>従業員名簿!Print_Area</vt:lpstr>
      <vt:lpstr>従業員名簿!Print_Titles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2024-06-24T02:32:34Z</dcterms:created>
  <dcterms:modified xsi:type="dcterms:W3CDTF">2026-03-18T01:17:24Z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y fmtid="{D5CDD505-2E9C-101B-9397-08002B2CF9AE}" pid="3" name="MediaServiceImageTags">
    <vt:lpwstr/>
  </property>
</Properties>
</file>