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E112A15D-E145-401B-9ACF-51511EB29616}" xr6:coauthVersionLast="47" xr6:coauthVersionMax="47" xr10:uidLastSave="{00000000-0000-0000-0000-000000000000}"/>
  <bookViews>
    <workbookView xWindow="-120" yWindow="-120" windowWidth="20730" windowHeight="11040" tabRatio="707" xr2:uid="{00000000-000D-0000-FFFF-FFFF00000000}"/>
  </bookViews>
  <sheets>
    <sheet name="【様式第５号の５】給与支給総額（月額）" sheetId="4" r:id="rId1"/>
    <sheet name="給与支給総額（月額）実績算出表" sheetId="5" r:id="rId2"/>
  </sheets>
  <definedNames>
    <definedName name="_xlnm.Print_Area" localSheetId="0">'【様式第５号の５】給与支給総額（月額）'!$A$1:$X$60</definedName>
    <definedName name="_xlnm.Print_Area" localSheetId="1">'給与支給総額（月額）実績算出表'!$A$1:$K$56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5" l="1"/>
  <c r="J28" i="5"/>
  <c r="I29" i="5"/>
  <c r="J29" i="5"/>
  <c r="J27" i="5"/>
  <c r="I27" i="5"/>
  <c r="I17" i="5"/>
  <c r="J17" i="5"/>
  <c r="I18" i="5"/>
  <c r="J18" i="5"/>
  <c r="J16" i="5"/>
  <c r="I16" i="5"/>
  <c r="U53" i="5" l="1"/>
  <c r="S46" i="5"/>
  <c r="P46" i="5"/>
  <c r="G46" i="5"/>
  <c r="D46" i="5"/>
  <c r="V30" i="5"/>
  <c r="V31" i="5" s="1"/>
  <c r="S49" i="5" s="1"/>
  <c r="U30" i="5"/>
  <c r="U31" i="5" s="1"/>
  <c r="S47" i="5" s="1"/>
  <c r="T30" i="5"/>
  <c r="T31" i="5" s="1"/>
  <c r="S30" i="5"/>
  <c r="S31" i="5" s="1"/>
  <c r="R30" i="5"/>
  <c r="R31" i="5" s="1"/>
  <c r="Q30" i="5"/>
  <c r="Q31" i="5" s="1"/>
  <c r="P30" i="5"/>
  <c r="P31" i="5" s="1"/>
  <c r="O30" i="5"/>
  <c r="O31" i="5" s="1"/>
  <c r="H30" i="5"/>
  <c r="H31" i="5" s="1"/>
  <c r="G30" i="5"/>
  <c r="G31" i="5" s="1"/>
  <c r="F30" i="5"/>
  <c r="F31" i="5" s="1"/>
  <c r="E30" i="5"/>
  <c r="E31" i="5" s="1"/>
  <c r="D30" i="5"/>
  <c r="D31" i="5" s="1"/>
  <c r="C30" i="5"/>
  <c r="C31" i="5" s="1"/>
  <c r="V19" i="5"/>
  <c r="V20" i="5" s="1"/>
  <c r="S38" i="5" s="1"/>
  <c r="U19" i="5"/>
  <c r="U20" i="5" s="1"/>
  <c r="S36" i="5" s="1"/>
  <c r="T19" i="5"/>
  <c r="T20" i="5" s="1"/>
  <c r="S19" i="5"/>
  <c r="S20" i="5" s="1"/>
  <c r="R19" i="5"/>
  <c r="R20" i="5" s="1"/>
  <c r="Q19" i="5"/>
  <c r="Q20" i="5" s="1"/>
  <c r="P19" i="5"/>
  <c r="P20" i="5" s="1"/>
  <c r="O19" i="5"/>
  <c r="O20" i="5" s="1"/>
  <c r="H19" i="5"/>
  <c r="H20" i="5" s="1"/>
  <c r="G19" i="5"/>
  <c r="G20" i="5" s="1"/>
  <c r="F19" i="5"/>
  <c r="F20" i="5" s="1"/>
  <c r="E19" i="5"/>
  <c r="E20" i="5" s="1"/>
  <c r="D19" i="5"/>
  <c r="D20" i="5" s="1"/>
  <c r="C19" i="5"/>
  <c r="C20" i="5" s="1"/>
  <c r="S35" i="5"/>
  <c r="Q11" i="5"/>
  <c r="P35" i="5" s="1"/>
  <c r="G11" i="5"/>
  <c r="G35" i="5" s="1"/>
  <c r="E11" i="5"/>
  <c r="D35" i="5" s="1"/>
  <c r="I25" i="4" l="1"/>
  <c r="I34" i="4" s="1"/>
  <c r="I30" i="5"/>
  <c r="I31" i="5" s="1"/>
  <c r="G47" i="5" s="1"/>
  <c r="I35" i="4" s="1"/>
  <c r="I19" i="5"/>
  <c r="I20" i="5" s="1"/>
  <c r="G36" i="5" s="1"/>
  <c r="I26" i="4" s="1"/>
  <c r="J19" i="5"/>
  <c r="J20" i="5" s="1"/>
  <c r="G38" i="5" s="1"/>
  <c r="J30" i="5"/>
  <c r="J31" i="5" s="1"/>
  <c r="G49" i="5" s="1"/>
  <c r="I37" i="4" s="1"/>
  <c r="I28" i="4" l="1"/>
  <c r="U40" i="4" s="1"/>
  <c r="I53" i="5"/>
  <c r="V35" i="4"/>
  <c r="I32" i="5"/>
  <c r="V26" i="4" l="1"/>
  <c r="E25" i="4"/>
</calcChain>
</file>

<file path=xl/sharedStrings.xml><?xml version="1.0" encoding="utf-8"?>
<sst xmlns="http://schemas.openxmlformats.org/spreadsheetml/2006/main" count="204" uniqueCount="61">
  <si>
    <t>（様式第５号の５）</t>
    <rPh sb="3" eb="4">
      <t>ダイ</t>
    </rPh>
    <rPh sb="5" eb="6">
      <t>ゴウ</t>
    </rPh>
    <phoneticPr fontId="3"/>
  </si>
  <si>
    <t>第２次　富山県中小企業トランスフォーメーション補助金</t>
    <rPh sb="0" eb="1">
      <t>ダイ</t>
    </rPh>
    <rPh sb="2" eb="3">
      <t>ジ</t>
    </rPh>
    <rPh sb="4" eb="7">
      <t>トヤマケン</t>
    </rPh>
    <rPh sb="7" eb="9">
      <t>チュウショウ</t>
    </rPh>
    <rPh sb="9" eb="11">
      <t>キギョウ</t>
    </rPh>
    <rPh sb="23" eb="26">
      <t>ホジョキン</t>
    </rPh>
    <phoneticPr fontId="3"/>
  </si>
  <si>
    <t>「給与支給総額（月額）」の引上げ実績：確認書【補助率引上げ要件】</t>
    <rPh sb="1" eb="3">
      <t>キュウヨ</t>
    </rPh>
    <rPh sb="3" eb="7">
      <t>シキュウソウガク</t>
    </rPh>
    <rPh sb="8" eb="10">
      <t>ゲツガク</t>
    </rPh>
    <rPh sb="13" eb="15">
      <t>ヒキア</t>
    </rPh>
    <rPh sb="16" eb="18">
      <t>ジッセキ</t>
    </rPh>
    <rPh sb="19" eb="21">
      <t>カクニン</t>
    </rPh>
    <rPh sb="21" eb="22">
      <t>ショ</t>
    </rPh>
    <rPh sb="23" eb="26">
      <t>ホジョリツ</t>
    </rPh>
    <rPh sb="26" eb="28">
      <t>ヒキア</t>
    </rPh>
    <rPh sb="29" eb="31">
      <t>ヨウケン</t>
    </rPh>
    <phoneticPr fontId="3"/>
  </si>
  <si>
    <t>令和　　年　　月　　日</t>
  </si>
  <si>
    <t>公益財団法人富山県新世紀産業機構理事長　様</t>
    <phoneticPr fontId="3"/>
  </si>
  <si>
    <t>住所</t>
    <rPh sb="0" eb="2">
      <t>ジュウショ</t>
    </rPh>
    <phoneticPr fontId="3"/>
  </si>
  <si>
    <t>名称</t>
    <rPh sb="0" eb="2">
      <t>メイショウ</t>
    </rPh>
    <phoneticPr fontId="3"/>
  </si>
  <si>
    <t>代表者職氏名　　　　　　     　　　　　</t>
    <rPh sb="0" eb="3">
      <t>ダイヒョウシャ</t>
    </rPh>
    <rPh sb="3" eb="4">
      <t>ショク</t>
    </rPh>
    <rPh sb="4" eb="6">
      <t>シメイ</t>
    </rPh>
    <phoneticPr fontId="3"/>
  </si>
  <si>
    <t>　富山県中小企業トランスフォーメーション補助金の実績報告に際し、下記の１点について確認しており、事実と相違ありません。</t>
    <rPh sb="1" eb="4">
      <t>トヤマケン</t>
    </rPh>
    <rPh sb="4" eb="8">
      <t>チュウショウキギョウ</t>
    </rPh>
    <rPh sb="20" eb="23">
      <t>ホジョキン</t>
    </rPh>
    <rPh sb="24" eb="28">
      <t>ジッセキホウコク</t>
    </rPh>
    <rPh sb="29" eb="30">
      <t>サイ</t>
    </rPh>
    <rPh sb="36" eb="37">
      <t>テン</t>
    </rPh>
    <rPh sb="41" eb="43">
      <t>カクニン</t>
    </rPh>
    <rPh sb="48" eb="50">
      <t>ジジツ</t>
    </rPh>
    <rPh sb="51" eb="53">
      <t>ソウイ</t>
    </rPh>
    <phoneticPr fontId="3"/>
  </si>
  <si>
    <t>記</t>
    <rPh sb="0" eb="1">
      <t>キ</t>
    </rPh>
    <phoneticPr fontId="3"/>
  </si>
  <si>
    <t>１　事業実施期間内に給与支給総額（月額）を３％以上引き上げること。</t>
    <rPh sb="2" eb="4">
      <t>ジギョウ</t>
    </rPh>
    <rPh sb="4" eb="6">
      <t>ジッシ</t>
    </rPh>
    <rPh sb="6" eb="8">
      <t>キカン</t>
    </rPh>
    <rPh sb="8" eb="9">
      <t>ナイ</t>
    </rPh>
    <rPh sb="10" eb="12">
      <t>キュウヨ</t>
    </rPh>
    <rPh sb="12" eb="14">
      <t>シキュウ</t>
    </rPh>
    <rPh sb="14" eb="16">
      <t>ソウガク</t>
    </rPh>
    <rPh sb="17" eb="19">
      <t>ゲツガク</t>
    </rPh>
    <rPh sb="23" eb="25">
      <t>イジョウ</t>
    </rPh>
    <rPh sb="25" eb="26">
      <t>ヒ</t>
    </rPh>
    <rPh sb="27" eb="28">
      <t>ア</t>
    </rPh>
    <phoneticPr fontId="3"/>
  </si>
  <si>
    <r>
      <t>【引上げ実績額</t>
    </r>
    <r>
      <rPr>
        <sz val="10"/>
        <rFont val="ＭＳ 明朝"/>
        <family val="1"/>
        <charset val="128"/>
      </rPr>
      <t>（別シートの実績算出表を入力すると、対象従業員数及び給与支給総額が自動計算されます。）</t>
    </r>
    <r>
      <rPr>
        <sz val="14"/>
        <rFont val="ＭＳ 明朝"/>
        <family val="1"/>
        <charset val="128"/>
      </rPr>
      <t>】</t>
    </r>
    <rPh sb="1" eb="3">
      <t>ヒキア</t>
    </rPh>
    <rPh sb="4" eb="6">
      <t>ジッセキ</t>
    </rPh>
    <rPh sb="6" eb="7">
      <t>ガク</t>
    </rPh>
    <rPh sb="8" eb="9">
      <t>ベツ</t>
    </rPh>
    <rPh sb="13" eb="18">
      <t>ジッセキサンシュツヒョウ</t>
    </rPh>
    <rPh sb="19" eb="21">
      <t>ニュウリョク</t>
    </rPh>
    <rPh sb="25" eb="31">
      <t>タイショウジュウギョウインスウ</t>
    </rPh>
    <rPh sb="31" eb="32">
      <t>オヨ</t>
    </rPh>
    <rPh sb="33" eb="35">
      <t>キュウヨ</t>
    </rPh>
    <rPh sb="35" eb="37">
      <t>シキュウ</t>
    </rPh>
    <rPh sb="37" eb="39">
      <t>ソウガク</t>
    </rPh>
    <rPh sb="40" eb="42">
      <t>ジドウ</t>
    </rPh>
    <rPh sb="42" eb="44">
      <t>ケイサン</t>
    </rPh>
    <phoneticPr fontId="3"/>
  </si>
  <si>
    <t>引上げ前（引上げ後で選択した月の前年同月の値を入力してください。）</t>
    <rPh sb="3" eb="4">
      <t>マエ</t>
    </rPh>
    <rPh sb="5" eb="7">
      <t>ヒキア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rPh sb="21" eb="22">
      <t>アタイ</t>
    </rPh>
    <rPh sb="23" eb="25">
      <t>ニュウリョク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</si>
  <si>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</si>
  <si>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</si>
  <si>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</si>
  <si>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対象従業員数</t>
    <rPh sb="0" eb="2">
      <t>タイショウ</t>
    </rPh>
    <rPh sb="2" eb="5">
      <t>ジュウギョウイン</t>
    </rPh>
    <rPh sb="5" eb="6">
      <t>スウ</t>
    </rPh>
    <phoneticPr fontId="3"/>
  </si>
  <si>
    <t>人</t>
    <rPh sb="0" eb="1">
      <t>ニン</t>
    </rPh>
    <phoneticPr fontId="3"/>
  </si>
  <si>
    <t>(a)</t>
    <phoneticPr fontId="3"/>
  </si>
  <si>
    <t>【参考】１人あたり給与支給額 (b)/(a)：</t>
    <rPh sb="1" eb="3">
      <t>サンコウ</t>
    </rPh>
    <rPh sb="5" eb="6">
      <t>ニン</t>
    </rPh>
    <rPh sb="9" eb="14">
      <t>キュウヨシキュウガク</t>
    </rPh>
    <phoneticPr fontId="3"/>
  </si>
  <si>
    <t>円</t>
    <rPh sb="0" eb="1">
      <t>エン</t>
    </rPh>
    <phoneticPr fontId="3"/>
  </si>
  <si>
    <t>給与支給総額
（月額）</t>
    <rPh sb="0" eb="2">
      <t>キュウヨ</t>
    </rPh>
    <rPh sb="2" eb="4">
      <t>シキュウ</t>
    </rPh>
    <rPh sb="4" eb="6">
      <t>ソウガク</t>
    </rPh>
    <rPh sb="8" eb="10">
      <t>ゲツガク</t>
    </rPh>
    <phoneticPr fontId="3"/>
  </si>
  <si>
    <t>(b)</t>
    <phoneticPr fontId="3"/>
  </si>
  <si>
    <t>↑自動計算</t>
    <rPh sb="1" eb="3">
      <t>ジドウ</t>
    </rPh>
    <rPh sb="3" eb="5">
      <t>ケイサン</t>
    </rPh>
    <phoneticPr fontId="3"/>
  </si>
  <si>
    <t>引上げ後（令和７年２月～12月の引上げ後の任意の１月の値を入力してください。）</t>
    <rPh sb="1" eb="2">
      <t>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ヒキア</t>
    </rPh>
    <rPh sb="19" eb="20">
      <t>ゴ</t>
    </rPh>
    <rPh sb="21" eb="23">
      <t>ニンイ</t>
    </rPh>
    <rPh sb="25" eb="26">
      <t>ガツ</t>
    </rPh>
    <rPh sb="27" eb="28">
      <t>アタイ</t>
    </rPh>
    <rPh sb="29" eb="31">
      <t>ニュウリョク</t>
    </rPh>
    <phoneticPr fontId="3"/>
  </si>
  <si>
    <t>(c)</t>
    <phoneticPr fontId="3"/>
  </si>
  <si>
    <t>【参考】１人あたり給与支給額 (d)/(c)：</t>
    <rPh sb="1" eb="3">
      <t>サンコウ</t>
    </rPh>
    <rPh sb="5" eb="6">
      <t>ニン</t>
    </rPh>
    <rPh sb="9" eb="14">
      <t>キュウヨシキュウガク</t>
    </rPh>
    <phoneticPr fontId="3"/>
  </si>
  <si>
    <t>(d)</t>
    <phoneticPr fontId="3"/>
  </si>
  <si>
    <t>増加率 ((d)-(b))/(b)</t>
    <rPh sb="0" eb="2">
      <t>ゾウカ</t>
    </rPh>
    <rPh sb="2" eb="3">
      <t>リツ</t>
    </rPh>
    <phoneticPr fontId="3"/>
  </si>
  <si>
    <t>≧</t>
    <phoneticPr fontId="3"/>
  </si>
  <si>
    <t>※</t>
    <phoneticPr fontId="3"/>
  </si>
  <si>
    <t>上記の引上げ実績額について、給与支給総額（月額）実績算出表【別シート】を別途添付すること。</t>
    <rPh sb="0" eb="2">
      <t>ジョウキ</t>
    </rPh>
    <rPh sb="3" eb="5">
      <t>ヒキア</t>
    </rPh>
    <rPh sb="6" eb="9">
      <t>ジッセキガク</t>
    </rPh>
    <rPh sb="14" eb="16">
      <t>キュウヨ</t>
    </rPh>
    <rPh sb="16" eb="20">
      <t>シキュウソウガク</t>
    </rPh>
    <rPh sb="21" eb="23">
      <t>ゲツガク</t>
    </rPh>
    <rPh sb="24" eb="29">
      <t>ジッセキサンシュツヒョウ</t>
    </rPh>
    <rPh sb="36" eb="38">
      <t>ベット</t>
    </rPh>
    <rPh sb="38" eb="40">
      <t>テンプ</t>
    </rPh>
    <phoneticPr fontId="3"/>
  </si>
  <si>
    <t>引上げ実績がわかる証拠書類として給与明細一覧表（給与台帳）等を提出すること。</t>
    <rPh sb="0" eb="2">
      <t>ヒキア</t>
    </rPh>
    <rPh sb="3" eb="5">
      <t>ジッセキ</t>
    </rPh>
    <rPh sb="9" eb="13">
      <t>ショウコショルイ</t>
    </rPh>
    <rPh sb="16" eb="23">
      <t>キュウヨメイサイイチランヒョウ</t>
    </rPh>
    <rPh sb="24" eb="28">
      <t>キュウヨダイチョウ</t>
    </rPh>
    <rPh sb="29" eb="30">
      <t>トウ</t>
    </rPh>
    <rPh sb="31" eb="33">
      <t>テイシュツ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</si>
  <si>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</si>
  <si>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</si>
  <si>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補助率引上げに係る賃上げ実施状況「給与支給総額 算出表」</t>
    <phoneticPr fontId="3"/>
  </si>
  <si>
    <t>記入例</t>
    <rPh sb="0" eb="3">
      <t>キニュウレイ</t>
    </rPh>
    <phoneticPr fontId="3"/>
  </si>
  <si>
    <t>賃上げ前(賃上げ後で選択した月の前年同月）</t>
    <rPh sb="0" eb="2">
      <t>チンア</t>
    </rPh>
    <rPh sb="3" eb="4">
      <t>マエ</t>
    </rPh>
    <rPh sb="5" eb="7">
      <t>チンア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phoneticPr fontId="3"/>
  </si>
  <si>
    <t>給与明細一覧表等に基づく額を入力のうえ算出してください。</t>
    <rPh sb="0" eb="2">
      <t>キュウヨ</t>
    </rPh>
    <rPh sb="2" eb="4">
      <t>メイサイ</t>
    </rPh>
    <rPh sb="4" eb="7">
      <t>イチランヒョウ</t>
    </rPh>
    <rPh sb="7" eb="8">
      <t>トウ</t>
    </rPh>
    <rPh sb="9" eb="10">
      <t>モト</t>
    </rPh>
    <rPh sb="12" eb="13">
      <t>ガク</t>
    </rPh>
    <rPh sb="14" eb="16">
      <t>ニュウリョク</t>
    </rPh>
    <rPh sb="19" eb="21">
      <t>サンシュツ</t>
    </rPh>
    <phoneticPr fontId="3"/>
  </si>
  <si>
    <t>社員</t>
    <rPh sb="0" eb="2">
      <t>シャイン</t>
    </rPh>
    <phoneticPr fontId="3"/>
  </si>
  <si>
    <t>パート</t>
    <phoneticPr fontId="3"/>
  </si>
  <si>
    <t>アルバイト</t>
    <phoneticPr fontId="3"/>
  </si>
  <si>
    <t>計</t>
    <rPh sb="0" eb="1">
      <t>ケイ</t>
    </rPh>
    <phoneticPr fontId="3"/>
  </si>
  <si>
    <t>人数</t>
    <rPh sb="0" eb="2">
      <t>ニンズウ</t>
    </rPh>
    <phoneticPr fontId="3"/>
  </si>
  <si>
    <t>支給額</t>
    <rPh sb="0" eb="3">
      <t>シキュウガク</t>
    </rPh>
    <phoneticPr fontId="3"/>
  </si>
  <si>
    <t>事業場内支給合計額（給与明細一覧表等の合計額）
役員等も含めた総額</t>
  </si>
  <si>
    <t>①</t>
    <phoneticPr fontId="3"/>
  </si>
  <si>
    <t>除外分</t>
    <rPh sb="0" eb="2">
      <t>ジョガイ</t>
    </rPh>
    <rPh sb="2" eb="3">
      <t>ブン</t>
    </rPh>
    <phoneticPr fontId="3"/>
  </si>
  <si>
    <t>補助率引上げに係る給与支給総額に含めない
（役員分）</t>
    <rPh sb="0" eb="3">
      <t>ホジョリツ</t>
    </rPh>
    <rPh sb="3" eb="5">
      <t>ヒキア</t>
    </rPh>
    <rPh sb="7" eb="8">
      <t>カカ</t>
    </rPh>
    <rPh sb="9" eb="11">
      <t>キュウヨ</t>
    </rPh>
    <rPh sb="11" eb="13">
      <t>シキュウ</t>
    </rPh>
    <rPh sb="13" eb="15">
      <t>ソウガク</t>
    </rPh>
    <rPh sb="16" eb="17">
      <t>フク</t>
    </rPh>
    <rPh sb="22" eb="24">
      <t>ヤクイン</t>
    </rPh>
    <rPh sb="24" eb="25">
      <t>ブン</t>
    </rPh>
    <phoneticPr fontId="3"/>
  </si>
  <si>
    <t>②</t>
    <phoneticPr fontId="3"/>
  </si>
  <si>
    <t>比較する両時点とも在席していない従業員
（退職者・新規採用者）</t>
    <rPh sb="0" eb="2">
      <t>ヒカク</t>
    </rPh>
    <rPh sb="4" eb="7">
      <t>リョウジテン</t>
    </rPh>
    <rPh sb="9" eb="11">
      <t>ザイセキ</t>
    </rPh>
    <rPh sb="16" eb="19">
      <t>ジュウギョウイン</t>
    </rPh>
    <rPh sb="21" eb="24">
      <t>タイショクシャ</t>
    </rPh>
    <rPh sb="25" eb="27">
      <t>シンキ</t>
    </rPh>
    <rPh sb="27" eb="30">
      <t>サイヨウシャ</t>
    </rPh>
    <phoneticPr fontId="3"/>
  </si>
  <si>
    <t>③</t>
    <phoneticPr fontId="3"/>
  </si>
  <si>
    <t>除外分（計）</t>
    <rPh sb="0" eb="2">
      <t>ジョガイ</t>
    </rPh>
    <rPh sb="2" eb="3">
      <t>ブン</t>
    </rPh>
    <rPh sb="4" eb="5">
      <t>ケイ</t>
    </rPh>
    <phoneticPr fontId="3"/>
  </si>
  <si>
    <t>②+③＝④</t>
    <phoneticPr fontId="3"/>
  </si>
  <si>
    <t>補助率引上げ申請に係る給与支給総額</t>
    <rPh sb="0" eb="3">
      <t>ホジョリツ</t>
    </rPh>
    <rPh sb="3" eb="5">
      <t>ヒキア</t>
    </rPh>
    <rPh sb="6" eb="8">
      <t>シンセイ</t>
    </rPh>
    <rPh sb="9" eb="10">
      <t>カカ</t>
    </rPh>
    <rPh sb="11" eb="13">
      <t>キュウヨ</t>
    </rPh>
    <rPh sb="13" eb="15">
      <t>シキュウ</t>
    </rPh>
    <rPh sb="15" eb="17">
      <t>ソウガク</t>
    </rPh>
    <phoneticPr fontId="3"/>
  </si>
  <si>
    <t>①ー④</t>
    <phoneticPr fontId="3"/>
  </si>
  <si>
    <t>賃上げ後（令和７年２月～12月の任意の１月の値を入力）</t>
    <rPh sb="0" eb="2">
      <t>チンア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ニンイ</t>
    </rPh>
    <rPh sb="20" eb="21">
      <t>ガツ</t>
    </rPh>
    <rPh sb="22" eb="23">
      <t>アタイ</t>
    </rPh>
    <rPh sb="24" eb="26">
      <t>ニュウリョク</t>
    </rPh>
    <phoneticPr fontId="3"/>
  </si>
  <si>
    <t>賃上げ前（賃上げ後で選択した月の前年同月の値が自動入力されます。）</t>
    <rPh sb="0" eb="2">
      <t>チンア</t>
    </rPh>
    <rPh sb="3" eb="4">
      <t>マエ</t>
    </rPh>
    <rPh sb="5" eb="7">
      <t>チンア</t>
    </rPh>
    <rPh sb="8" eb="9">
      <t>ゴ</t>
    </rPh>
    <rPh sb="10" eb="12">
      <t>センタク</t>
    </rPh>
    <rPh sb="14" eb="15">
      <t>ツキ</t>
    </rPh>
    <rPh sb="16" eb="18">
      <t>ゼンネン</t>
    </rPh>
    <rPh sb="18" eb="20">
      <t>ドウゲツ</t>
    </rPh>
    <rPh sb="21" eb="22">
      <t>アタイ</t>
    </rPh>
    <rPh sb="23" eb="25">
      <t>ジドウ</t>
    </rPh>
    <rPh sb="25" eb="27">
      <t>ニュウリョク</t>
    </rPh>
    <phoneticPr fontId="3"/>
  </si>
  <si>
    <t>給与支給総額</t>
    <rPh sb="0" eb="2">
      <t>キュウヨ</t>
    </rPh>
    <rPh sb="2" eb="4">
      <t>シキュウ</t>
    </rPh>
    <rPh sb="4" eb="6">
      <t>ソウガク</t>
    </rPh>
    <phoneticPr fontId="3"/>
  </si>
  <si>
    <t>賃上げ後（令和７年２月～12月の任意の１月の値を入力）</t>
    <rPh sb="0" eb="2">
      <t>チンア</t>
    </rPh>
    <rPh sb="3" eb="4">
      <t>ゴ</t>
    </rPh>
    <rPh sb="5" eb="7">
      <t>レイワ</t>
    </rPh>
    <rPh sb="8" eb="9">
      <t>ネン</t>
    </rPh>
    <rPh sb="10" eb="11">
      <t>ガツ</t>
    </rPh>
    <rPh sb="14" eb="15">
      <t>ガツ</t>
    </rPh>
    <rPh sb="16" eb="18">
      <t>ニンイ</t>
    </rPh>
    <rPh sb="20" eb="21">
      <t>ツキ</t>
    </rPh>
    <rPh sb="22" eb="23">
      <t>アタイ</t>
    </rPh>
    <rPh sb="24" eb="26">
      <t>ニュウリョク</t>
    </rPh>
    <phoneticPr fontId="3"/>
  </si>
  <si>
    <t>増加率</t>
    <rPh sb="0" eb="2">
      <t>ゾウカ</t>
    </rPh>
    <rPh sb="2" eb="3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</si>
</sst>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4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6"/>
      <name val="ＭＳ Ｐゴシック"/>
      <family val="2"/>
      <scheme val="minor"/>
    </font>
    <font>
      <sz val="14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scheme val="minor"/>
    </font>
    <font>
      <sz val="14"/>
      <color rgb="FF00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7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13" xfId="0" applyFont="1" applyBorder="1"/>
    <xf numFmtId="0" fontId="4" fillId="0" borderId="2" xfId="0" applyFont="1" applyBorder="1"/>
    <xf numFmtId="0" fontId="6" fillId="0" borderId="0" xfId="0" applyFont="1"/>
    <xf numFmtId="0" fontId="0" fillId="0" borderId="0" xfId="0" applyAlignment="1">
      <alignment horizontal="right"/>
    </xf>
    <xf numFmtId="38" fontId="7" fillId="0" borderId="1" xfId="1" applyFont="1" applyBorder="1" applyAlignment="1">
      <alignment wrapText="1"/>
    </xf>
    <xf numFmtId="38" fontId="8" fillId="0" borderId="1" xfId="1" applyFont="1" applyBorder="1" applyAlignment="1"/>
    <xf numFmtId="0" fontId="0" fillId="0" borderId="18" xfId="0" applyBorder="1" applyAlignment="1">
      <alignment horizontal="center"/>
    </xf>
    <xf numFmtId="38" fontId="0" fillId="0" borderId="18" xfId="1" applyFont="1" applyBorder="1" applyAlignment="1"/>
    <xf numFmtId="38" fontId="0" fillId="0" borderId="1" xfId="1" applyFont="1" applyBorder="1" applyAlignment="1"/>
    <xf numFmtId="38" fontId="0" fillId="0" borderId="16" xfId="0" applyNumberFormat="1" applyBorder="1"/>
    <xf numFmtId="38" fontId="0" fillId="0" borderId="21" xfId="0" applyNumberFormat="1" applyBorder="1"/>
    <xf numFmtId="0" fontId="6" fillId="0" borderId="0" xfId="0" applyFont="1" applyAlignment="1">
      <alignment horizontal="left"/>
    </xf>
    <xf numFmtId="38" fontId="0" fillId="0" borderId="25" xfId="0" applyNumberFormat="1" applyBorder="1"/>
    <xf numFmtId="38" fontId="0" fillId="0" borderId="26" xfId="0" applyNumberFormat="1" applyBorder="1"/>
    <xf numFmtId="38" fontId="8" fillId="0" borderId="22" xfId="1" applyFont="1" applyBorder="1" applyAlignment="1">
      <alignment wrapText="1"/>
    </xf>
    <xf numFmtId="38" fontId="0" fillId="0" borderId="23" xfId="1" applyFont="1" applyBorder="1" applyAlignment="1"/>
    <xf numFmtId="38" fontId="0" fillId="0" borderId="22" xfId="1" applyFont="1" applyBorder="1" applyAlignment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38" fontId="0" fillId="0" borderId="0" xfId="0" applyNumberFormat="1"/>
    <xf numFmtId="2" fontId="4" fillId="0" borderId="0" xfId="2" applyNumberFormat="1" applyFont="1" applyBorder="1" applyAlignment="1">
      <alignment horizontal="left" vertical="center"/>
    </xf>
    <xf numFmtId="38" fontId="9" fillId="0" borderId="0" xfId="0" applyNumberFormat="1" applyFont="1"/>
    <xf numFmtId="0" fontId="10" fillId="0" borderId="0" xfId="0" applyFont="1"/>
    <xf numFmtId="0" fontId="0" fillId="0" borderId="28" xfId="0" applyBorder="1" applyAlignment="1">
      <alignment horizontal="center"/>
    </xf>
    <xf numFmtId="38" fontId="0" fillId="0" borderId="28" xfId="1" applyFont="1" applyBorder="1" applyAlignment="1"/>
    <xf numFmtId="38" fontId="0" fillId="0" borderId="29" xfId="1" applyFont="1" applyBorder="1" applyAlignment="1"/>
    <xf numFmtId="38" fontId="0" fillId="0" borderId="30" xfId="0" applyNumberFormat="1" applyBorder="1"/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38" fontId="0" fillId="0" borderId="33" xfId="1" applyFont="1" applyBorder="1" applyAlignment="1"/>
    <xf numFmtId="38" fontId="0" fillId="0" borderId="34" xfId="1" applyFont="1" applyBorder="1" applyAlignment="1"/>
    <xf numFmtId="38" fontId="0" fillId="0" borderId="35" xfId="1" applyFont="1" applyBorder="1" applyAlignment="1"/>
    <xf numFmtId="38" fontId="0" fillId="0" borderId="36" xfId="1" applyFont="1" applyBorder="1" applyAlignment="1"/>
    <xf numFmtId="38" fontId="0" fillId="0" borderId="37" xfId="0" applyNumberFormat="1" applyBorder="1"/>
    <xf numFmtId="38" fontId="0" fillId="0" borderId="38" xfId="0" applyNumberFormat="1" applyBorder="1"/>
    <xf numFmtId="0" fontId="8" fillId="0" borderId="2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0" fillId="0" borderId="40" xfId="0" applyBorder="1" applyAlignment="1">
      <alignment horizontal="right"/>
    </xf>
    <xf numFmtId="38" fontId="6" fillId="0" borderId="0" xfId="0" applyNumberFormat="1" applyFont="1" applyAlignment="1">
      <alignment horizontal="center" vertical="top"/>
    </xf>
    <xf numFmtId="38" fontId="0" fillId="0" borderId="41" xfId="0" applyNumberFormat="1" applyBorder="1"/>
    <xf numFmtId="38" fontId="9" fillId="5" borderId="16" xfId="0" applyNumberFormat="1" applyFont="1" applyFill="1" applyBorder="1"/>
    <xf numFmtId="38" fontId="9" fillId="5" borderId="21" xfId="0" applyNumberFormat="1" applyFont="1" applyFill="1" applyBorder="1"/>
    <xf numFmtId="38" fontId="0" fillId="0" borderId="42" xfId="0" applyNumberFormat="1" applyBorder="1"/>
    <xf numFmtId="38" fontId="0" fillId="0" borderId="43" xfId="0" applyNumberFormat="1" applyBorder="1"/>
    <xf numFmtId="38" fontId="9" fillId="4" borderId="16" xfId="0" applyNumberFormat="1" applyFont="1" applyFill="1" applyBorder="1"/>
    <xf numFmtId="38" fontId="9" fillId="4" borderId="21" xfId="0" applyNumberFormat="1" applyFont="1" applyFill="1" applyBorder="1"/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38" fontId="0" fillId="0" borderId="46" xfId="1" applyFont="1" applyBorder="1" applyAlignment="1"/>
    <xf numFmtId="38" fontId="0" fillId="0" borderId="47" xfId="1" applyFont="1" applyBorder="1" applyAlignment="1"/>
    <xf numFmtId="38" fontId="0" fillId="0" borderId="48" xfId="1" applyFont="1" applyBorder="1" applyAlignment="1"/>
    <xf numFmtId="38" fontId="0" fillId="0" borderId="49" xfId="1" applyFont="1" applyBorder="1" applyAlignment="1"/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6" fillId="0" borderId="0" xfId="0" applyFont="1"/>
    <xf numFmtId="38" fontId="9" fillId="0" borderId="9" xfId="0" applyNumberFormat="1" applyFont="1" applyBorder="1"/>
    <xf numFmtId="38" fontId="9" fillId="0" borderId="39" xfId="0" applyNumberFormat="1" applyFont="1" applyBorder="1"/>
    <xf numFmtId="38" fontId="17" fillId="0" borderId="0" xfId="3" applyFont="1" applyFill="1" applyAlignment="1">
      <alignment horizontal="center" vertical="center"/>
    </xf>
    <xf numFmtId="38" fontId="17" fillId="0" borderId="0" xfId="3" applyFont="1" applyFill="1" applyAlignment="1">
      <alignment horizontal="right" vertical="center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13" xfId="0" applyFont="1" applyBorder="1"/>
    <xf numFmtId="2" fontId="4" fillId="0" borderId="0" xfId="2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2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vertical="center"/>
    </xf>
    <xf numFmtId="2" fontId="4" fillId="0" borderId="0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3" fillId="0" borderId="0" xfId="0" applyFont="1"/>
    <xf numFmtId="0" fontId="0" fillId="3" borderId="0" xfId="0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8" fontId="4" fillId="0" borderId="14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8" fontId="19" fillId="0" borderId="8" xfId="1" applyFont="1" applyFill="1" applyBorder="1" applyAlignment="1">
      <alignment horizontal="center" vertical="center"/>
    </xf>
    <xf numFmtId="38" fontId="19" fillId="0" borderId="10" xfId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2" fontId="4" fillId="0" borderId="11" xfId="2" applyNumberFormat="1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176" fontId="4" fillId="0" borderId="7" xfId="2" applyNumberFormat="1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center" vertical="center"/>
    </xf>
    <xf numFmtId="176" fontId="4" fillId="0" borderId="9" xfId="2" applyNumberFormat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38" fontId="4" fillId="0" borderId="14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38" fontId="4" fillId="0" borderId="16" xfId="0" applyNumberFormat="1" applyFont="1" applyBorder="1" applyAlignment="1">
      <alignment horizontal="center" vertical="center"/>
    </xf>
    <xf numFmtId="38" fontId="4" fillId="0" borderId="13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25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11" fillId="0" borderId="0" xfId="0" applyFont="1" applyAlignment="1">
      <alignment horizontal="left" shrinkToFit="1"/>
    </xf>
    <xf numFmtId="0" fontId="7" fillId="0" borderId="6" xfId="0" applyFont="1" applyBorder="1" applyAlignment="1">
      <alignment horizontal="left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2" fillId="0" borderId="0" xfId="0" applyFont="1" applyAlignment="1">
      <alignment horizontal="center"/>
    </xf>
  </cellXfs>
  <cellStyles count="4">
    <cellStyle name="パーセント" xfId="2" builtinId="5"/>
    <cellStyle name="桁区切り" xfId="1" builtinId="6"/>
    <cellStyle name="桁区切り 2" xfId="3" xr:uid="{22D2E78B-E34B-4F5F-9F39-7AA77C7A72C0}"/>
    <cellStyle name="標準" xfId="0" builtinId="0"/>
  </cellStyles>
  <dxfs count="0"/>
  <tableStyles count="0" defaultTableStyle="TableStyleMedium2" defaultPivotStyle="PivotStyleMedium9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29</xdr:row>
      <xdr:rowOff>47625</xdr:rowOff>
    </xdr:from>
    <xdr:to>
      <xdr:col>7</xdr:col>
      <xdr:colOff>123825</xdr:colOff>
      <xdr:row>30</xdr:row>
      <xdr:rowOff>142875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A0DF9A3B-725D-4482-BBB6-E187FEA0ACF6}"/>
            </a:ext>
          </a:extLst>
        </xdr:cNvPr>
        <xdr:cNvSpPr/>
      </xdr:nvSpPr>
      <xdr:spPr>
        <a:xfrm rot="10800000" flipV="1">
          <a:off x="1971675" y="6600825"/>
          <a:ext cx="247650" cy="304800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857250</xdr:colOff>
      <xdr:row>40</xdr:row>
      <xdr:rowOff>66675</xdr:rowOff>
    </xdr:from>
    <xdr:to>
      <xdr:col>6</xdr:col>
      <xdr:colOff>304800</xdr:colOff>
      <xdr:row>41</xdr:row>
      <xdr:rowOff>161925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FB56A4E9-FB82-4D97-BBF6-0A029EFD6459}"/>
            </a:ext>
          </a:extLst>
        </xdr:cNvPr>
        <xdr:cNvSpPr/>
      </xdr:nvSpPr>
      <xdr:spPr>
        <a:xfrm rot="10800000" flipV="1">
          <a:off x="5867400" y="11677650"/>
          <a:ext cx="304800" cy="31432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857250</xdr:colOff>
      <xdr:row>40</xdr:row>
      <xdr:rowOff>66675</xdr:rowOff>
    </xdr:from>
    <xdr:to>
      <xdr:col>18</xdr:col>
      <xdr:colOff>304800</xdr:colOff>
      <xdr:row>41</xdr:row>
      <xdr:rowOff>161925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1766673E-A1D9-4543-BC42-A950B15B86FB}"/>
            </a:ext>
          </a:extLst>
        </xdr:cNvPr>
        <xdr:cNvSpPr/>
      </xdr:nvSpPr>
      <xdr:spPr>
        <a:xfrm rot="10800000" flipV="1">
          <a:off x="15563850" y="11677650"/>
          <a:ext cx="304800" cy="31432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402432</xdr:colOff>
      <xdr:row>9</xdr:row>
      <xdr:rowOff>7143</xdr:rowOff>
    </xdr:from>
    <xdr:to>
      <xdr:col>22</xdr:col>
      <xdr:colOff>383382</xdr:colOff>
      <xdr:row>12</xdr:row>
      <xdr:rowOff>57149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17215B8C-268C-49C4-809E-149DD2ED887D}"/>
            </a:ext>
          </a:extLst>
        </xdr:cNvPr>
        <xdr:cNvSpPr/>
      </xdr:nvSpPr>
      <xdr:spPr>
        <a:xfrm>
          <a:off x="16490157" y="3359943"/>
          <a:ext cx="2409825" cy="869156"/>
        </a:xfrm>
        <a:prstGeom prst="wedgeRectCallout">
          <a:avLst>
            <a:gd name="adj1" fmla="val -1400"/>
            <a:gd name="adj2" fmla="val 65240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社員・パート・アルバイト等の小計が無い場合は、太枠内に合計額のみ入力でも可</a:t>
          </a:r>
        </a:p>
      </xdr:txBody>
    </xdr:sp>
    <xdr:clientData/>
  </xdr:twoCellAnchor>
  <xdr:twoCellAnchor>
    <xdr:from>
      <xdr:col>19</xdr:col>
      <xdr:colOff>295275</xdr:colOff>
      <xdr:row>20</xdr:row>
      <xdr:rowOff>76200</xdr:rowOff>
    </xdr:from>
    <xdr:to>
      <xdr:col>22</xdr:col>
      <xdr:colOff>352425</xdr:colOff>
      <xdr:row>23</xdr:row>
      <xdr:rowOff>123825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8A524F6-B98D-4031-BD12-FC56520C4D80}"/>
            </a:ext>
          </a:extLst>
        </xdr:cNvPr>
        <xdr:cNvSpPr/>
      </xdr:nvSpPr>
      <xdr:spPr>
        <a:xfrm>
          <a:off x="16383000" y="6496050"/>
          <a:ext cx="2486025" cy="895350"/>
        </a:xfrm>
        <a:prstGeom prst="wedgeRectCallout">
          <a:avLst>
            <a:gd name="adj1" fmla="val -1400"/>
            <a:gd name="adj2" fmla="val 65240"/>
          </a:avLst>
        </a:prstGeom>
        <a:ln>
          <a:solidFill>
            <a:schemeClr val="accent3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社員・パート・アルバイト等の小計が無い場合は、太枠内に合計額のみ入力でも可</a:t>
          </a:r>
        </a:p>
      </xdr:txBody>
    </xdr:sp>
    <xdr:clientData/>
  </xdr:twoCellAnchor>
  <xdr:twoCellAnchor>
    <xdr:from>
      <xdr:col>14</xdr:col>
      <xdr:colOff>304800</xdr:colOff>
      <xdr:row>55</xdr:row>
      <xdr:rowOff>85725</xdr:rowOff>
    </xdr:from>
    <xdr:to>
      <xdr:col>21</xdr:col>
      <xdr:colOff>857250</xdr:colOff>
      <xdr:row>59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FFB2B0B-D80F-4E49-9CFE-F198A9AB67B9}"/>
            </a:ext>
          </a:extLst>
        </xdr:cNvPr>
        <xdr:cNvSpPr txBox="1"/>
      </xdr:nvSpPr>
      <xdr:spPr>
        <a:xfrm>
          <a:off x="13239750" y="15001875"/>
          <a:ext cx="505777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補助率引上げの要件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事業実施期間内（実績報告の前月）の給与支給総額（月額）を申請の前月比で３％以上引き上げること。</a:t>
          </a:r>
        </a:p>
      </xdr:txBody>
    </xdr:sp>
    <xdr:clientData/>
  </xdr:twoCellAnchor>
  <xdr:twoCellAnchor>
    <xdr:from>
      <xdr:col>18</xdr:col>
      <xdr:colOff>381000</xdr:colOff>
      <xdr:row>39</xdr:row>
      <xdr:rowOff>107157</xdr:rowOff>
    </xdr:from>
    <xdr:to>
      <xdr:col>21</xdr:col>
      <xdr:colOff>1012031</xdr:colOff>
      <xdr:row>44</xdr:row>
      <xdr:rowOff>123826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A7A8340-8751-4A02-8375-A32102A25DAD}"/>
            </a:ext>
          </a:extLst>
        </xdr:cNvPr>
        <xdr:cNvSpPr txBox="1"/>
      </xdr:nvSpPr>
      <xdr:spPr>
        <a:xfrm>
          <a:off x="15944850" y="11499057"/>
          <a:ext cx="2507456" cy="11120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FF0000"/>
              </a:solidFill>
            </a:rPr>
            <a:t>対象従業員数について</a:t>
          </a:r>
          <a:endParaRPr kumimoji="1" lang="en-US" altLang="ja-JP" sz="1000" b="1">
            <a:solidFill>
              <a:srgbClr val="FF0000"/>
            </a:solidFill>
          </a:endParaRPr>
        </a:p>
        <a:p>
          <a:r>
            <a:rPr kumimoji="1" lang="ja-JP" altLang="en-US" sz="1000">
              <a:solidFill>
                <a:srgbClr val="FF0000"/>
              </a:solidFill>
            </a:rPr>
            <a:t>賃上げ前と賃上げ後の対象従業員数は</a:t>
          </a:r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ja-JP" altLang="en-US" sz="1000">
              <a:solidFill>
                <a:srgbClr val="FF0000"/>
              </a:solidFill>
            </a:rPr>
            <a:t>同数となります。</a:t>
          </a:r>
          <a:endParaRPr kumimoji="1" lang="en-US" altLang="ja-JP" sz="1000">
            <a:solidFill>
              <a:srgbClr val="FF0000"/>
            </a:solidFill>
          </a:endParaRPr>
        </a:p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差異がある場合は除外分数値について再度ご確認ください。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676275</xdr:colOff>
      <xdr:row>36</xdr:row>
      <xdr:rowOff>0</xdr:rowOff>
    </xdr:from>
    <xdr:to>
      <xdr:col>21</xdr:col>
      <xdr:colOff>261937</xdr:colOff>
      <xdr:row>40</xdr:row>
      <xdr:rowOff>71437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799B3083-9717-4D1C-B529-7976B84D6FF7}"/>
            </a:ext>
          </a:extLst>
        </xdr:cNvPr>
        <xdr:cNvCxnSpPr/>
      </xdr:nvCxnSpPr>
      <xdr:spPr>
        <a:xfrm flipH="1" flipV="1">
          <a:off x="16764000" y="10734675"/>
          <a:ext cx="938212" cy="94773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666750</xdr:colOff>
      <xdr:row>43</xdr:row>
      <xdr:rowOff>133350</xdr:rowOff>
    </xdr:from>
    <xdr:to>
      <xdr:col>20</xdr:col>
      <xdr:colOff>619125</xdr:colOff>
      <xdr:row>47</xdr:row>
      <xdr:rowOff>28575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81AA0DC-E811-4DE2-B7E2-00ECB772DE3E}"/>
            </a:ext>
          </a:extLst>
        </xdr:cNvPr>
        <xdr:cNvCxnSpPr/>
      </xdr:nvCxnSpPr>
      <xdr:spPr>
        <a:xfrm flipH="1">
          <a:off x="16754475" y="12401550"/>
          <a:ext cx="685800" cy="7715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857250</xdr:colOff>
      <xdr:row>40</xdr:row>
      <xdr:rowOff>66675</xdr:rowOff>
    </xdr:from>
    <xdr:to>
      <xdr:col>6</xdr:col>
      <xdr:colOff>304800</xdr:colOff>
      <xdr:row>41</xdr:row>
      <xdr:rowOff>161925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F8F24D62-1CD8-4102-8ABF-A7D9E39DA6CD}"/>
            </a:ext>
          </a:extLst>
        </xdr:cNvPr>
        <xdr:cNvSpPr/>
      </xdr:nvSpPr>
      <xdr:spPr>
        <a:xfrm rot="10800000" flipV="1">
          <a:off x="5867400" y="11677650"/>
          <a:ext cx="304800" cy="31432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DB3CD-76C3-4EC2-8EBA-315B1C726F2E}">
  <sheetPr>
    <pageSetUpPr fitToPage="1"/>
  </sheetPr>
  <dimension ref="B1:X59"/>
  <sheetViews>
    <sheetView tabSelected="1" view="pageBreakPreview" zoomScaleNormal="100" zoomScaleSheetLayoutView="100" workbookViewId="0">
      <selection activeCell="U7" sqref="U7"/>
    </sheetView>
  </sheetViews>
  <sheetFormatPr defaultColWidth="9" defaultRowHeight="17.25" x14ac:dyDescent="0.2"/>
  <cols>
    <col min="1" max="1" width="1" style="1" customWidth="1"/>
    <col min="2" max="2" width="3.25" style="1" customWidth="1"/>
    <col min="3" max="3" width="2.875" style="1" customWidth="1"/>
    <col min="4" max="4" width="8" style="1" customWidth="1"/>
    <col min="5" max="5" width="5.125" style="1" customWidth="1"/>
    <col min="6" max="6" width="3.75" style="1" customWidth="1"/>
    <col min="7" max="7" width="3.375" style="1" bestFit="1" customWidth="1"/>
    <col min="8" max="8" width="3.75" style="1" customWidth="1"/>
    <col min="9" max="9" width="5.625" style="1" customWidth="1"/>
    <col min="10" max="10" width="5.125" style="1" customWidth="1"/>
    <col min="11" max="11" width="3.75" style="1" customWidth="1"/>
    <col min="12" max="12" width="3.375" style="1" bestFit="1" customWidth="1"/>
    <col min="13" max="13" width="3.75" style="1" customWidth="1"/>
    <col min="14" max="14" width="5.625" style="1" customWidth="1"/>
    <col min="15" max="15" width="5.375" style="1" bestFit="1" customWidth="1"/>
    <col min="16" max="16" width="3.75" style="1" customWidth="1"/>
    <col min="17" max="17" width="3.375" style="1" bestFit="1" customWidth="1"/>
    <col min="18" max="18" width="3.75" style="1" customWidth="1"/>
    <col min="19" max="19" width="5.625" style="1" customWidth="1"/>
    <col min="20" max="20" width="2" style="1" customWidth="1"/>
    <col min="21" max="21" width="15.625" style="1" customWidth="1"/>
    <col min="22" max="22" width="5.375" style="1" bestFit="1" customWidth="1"/>
    <col min="23" max="23" width="5.375" style="1" customWidth="1"/>
    <col min="24" max="24" width="6.75" style="1" bestFit="1" customWidth="1"/>
    <col min="25" max="16384" width="9" style="1"/>
  </cols>
  <sheetData>
    <row r="1" spans="2:24" ht="18.75" customHeight="1" x14ac:dyDescent="0.2">
      <c r="B1" s="88" t="s">
        <v>0</v>
      </c>
      <c r="C1" s="88"/>
      <c r="D1" s="88"/>
      <c r="E1" s="88"/>
      <c r="F1" s="88"/>
      <c r="V1" s="68"/>
      <c r="W1" s="68"/>
      <c r="X1" s="69"/>
    </row>
    <row r="2" spans="2:24" ht="18.75" customHeight="1" x14ac:dyDescent="0.2">
      <c r="C2" s="82"/>
    </row>
    <row r="3" spans="2:24" ht="18.75" customHeight="1" x14ac:dyDescent="0.2"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</row>
    <row r="4" spans="2:24" ht="18.75" customHeight="1" x14ac:dyDescent="0.2">
      <c r="B4" s="90" t="s">
        <v>2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</row>
    <row r="5" spans="2:24" ht="18.75" customHeight="1" x14ac:dyDescent="0.2">
      <c r="X5" s="70"/>
    </row>
    <row r="6" spans="2:24" ht="18.75" customHeight="1" x14ac:dyDescent="0.2">
      <c r="V6" s="2" t="s">
        <v>3</v>
      </c>
      <c r="W6" s="2"/>
    </row>
    <row r="7" spans="2:24" ht="18.75" customHeight="1" x14ac:dyDescent="0.2">
      <c r="U7" s="2"/>
    </row>
    <row r="8" spans="2:24" ht="18.75" customHeight="1" x14ac:dyDescent="0.2">
      <c r="C8" s="1" t="s">
        <v>4</v>
      </c>
    </row>
    <row r="9" spans="2:24" ht="18.75" customHeight="1" x14ac:dyDescent="0.2"/>
    <row r="10" spans="2:24" ht="18.75" customHeight="1" x14ac:dyDescent="0.2">
      <c r="L10" s="1" t="s">
        <v>5</v>
      </c>
      <c r="T10" s="3"/>
    </row>
    <row r="11" spans="2:24" ht="18.75" customHeight="1" x14ac:dyDescent="0.2">
      <c r="L11" s="1" t="s">
        <v>6</v>
      </c>
    </row>
    <row r="12" spans="2:24" ht="18.75" customHeight="1" x14ac:dyDescent="0.2">
      <c r="L12" s="1" t="s">
        <v>7</v>
      </c>
    </row>
    <row r="13" spans="2:24" ht="18.75" customHeight="1" x14ac:dyDescent="0.2"/>
    <row r="14" spans="2:24" ht="18.75" customHeight="1" x14ac:dyDescent="0.2"/>
    <row r="15" spans="2:24" ht="35.25" customHeight="1" x14ac:dyDescent="0.2">
      <c r="B15" s="91" t="s">
        <v>8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</row>
    <row r="16" spans="2:24" ht="18.75" customHeight="1" x14ac:dyDescent="0.2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2:24" ht="18.75" customHeight="1" x14ac:dyDescent="0.2">
      <c r="B17" s="92" t="s">
        <v>9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79"/>
    </row>
    <row r="18" spans="2:24" ht="18.75" customHeight="1" x14ac:dyDescent="0.2"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spans="2:24" ht="16.5" customHeight="1" x14ac:dyDescent="0.2">
      <c r="C19" s="82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spans="2:24" x14ac:dyDescent="0.2">
      <c r="B20" s="87" t="s">
        <v>10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</row>
    <row r="21" spans="2:24" ht="5.25" customHeight="1" x14ac:dyDescent="0.2">
      <c r="D21" s="71"/>
    </row>
    <row r="22" spans="2:24" ht="18.75" customHeight="1" x14ac:dyDescent="0.2">
      <c r="B22" s="93" t="s">
        <v>11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</row>
    <row r="23" spans="2:24" ht="16.5" customHeight="1" x14ac:dyDescent="0.2">
      <c r="C23" s="1" t="s">
        <v>12</v>
      </c>
      <c r="U23" s="83"/>
    </row>
    <row r="24" spans="2:24" ht="5.25" customHeight="1" x14ac:dyDescent="0.2">
      <c r="U24" s="83"/>
    </row>
    <row r="25" spans="2:24" ht="16.5" customHeight="1" x14ac:dyDescent="0.2">
      <c r="D25" s="7" t="s">
        <v>13</v>
      </c>
      <c r="E25" s="94">
        <f>IF(E34="","",E34-1)</f>
        <v>6</v>
      </c>
      <c r="F25" s="94"/>
      <c r="G25" s="95" t="s">
        <v>14</v>
      </c>
      <c r="H25" s="95"/>
      <c r="I25" s="11" t="str">
        <f>'給与支給総額（月額）実績算出表'!G11</f>
        <v/>
      </c>
      <c r="J25" s="8" t="s">
        <v>15</v>
      </c>
      <c r="K25" s="72"/>
      <c r="L25" s="10"/>
      <c r="U25" s="83"/>
    </row>
    <row r="26" spans="2:24" ht="16.5" customHeight="1" x14ac:dyDescent="0.2">
      <c r="D26" s="96" t="s">
        <v>16</v>
      </c>
      <c r="E26" s="97"/>
      <c r="F26" s="97"/>
      <c r="G26" s="97"/>
      <c r="H26" s="98"/>
      <c r="I26" s="102">
        <f>'給与支給総額（月額）実績算出表'!G36</f>
        <v>0</v>
      </c>
      <c r="J26" s="103"/>
      <c r="K26" s="103"/>
      <c r="L26" s="104"/>
      <c r="M26" s="108" t="s">
        <v>17</v>
      </c>
      <c r="N26" s="109" t="s">
        <v>18</v>
      </c>
      <c r="O26" s="110" t="s">
        <v>19</v>
      </c>
      <c r="P26" s="111"/>
      <c r="Q26" s="111"/>
      <c r="R26" s="111"/>
      <c r="S26" s="111"/>
      <c r="T26" s="111"/>
      <c r="U26" s="111"/>
      <c r="V26" s="114" t="str">
        <f>IFERROR(I28/I26,"")</f>
        <v/>
      </c>
      <c r="W26" s="114"/>
      <c r="X26" s="116" t="s">
        <v>20</v>
      </c>
    </row>
    <row r="27" spans="2:24" ht="16.5" customHeight="1" thickBot="1" x14ac:dyDescent="0.25">
      <c r="D27" s="99"/>
      <c r="E27" s="100"/>
      <c r="F27" s="100"/>
      <c r="G27" s="100"/>
      <c r="H27" s="101"/>
      <c r="I27" s="105"/>
      <c r="J27" s="106"/>
      <c r="K27" s="106"/>
      <c r="L27" s="107"/>
      <c r="M27" s="108"/>
      <c r="N27" s="109"/>
      <c r="O27" s="112"/>
      <c r="P27" s="113"/>
      <c r="Q27" s="113"/>
      <c r="R27" s="113"/>
      <c r="S27" s="113"/>
      <c r="T27" s="113"/>
      <c r="U27" s="113"/>
      <c r="V27" s="115"/>
      <c r="W27" s="115"/>
      <c r="X27" s="117"/>
    </row>
    <row r="28" spans="2:24" ht="16.5" customHeight="1" x14ac:dyDescent="0.2">
      <c r="D28" s="118" t="s">
        <v>21</v>
      </c>
      <c r="E28" s="97"/>
      <c r="F28" s="97"/>
      <c r="G28" s="97"/>
      <c r="H28" s="98"/>
      <c r="I28" s="102">
        <f>'給与支給総額（月額）実績算出表'!G38</f>
        <v>0</v>
      </c>
      <c r="J28" s="103"/>
      <c r="K28" s="103"/>
      <c r="L28" s="104"/>
      <c r="M28" s="119" t="s">
        <v>20</v>
      </c>
      <c r="N28" s="92" t="s">
        <v>22</v>
      </c>
      <c r="V28" s="73" t="s">
        <v>23</v>
      </c>
      <c r="W28" s="74"/>
      <c r="X28" s="75"/>
    </row>
    <row r="29" spans="2:24" ht="16.5" customHeight="1" x14ac:dyDescent="0.2">
      <c r="D29" s="99"/>
      <c r="E29" s="100"/>
      <c r="F29" s="100"/>
      <c r="G29" s="100"/>
      <c r="H29" s="101"/>
      <c r="I29" s="105"/>
      <c r="J29" s="106"/>
      <c r="K29" s="106"/>
      <c r="L29" s="107"/>
      <c r="M29" s="119"/>
      <c r="N29" s="92"/>
    </row>
    <row r="30" spans="2:24" ht="16.5" customHeight="1" x14ac:dyDescent="0.2">
      <c r="I30" s="120" t="s">
        <v>23</v>
      </c>
      <c r="J30" s="120"/>
      <c r="K30" s="120"/>
      <c r="L30" s="120"/>
      <c r="U30" s="83"/>
    </row>
    <row r="31" spans="2:24" ht="16.5" customHeight="1" x14ac:dyDescent="0.2">
      <c r="U31" s="83"/>
    </row>
    <row r="32" spans="2:24" ht="16.5" customHeight="1" x14ac:dyDescent="0.2">
      <c r="C32" s="85" t="s">
        <v>24</v>
      </c>
      <c r="U32" s="83"/>
    </row>
    <row r="33" spans="3:24" ht="5.25" customHeight="1" x14ac:dyDescent="0.2">
      <c r="U33" s="83"/>
    </row>
    <row r="34" spans="3:24" ht="16.5" customHeight="1" x14ac:dyDescent="0.2">
      <c r="D34" s="7" t="s">
        <v>13</v>
      </c>
      <c r="E34" s="94">
        <v>7</v>
      </c>
      <c r="F34" s="94"/>
      <c r="G34" s="95" t="s">
        <v>14</v>
      </c>
      <c r="H34" s="95"/>
      <c r="I34" s="11" t="str">
        <f>I25</f>
        <v/>
      </c>
      <c r="J34" s="8" t="s">
        <v>15</v>
      </c>
      <c r="K34" s="72"/>
      <c r="L34" s="10"/>
      <c r="U34" s="83"/>
    </row>
    <row r="35" spans="3:24" ht="16.5" customHeight="1" x14ac:dyDescent="0.2">
      <c r="D35" s="96" t="s">
        <v>16</v>
      </c>
      <c r="E35" s="97"/>
      <c r="F35" s="97"/>
      <c r="G35" s="97"/>
      <c r="H35" s="98"/>
      <c r="I35" s="102">
        <f>'給与支給総額（月額）実績算出表'!G47</f>
        <v>0</v>
      </c>
      <c r="J35" s="103"/>
      <c r="K35" s="103"/>
      <c r="L35" s="104"/>
      <c r="M35" s="108" t="s">
        <v>17</v>
      </c>
      <c r="N35" s="109" t="s">
        <v>25</v>
      </c>
      <c r="O35" s="110" t="s">
        <v>26</v>
      </c>
      <c r="P35" s="111"/>
      <c r="Q35" s="111"/>
      <c r="R35" s="111"/>
      <c r="S35" s="111"/>
      <c r="T35" s="111"/>
      <c r="U35" s="111"/>
      <c r="V35" s="114" t="str">
        <f>IFERROR(I37/I35,"")</f>
        <v/>
      </c>
      <c r="W35" s="114"/>
      <c r="X35" s="116" t="s">
        <v>20</v>
      </c>
    </row>
    <row r="36" spans="3:24" ht="16.5" customHeight="1" thickBot="1" x14ac:dyDescent="0.25">
      <c r="D36" s="99"/>
      <c r="E36" s="100"/>
      <c r="F36" s="100"/>
      <c r="G36" s="100"/>
      <c r="H36" s="101"/>
      <c r="I36" s="105"/>
      <c r="J36" s="106"/>
      <c r="K36" s="106"/>
      <c r="L36" s="107"/>
      <c r="M36" s="108"/>
      <c r="N36" s="109"/>
      <c r="O36" s="112"/>
      <c r="P36" s="113"/>
      <c r="Q36" s="113"/>
      <c r="R36" s="113"/>
      <c r="S36" s="113"/>
      <c r="T36" s="113"/>
      <c r="U36" s="113"/>
      <c r="V36" s="115"/>
      <c r="W36" s="115"/>
      <c r="X36" s="117"/>
    </row>
    <row r="37" spans="3:24" ht="16.5" customHeight="1" x14ac:dyDescent="0.2">
      <c r="D37" s="118" t="s">
        <v>21</v>
      </c>
      <c r="E37" s="97"/>
      <c r="F37" s="97"/>
      <c r="G37" s="97"/>
      <c r="H37" s="98"/>
      <c r="I37" s="102">
        <f>'給与支給総額（月額）実績算出表'!G49</f>
        <v>0</v>
      </c>
      <c r="J37" s="103"/>
      <c r="K37" s="103"/>
      <c r="L37" s="104"/>
      <c r="M37" s="119" t="s">
        <v>20</v>
      </c>
      <c r="N37" s="92" t="s">
        <v>27</v>
      </c>
      <c r="O37" s="76"/>
      <c r="P37" s="76"/>
      <c r="Q37" s="76"/>
      <c r="R37" s="76"/>
      <c r="S37" s="76"/>
      <c r="T37" s="76"/>
      <c r="U37" s="76"/>
      <c r="V37" s="73" t="s">
        <v>23</v>
      </c>
      <c r="W37" s="74"/>
      <c r="X37" s="75"/>
    </row>
    <row r="38" spans="3:24" ht="16.5" customHeight="1" x14ac:dyDescent="0.2">
      <c r="D38" s="99"/>
      <c r="E38" s="100"/>
      <c r="F38" s="100"/>
      <c r="G38" s="100"/>
      <c r="H38" s="101"/>
      <c r="I38" s="105"/>
      <c r="J38" s="106"/>
      <c r="K38" s="106"/>
      <c r="L38" s="107"/>
      <c r="M38" s="119"/>
      <c r="N38" s="92"/>
      <c r="O38" s="76"/>
      <c r="P38" s="76"/>
      <c r="Q38" s="76"/>
      <c r="R38" s="76"/>
      <c r="S38" s="76"/>
      <c r="T38" s="76"/>
      <c r="U38" s="76"/>
      <c r="V38" s="76"/>
      <c r="W38" s="74"/>
      <c r="X38" s="75"/>
    </row>
    <row r="39" spans="3:24" ht="6" customHeight="1" thickBot="1" x14ac:dyDescent="0.25">
      <c r="C39" s="79"/>
      <c r="D39" s="4"/>
      <c r="E39" s="4"/>
      <c r="F39" s="4"/>
      <c r="G39" s="4"/>
      <c r="H39" s="79"/>
      <c r="I39" s="120" t="s">
        <v>23</v>
      </c>
      <c r="J39" s="120"/>
      <c r="K39" s="120"/>
      <c r="L39" s="120"/>
      <c r="M39" s="79"/>
      <c r="N39" s="4"/>
      <c r="O39" s="4"/>
      <c r="P39" s="4"/>
      <c r="Q39" s="4"/>
      <c r="R39" s="79"/>
      <c r="S39" s="79"/>
      <c r="T39" s="4"/>
      <c r="U39" s="79"/>
    </row>
    <row r="40" spans="3:24" ht="14.25" customHeight="1" x14ac:dyDescent="0.2">
      <c r="D40" s="5"/>
      <c r="I40" s="121"/>
      <c r="J40" s="121"/>
      <c r="K40" s="121"/>
      <c r="L40" s="121"/>
      <c r="O40" s="122" t="s">
        <v>28</v>
      </c>
      <c r="P40" s="123"/>
      <c r="Q40" s="123"/>
      <c r="R40" s="123"/>
      <c r="S40" s="123"/>
      <c r="T40" s="124"/>
      <c r="U40" s="128" t="str">
        <f>IFERROR(ROUNDDOWN((I37-I28)/I28,3),"")</f>
        <v/>
      </c>
      <c r="V40" s="129"/>
      <c r="W40" s="132" t="s">
        <v>29</v>
      </c>
      <c r="X40" s="133">
        <v>0.03</v>
      </c>
    </row>
    <row r="41" spans="3:24" ht="14.25" customHeight="1" thickBot="1" x14ac:dyDescent="0.25">
      <c r="E41" s="6"/>
      <c r="F41" s="6"/>
      <c r="G41" s="6"/>
      <c r="H41" s="6"/>
      <c r="I41" s="6"/>
      <c r="J41" s="6"/>
      <c r="K41" s="6"/>
      <c r="L41" s="6"/>
      <c r="M41" s="6"/>
      <c r="N41" s="6"/>
      <c r="O41" s="125"/>
      <c r="P41" s="126"/>
      <c r="Q41" s="126"/>
      <c r="R41" s="126"/>
      <c r="S41" s="126"/>
      <c r="T41" s="127"/>
      <c r="U41" s="130"/>
      <c r="V41" s="131"/>
      <c r="W41" s="132"/>
      <c r="X41" s="92"/>
    </row>
    <row r="42" spans="3:24" ht="16.5" customHeight="1" x14ac:dyDescent="0.2">
      <c r="U42" s="83" t="s">
        <v>23</v>
      </c>
    </row>
    <row r="43" spans="3:24" ht="16.5" customHeight="1" x14ac:dyDescent="0.2">
      <c r="U43" s="83"/>
    </row>
    <row r="44" spans="3:24" ht="16.5" customHeight="1" x14ac:dyDescent="0.2">
      <c r="U44" s="83"/>
    </row>
    <row r="45" spans="3:24" ht="16.5" customHeight="1" x14ac:dyDescent="0.2">
      <c r="U45" s="83"/>
    </row>
    <row r="46" spans="3:24" ht="16.5" customHeight="1" x14ac:dyDescent="0.2">
      <c r="U46" s="83"/>
    </row>
    <row r="47" spans="3:24" ht="16.5" customHeight="1" x14ac:dyDescent="0.2">
      <c r="U47" s="83"/>
    </row>
    <row r="48" spans="3:24" ht="16.5" customHeight="1" x14ac:dyDescent="0.2">
      <c r="U48" s="83"/>
    </row>
    <row r="49" spans="3:24" ht="16.5" customHeight="1" x14ac:dyDescent="0.2">
      <c r="U49" s="83"/>
    </row>
    <row r="50" spans="3:24" ht="16.5" customHeight="1" x14ac:dyDescent="0.2">
      <c r="U50" s="83"/>
    </row>
    <row r="51" spans="3:24" ht="16.5" customHeight="1" x14ac:dyDescent="0.2">
      <c r="U51" s="83"/>
    </row>
    <row r="52" spans="3:24" ht="16.5" customHeight="1" x14ac:dyDescent="0.2">
      <c r="U52" s="83"/>
    </row>
    <row r="53" spans="3:24" ht="16.5" customHeight="1" x14ac:dyDescent="0.2">
      <c r="U53" s="83"/>
    </row>
    <row r="54" spans="3:24" ht="16.5" customHeight="1" x14ac:dyDescent="0.2">
      <c r="U54" s="83"/>
    </row>
    <row r="55" spans="3:24" ht="16.5" customHeight="1" x14ac:dyDescent="0.2">
      <c r="U55" s="83"/>
    </row>
    <row r="56" spans="3:24" ht="16.5" customHeight="1" x14ac:dyDescent="0.2">
      <c r="U56" s="83"/>
    </row>
    <row r="57" spans="3:24" ht="16.5" customHeight="1" x14ac:dyDescent="0.2">
      <c r="U57" s="83"/>
    </row>
    <row r="58" spans="3:24" ht="43.5" customHeight="1" x14ac:dyDescent="0.2">
      <c r="C58" s="77" t="s">
        <v>30</v>
      </c>
      <c r="D58" s="87" t="s">
        <v>31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</row>
    <row r="59" spans="3:24" ht="17.25" customHeight="1" x14ac:dyDescent="0.2">
      <c r="C59" s="1" t="s">
        <v>30</v>
      </c>
      <c r="D59" s="87" t="s">
        <v>32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</row>
  </sheetData>
  <mergeCells count="41">
    <mergeCell ref="D58:X58"/>
    <mergeCell ref="D59:X59"/>
    <mergeCell ref="X35:X36"/>
    <mergeCell ref="D37:H38"/>
    <mergeCell ref="I37:L38"/>
    <mergeCell ref="M37:M38"/>
    <mergeCell ref="N37:N38"/>
    <mergeCell ref="I39:L40"/>
    <mergeCell ref="O40:T41"/>
    <mergeCell ref="U40:V41"/>
    <mergeCell ref="W40:W41"/>
    <mergeCell ref="X40:X41"/>
    <mergeCell ref="D35:H36"/>
    <mergeCell ref="I35:L36"/>
    <mergeCell ref="M35:M36"/>
    <mergeCell ref="N35:N36"/>
    <mergeCell ref="O35:U36"/>
    <mergeCell ref="V35:W36"/>
    <mergeCell ref="D28:H29"/>
    <mergeCell ref="I28:L29"/>
    <mergeCell ref="M28:M29"/>
    <mergeCell ref="N28:N29"/>
    <mergeCell ref="I30:L30"/>
    <mergeCell ref="E34:F34"/>
    <mergeCell ref="G34:H34"/>
    <mergeCell ref="B22:X22"/>
    <mergeCell ref="E25:F25"/>
    <mergeCell ref="G25:H25"/>
    <mergeCell ref="D26:H27"/>
    <mergeCell ref="I26:L27"/>
    <mergeCell ref="M26:M27"/>
    <mergeCell ref="N26:N27"/>
    <mergeCell ref="O26:U27"/>
    <mergeCell ref="V26:W27"/>
    <mergeCell ref="X26:X27"/>
    <mergeCell ref="B20:X20"/>
    <mergeCell ref="B1:F1"/>
    <mergeCell ref="B3:X3"/>
    <mergeCell ref="B4:X4"/>
    <mergeCell ref="B15:X15"/>
    <mergeCell ref="B17:V17"/>
  </mergeCells>
  <phoneticPr fontId="3"/>
  <pageMargins left="0.70866141732283472" right="0.70866141732283472" top="0.74803149606299213" bottom="0.74803149606299213" header="0.31496062992125984" footer="0.31496062992125984"/>
  <pageSetup paperSize="9" scale="77" orientation="portrait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E6663-DA32-497F-B069-02A7142F3B44}">
  <sheetPr>
    <pageSetUpPr fitToPage="1"/>
  </sheetPr>
  <dimension ref="A1:Y56"/>
  <sheetViews>
    <sheetView zoomScale="80" zoomScaleNormal="80" workbookViewId="0">
      <selection activeCell="E2" sqref="E2"/>
    </sheetView>
  </sheetViews>
  <sheetFormatPr defaultRowHeight="13.5" x14ac:dyDescent="0.15"/>
  <cols>
    <col min="1" max="1" width="2.75" customWidth="1"/>
    <col min="2" max="2" width="39.375" customWidth="1"/>
    <col min="3" max="3" width="6.75" customWidth="1"/>
    <col min="4" max="4" width="10.625" bestFit="1" customWidth="1"/>
    <col min="5" max="5" width="6.75" customWidth="1"/>
    <col min="6" max="6" width="10.625" customWidth="1"/>
    <col min="7" max="7" width="6.875" customWidth="1"/>
    <col min="8" max="8" width="10.625" customWidth="1"/>
    <col min="9" max="9" width="6.75" customWidth="1"/>
    <col min="10" max="10" width="12.625" bestFit="1" customWidth="1"/>
    <col min="11" max="11" width="10" bestFit="1" customWidth="1"/>
    <col min="12" max="12" width="4.125" customWidth="1"/>
    <col min="13" max="13" width="4.625" customWidth="1"/>
    <col min="14" max="14" width="37.125" customWidth="1"/>
    <col min="15" max="15" width="6.875" customWidth="1"/>
    <col min="16" max="16" width="10.375" customWidth="1"/>
    <col min="17" max="17" width="6.875" customWidth="1"/>
    <col min="18" max="18" width="10.375" customWidth="1"/>
    <col min="19" max="19" width="6.875" customWidth="1"/>
    <col min="20" max="20" width="10.375" customWidth="1"/>
    <col min="21" max="21" width="7.375" customWidth="1"/>
    <col min="22" max="22" width="14.125" bestFit="1" customWidth="1"/>
    <col min="23" max="23" width="10" bestFit="1" customWidth="1"/>
  </cols>
  <sheetData>
    <row r="1" spans="1:25" s="62" customFormat="1" ht="18.75" customHeight="1" x14ac:dyDescent="0.2">
      <c r="D1" s="63" t="s">
        <v>13</v>
      </c>
      <c r="F1" s="64" t="s">
        <v>14</v>
      </c>
      <c r="H1" s="64" t="s">
        <v>33</v>
      </c>
      <c r="J1" s="62" t="s">
        <v>34</v>
      </c>
    </row>
    <row r="2" spans="1:25" s="62" customFormat="1" ht="18.75" customHeight="1" x14ac:dyDescent="0.2">
      <c r="T2" s="63"/>
    </row>
    <row r="3" spans="1:25" s="62" customFormat="1" ht="18.75" customHeight="1" x14ac:dyDescent="0.2"/>
    <row r="4" spans="1:25" s="62" customFormat="1" ht="18.75" customHeight="1" x14ac:dyDescent="0.2">
      <c r="F4" s="62" t="s">
        <v>5</v>
      </c>
      <c r="N4" s="65"/>
    </row>
    <row r="5" spans="1:25" s="62" customFormat="1" ht="18.75" customHeight="1" x14ac:dyDescent="0.2">
      <c r="F5" s="62" t="s">
        <v>6</v>
      </c>
    </row>
    <row r="6" spans="1:25" s="62" customFormat="1" ht="18.75" customHeight="1" x14ac:dyDescent="0.2">
      <c r="F6" s="62" t="s">
        <v>7</v>
      </c>
    </row>
    <row r="7" spans="1:25" ht="17.25" customHeight="1" x14ac:dyDescent="0.15">
      <c r="A7" s="87"/>
      <c r="B7" s="87"/>
      <c r="C7" s="87"/>
      <c r="D7" s="87"/>
      <c r="E7" s="87"/>
      <c r="F7" s="87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9" spans="1:25" ht="27" customHeight="1" x14ac:dyDescent="0.25">
      <c r="B9" s="170" t="s">
        <v>35</v>
      </c>
      <c r="C9" s="170"/>
      <c r="D9" s="170"/>
      <c r="E9" s="170"/>
      <c r="F9" s="170"/>
      <c r="G9" s="170"/>
      <c r="H9" s="170"/>
      <c r="I9" s="170"/>
      <c r="J9" s="170"/>
      <c r="M9" s="32" t="s">
        <v>36</v>
      </c>
    </row>
    <row r="10" spans="1:25" ht="36.75" customHeight="1" x14ac:dyDescent="0.15"/>
    <row r="11" spans="1:25" ht="14.25" x14ac:dyDescent="0.15">
      <c r="A11" s="166" t="s">
        <v>37</v>
      </c>
      <c r="B11" s="166"/>
      <c r="C11" s="166"/>
      <c r="D11" s="13" t="s">
        <v>13</v>
      </c>
      <c r="E11" s="78">
        <f>E22-1</f>
        <v>6</v>
      </c>
      <c r="F11" t="s">
        <v>14</v>
      </c>
      <c r="G11" t="str">
        <f>IF(G22="","",G22)</f>
        <v/>
      </c>
      <c r="H11" t="s">
        <v>33</v>
      </c>
      <c r="M11" s="166" t="s">
        <v>37</v>
      </c>
      <c r="N11" s="166"/>
      <c r="O11" s="166"/>
      <c r="P11" s="13" t="s">
        <v>13</v>
      </c>
      <c r="Q11" s="13">
        <f>Q22-1</f>
        <v>6</v>
      </c>
      <c r="R11" t="s">
        <v>14</v>
      </c>
      <c r="S11">
        <v>5</v>
      </c>
      <c r="T11" t="s">
        <v>33</v>
      </c>
    </row>
    <row r="12" spans="1:25" x14ac:dyDescent="0.15">
      <c r="D12" s="13"/>
      <c r="E12" s="13"/>
      <c r="P12" s="13"/>
      <c r="Q12" s="13"/>
    </row>
    <row r="13" spans="1:25" ht="14.25" thickBot="1" x14ac:dyDescent="0.2">
      <c r="A13" s="21" t="s">
        <v>38</v>
      </c>
      <c r="B13" s="21"/>
      <c r="C13" s="21"/>
      <c r="D13" s="27"/>
      <c r="M13" s="21" t="s">
        <v>38</v>
      </c>
      <c r="N13" s="21"/>
      <c r="O13" s="21"/>
      <c r="P13" s="27"/>
    </row>
    <row r="14" spans="1:25" ht="14.25" thickTop="1" x14ac:dyDescent="0.15">
      <c r="A14" s="162"/>
      <c r="B14" s="162"/>
      <c r="C14" s="162" t="s">
        <v>39</v>
      </c>
      <c r="D14" s="162"/>
      <c r="E14" s="162" t="s">
        <v>40</v>
      </c>
      <c r="F14" s="162"/>
      <c r="G14" s="162" t="s">
        <v>41</v>
      </c>
      <c r="H14" s="163"/>
      <c r="I14" s="168" t="s">
        <v>42</v>
      </c>
      <c r="J14" s="169"/>
      <c r="M14" s="162"/>
      <c r="N14" s="162"/>
      <c r="O14" s="162" t="s">
        <v>39</v>
      </c>
      <c r="P14" s="162"/>
      <c r="Q14" s="162" t="s">
        <v>40</v>
      </c>
      <c r="R14" s="162"/>
      <c r="S14" s="162" t="s">
        <v>41</v>
      </c>
      <c r="T14" s="163"/>
      <c r="U14" s="164" t="s">
        <v>42</v>
      </c>
      <c r="V14" s="165"/>
    </row>
    <row r="15" spans="1:25" x14ac:dyDescent="0.15">
      <c r="A15" s="162"/>
      <c r="B15" s="162"/>
      <c r="C15" s="84" t="s">
        <v>43</v>
      </c>
      <c r="D15" s="16" t="s">
        <v>44</v>
      </c>
      <c r="E15" s="84" t="s">
        <v>43</v>
      </c>
      <c r="F15" s="16" t="s">
        <v>44</v>
      </c>
      <c r="G15" s="84" t="s">
        <v>43</v>
      </c>
      <c r="H15" s="33" t="s">
        <v>44</v>
      </c>
      <c r="I15" s="37" t="s">
        <v>43</v>
      </c>
      <c r="J15" s="38" t="s">
        <v>44</v>
      </c>
      <c r="M15" s="162"/>
      <c r="N15" s="162"/>
      <c r="O15" s="84" t="s">
        <v>43</v>
      </c>
      <c r="P15" s="16" t="s">
        <v>44</v>
      </c>
      <c r="Q15" s="84" t="s">
        <v>43</v>
      </c>
      <c r="R15" s="16" t="s">
        <v>44</v>
      </c>
      <c r="S15" s="84" t="s">
        <v>43</v>
      </c>
      <c r="T15" s="33" t="s">
        <v>44</v>
      </c>
      <c r="U15" s="56" t="s">
        <v>43</v>
      </c>
      <c r="V15" s="57" t="s">
        <v>44</v>
      </c>
    </row>
    <row r="16" spans="1:25" ht="27" customHeight="1" x14ac:dyDescent="0.15">
      <c r="A16" s="167" t="s">
        <v>45</v>
      </c>
      <c r="B16" s="167"/>
      <c r="C16" s="14"/>
      <c r="D16" s="17"/>
      <c r="E16" s="18"/>
      <c r="F16" s="17"/>
      <c r="G16" s="18"/>
      <c r="H16" s="34"/>
      <c r="I16" s="39">
        <f>C16+E16+G16</f>
        <v>0</v>
      </c>
      <c r="J16" s="40">
        <f>D16+F16+H16</f>
        <v>0</v>
      </c>
      <c r="K16" t="s">
        <v>46</v>
      </c>
      <c r="M16" s="167" t="s">
        <v>45</v>
      </c>
      <c r="N16" s="167"/>
      <c r="O16" s="14"/>
      <c r="P16" s="17"/>
      <c r="Q16" s="18"/>
      <c r="R16" s="17"/>
      <c r="S16" s="18"/>
      <c r="T16" s="34"/>
      <c r="U16" s="58">
        <v>102</v>
      </c>
      <c r="V16" s="59">
        <v>31699631</v>
      </c>
      <c r="W16" t="s">
        <v>46</v>
      </c>
    </row>
    <row r="17" spans="1:23" ht="27" customHeight="1" x14ac:dyDescent="0.15">
      <c r="A17" s="154" t="s">
        <v>47</v>
      </c>
      <c r="B17" s="45" t="s">
        <v>48</v>
      </c>
      <c r="C17" s="15"/>
      <c r="D17" s="17"/>
      <c r="E17" s="18"/>
      <c r="F17" s="17"/>
      <c r="G17" s="18"/>
      <c r="H17" s="34"/>
      <c r="I17" s="39">
        <f t="shared" ref="I17:I18" si="0">C17+E17+G17</f>
        <v>0</v>
      </c>
      <c r="J17" s="40">
        <f t="shared" ref="J17:J18" si="1">D17+F17+H17</f>
        <v>0</v>
      </c>
      <c r="K17" t="s">
        <v>49</v>
      </c>
      <c r="M17" s="157" t="s">
        <v>47</v>
      </c>
      <c r="N17" s="45" t="s">
        <v>48</v>
      </c>
      <c r="O17" s="15"/>
      <c r="P17" s="17"/>
      <c r="Q17" s="18"/>
      <c r="R17" s="17"/>
      <c r="S17" s="18"/>
      <c r="T17" s="34"/>
      <c r="U17" s="58">
        <v>5</v>
      </c>
      <c r="V17" s="59">
        <v>2980000</v>
      </c>
      <c r="W17" t="s">
        <v>49</v>
      </c>
    </row>
    <row r="18" spans="1:23" ht="27" customHeight="1" thickBot="1" x14ac:dyDescent="0.2">
      <c r="A18" s="155"/>
      <c r="B18" s="46" t="s">
        <v>50</v>
      </c>
      <c r="C18" s="24"/>
      <c r="D18" s="25"/>
      <c r="E18" s="26"/>
      <c r="F18" s="25"/>
      <c r="G18" s="26"/>
      <c r="H18" s="35"/>
      <c r="I18" s="41">
        <f t="shared" si="0"/>
        <v>0</v>
      </c>
      <c r="J18" s="42">
        <f t="shared" si="1"/>
        <v>0</v>
      </c>
      <c r="K18" t="s">
        <v>51</v>
      </c>
      <c r="M18" s="158"/>
      <c r="N18" s="46" t="s">
        <v>50</v>
      </c>
      <c r="O18" s="24"/>
      <c r="P18" s="25"/>
      <c r="Q18" s="26"/>
      <c r="R18" s="25"/>
      <c r="S18" s="26"/>
      <c r="T18" s="35"/>
      <c r="U18" s="60">
        <v>3</v>
      </c>
      <c r="V18" s="61">
        <v>1220000</v>
      </c>
      <c r="W18" t="s">
        <v>51</v>
      </c>
    </row>
    <row r="19" spans="1:23" ht="27" customHeight="1" thickTop="1" thickBot="1" x14ac:dyDescent="0.2">
      <c r="A19" s="156"/>
      <c r="B19" s="47" t="s">
        <v>52</v>
      </c>
      <c r="C19" s="22">
        <f t="shared" ref="C19:J19" si="2">SUM(C17:C18)</f>
        <v>0</v>
      </c>
      <c r="D19" s="23">
        <f t="shared" si="2"/>
        <v>0</v>
      </c>
      <c r="E19" s="22">
        <f t="shared" si="2"/>
        <v>0</v>
      </c>
      <c r="F19" s="23">
        <f t="shared" si="2"/>
        <v>0</v>
      </c>
      <c r="G19" s="22">
        <f t="shared" si="2"/>
        <v>0</v>
      </c>
      <c r="H19" s="23">
        <f t="shared" si="2"/>
        <v>0</v>
      </c>
      <c r="I19" s="43">
        <f t="shared" si="2"/>
        <v>0</v>
      </c>
      <c r="J19" s="44">
        <f t="shared" si="2"/>
        <v>0</v>
      </c>
      <c r="K19" t="s">
        <v>53</v>
      </c>
      <c r="M19" s="159"/>
      <c r="N19" s="47" t="s">
        <v>52</v>
      </c>
      <c r="O19" s="22">
        <f t="shared" ref="O19:V19" si="3">SUM(O17:O18)</f>
        <v>0</v>
      </c>
      <c r="P19" s="23">
        <f t="shared" si="3"/>
        <v>0</v>
      </c>
      <c r="Q19" s="22">
        <f t="shared" si="3"/>
        <v>0</v>
      </c>
      <c r="R19" s="23">
        <f t="shared" si="3"/>
        <v>0</v>
      </c>
      <c r="S19" s="22">
        <f t="shared" si="3"/>
        <v>0</v>
      </c>
      <c r="T19" s="49">
        <f t="shared" si="3"/>
        <v>0</v>
      </c>
      <c r="U19" s="22">
        <f t="shared" si="3"/>
        <v>8</v>
      </c>
      <c r="V19" s="23">
        <f t="shared" si="3"/>
        <v>4200000</v>
      </c>
      <c r="W19" t="s">
        <v>53</v>
      </c>
    </row>
    <row r="20" spans="1:23" ht="27" customHeight="1" thickTop="1" thickBot="1" x14ac:dyDescent="0.2">
      <c r="A20" s="160" t="s">
        <v>54</v>
      </c>
      <c r="B20" s="161"/>
      <c r="C20" s="19">
        <f>C16-C19</f>
        <v>0</v>
      </c>
      <c r="D20" s="20">
        <f t="shared" ref="D20:J20" si="4">D16-D19</f>
        <v>0</v>
      </c>
      <c r="E20" s="19">
        <f t="shared" si="4"/>
        <v>0</v>
      </c>
      <c r="F20" s="20">
        <f t="shared" si="4"/>
        <v>0</v>
      </c>
      <c r="G20" s="19">
        <f t="shared" si="4"/>
        <v>0</v>
      </c>
      <c r="H20" s="36">
        <f t="shared" si="4"/>
        <v>0</v>
      </c>
      <c r="I20" s="66">
        <f t="shared" si="4"/>
        <v>0</v>
      </c>
      <c r="J20" s="67">
        <f t="shared" si="4"/>
        <v>0</v>
      </c>
      <c r="K20" t="s">
        <v>55</v>
      </c>
      <c r="M20" s="160" t="s">
        <v>54</v>
      </c>
      <c r="N20" s="161"/>
      <c r="O20" s="19">
        <f>O16-O19</f>
        <v>0</v>
      </c>
      <c r="P20" s="20">
        <f t="shared" ref="P20:V20" si="5">P16-P19</f>
        <v>0</v>
      </c>
      <c r="Q20" s="19">
        <f t="shared" si="5"/>
        <v>0</v>
      </c>
      <c r="R20" s="20">
        <f t="shared" si="5"/>
        <v>0</v>
      </c>
      <c r="S20" s="19">
        <f t="shared" si="5"/>
        <v>0</v>
      </c>
      <c r="T20" s="36">
        <f t="shared" si="5"/>
        <v>0</v>
      </c>
      <c r="U20" s="50">
        <f t="shared" si="5"/>
        <v>94</v>
      </c>
      <c r="V20" s="51">
        <f t="shared" si="5"/>
        <v>27499631</v>
      </c>
      <c r="W20" t="s">
        <v>55</v>
      </c>
    </row>
    <row r="21" spans="1:23" ht="39" customHeight="1" x14ac:dyDescent="0.15"/>
    <row r="22" spans="1:23" ht="14.25" x14ac:dyDescent="0.15">
      <c r="A22" s="166" t="s">
        <v>56</v>
      </c>
      <c r="B22" s="166"/>
      <c r="C22" s="166"/>
      <c r="D22" s="13" t="s">
        <v>13</v>
      </c>
      <c r="E22" s="78">
        <v>7</v>
      </c>
      <c r="F22" t="s">
        <v>14</v>
      </c>
      <c r="G22" s="86"/>
      <c r="H22" t="s">
        <v>33</v>
      </c>
      <c r="M22" s="166" t="s">
        <v>56</v>
      </c>
      <c r="N22" s="166"/>
      <c r="O22" s="166"/>
      <c r="P22" s="13" t="s">
        <v>13</v>
      </c>
      <c r="Q22" s="13">
        <v>7</v>
      </c>
      <c r="R22" t="s">
        <v>14</v>
      </c>
      <c r="S22" s="86">
        <v>5</v>
      </c>
      <c r="T22" t="s">
        <v>33</v>
      </c>
    </row>
    <row r="23" spans="1:23" x14ac:dyDescent="0.15">
      <c r="D23" s="13"/>
      <c r="E23" s="13"/>
      <c r="P23" s="13"/>
      <c r="Q23" s="13"/>
    </row>
    <row r="24" spans="1:23" ht="14.25" thickBot="1" x14ac:dyDescent="0.2">
      <c r="A24" s="12" t="s">
        <v>38</v>
      </c>
      <c r="B24" s="12"/>
      <c r="C24" s="12"/>
      <c r="M24" s="12" t="s">
        <v>38</v>
      </c>
      <c r="N24" s="12"/>
      <c r="O24" s="12"/>
    </row>
    <row r="25" spans="1:23" ht="14.25" thickTop="1" x14ac:dyDescent="0.15">
      <c r="A25" s="162"/>
      <c r="B25" s="162"/>
      <c r="C25" s="162" t="s">
        <v>39</v>
      </c>
      <c r="D25" s="162"/>
      <c r="E25" s="162" t="s">
        <v>40</v>
      </c>
      <c r="F25" s="162"/>
      <c r="G25" s="162" t="s">
        <v>41</v>
      </c>
      <c r="H25" s="163"/>
      <c r="I25" s="168" t="s">
        <v>42</v>
      </c>
      <c r="J25" s="169"/>
      <c r="M25" s="162"/>
      <c r="N25" s="162"/>
      <c r="O25" s="162" t="s">
        <v>39</v>
      </c>
      <c r="P25" s="162"/>
      <c r="Q25" s="162" t="s">
        <v>40</v>
      </c>
      <c r="R25" s="162"/>
      <c r="S25" s="162" t="s">
        <v>41</v>
      </c>
      <c r="T25" s="163"/>
      <c r="U25" s="164" t="s">
        <v>42</v>
      </c>
      <c r="V25" s="165"/>
    </row>
    <row r="26" spans="1:23" x14ac:dyDescent="0.15">
      <c r="A26" s="162"/>
      <c r="B26" s="162"/>
      <c r="C26" s="84" t="s">
        <v>43</v>
      </c>
      <c r="D26" s="16" t="s">
        <v>44</v>
      </c>
      <c r="E26" s="84" t="s">
        <v>43</v>
      </c>
      <c r="F26" s="16" t="s">
        <v>44</v>
      </c>
      <c r="G26" s="84" t="s">
        <v>43</v>
      </c>
      <c r="H26" s="33" t="s">
        <v>44</v>
      </c>
      <c r="I26" s="37" t="s">
        <v>43</v>
      </c>
      <c r="J26" s="38" t="s">
        <v>44</v>
      </c>
      <c r="M26" s="162"/>
      <c r="N26" s="162"/>
      <c r="O26" s="84" t="s">
        <v>43</v>
      </c>
      <c r="P26" s="16" t="s">
        <v>44</v>
      </c>
      <c r="Q26" s="84" t="s">
        <v>43</v>
      </c>
      <c r="R26" s="16" t="s">
        <v>44</v>
      </c>
      <c r="S26" s="84" t="s">
        <v>43</v>
      </c>
      <c r="T26" s="33" t="s">
        <v>44</v>
      </c>
      <c r="U26" s="56" t="s">
        <v>43</v>
      </c>
      <c r="V26" s="57" t="s">
        <v>44</v>
      </c>
    </row>
    <row r="27" spans="1:23" ht="27" customHeight="1" x14ac:dyDescent="0.15">
      <c r="A27" s="167" t="s">
        <v>45</v>
      </c>
      <c r="B27" s="167"/>
      <c r="C27" s="14"/>
      <c r="D27" s="17"/>
      <c r="E27" s="18"/>
      <c r="F27" s="17"/>
      <c r="G27" s="18"/>
      <c r="H27" s="34"/>
      <c r="I27" s="39">
        <f>C27+E27+G27</f>
        <v>0</v>
      </c>
      <c r="J27" s="40">
        <f>D27+F27+H27</f>
        <v>0</v>
      </c>
      <c r="K27" t="s">
        <v>46</v>
      </c>
      <c r="M27" s="167" t="s">
        <v>45</v>
      </c>
      <c r="N27" s="167"/>
      <c r="O27" s="14"/>
      <c r="P27" s="17"/>
      <c r="Q27" s="18"/>
      <c r="R27" s="17"/>
      <c r="S27" s="18"/>
      <c r="T27" s="34"/>
      <c r="U27" s="58">
        <v>107</v>
      </c>
      <c r="V27" s="59">
        <v>32999631</v>
      </c>
      <c r="W27" t="s">
        <v>46</v>
      </c>
    </row>
    <row r="28" spans="1:23" ht="27" customHeight="1" x14ac:dyDescent="0.15">
      <c r="A28" s="154" t="s">
        <v>47</v>
      </c>
      <c r="B28" s="45" t="s">
        <v>48</v>
      </c>
      <c r="C28" s="15"/>
      <c r="D28" s="17"/>
      <c r="E28" s="18"/>
      <c r="F28" s="17"/>
      <c r="G28" s="18"/>
      <c r="H28" s="34"/>
      <c r="I28" s="39">
        <f t="shared" ref="I28:I29" si="6">C28+E28+G28</f>
        <v>0</v>
      </c>
      <c r="J28" s="40">
        <f t="shared" ref="J28:J29" si="7">D28+F28+H28</f>
        <v>0</v>
      </c>
      <c r="K28" t="s">
        <v>49</v>
      </c>
      <c r="M28" s="157" t="s">
        <v>47</v>
      </c>
      <c r="N28" s="45" t="s">
        <v>48</v>
      </c>
      <c r="O28" s="15"/>
      <c r="P28" s="17"/>
      <c r="Q28" s="18"/>
      <c r="R28" s="17"/>
      <c r="S28" s="18"/>
      <c r="T28" s="34"/>
      <c r="U28" s="58">
        <v>5</v>
      </c>
      <c r="V28" s="59">
        <v>2980000</v>
      </c>
      <c r="W28" t="s">
        <v>49</v>
      </c>
    </row>
    <row r="29" spans="1:23" ht="27" customHeight="1" thickBot="1" x14ac:dyDescent="0.2">
      <c r="A29" s="155"/>
      <c r="B29" s="46" t="s">
        <v>50</v>
      </c>
      <c r="C29" s="24"/>
      <c r="D29" s="25"/>
      <c r="E29" s="26"/>
      <c r="F29" s="25"/>
      <c r="G29" s="26"/>
      <c r="H29" s="35"/>
      <c r="I29" s="41">
        <f t="shared" si="6"/>
        <v>0</v>
      </c>
      <c r="J29" s="42">
        <f t="shared" si="7"/>
        <v>0</v>
      </c>
      <c r="K29" t="s">
        <v>51</v>
      </c>
      <c r="M29" s="158"/>
      <c r="N29" s="46" t="s">
        <v>50</v>
      </c>
      <c r="O29" s="24"/>
      <c r="P29" s="25"/>
      <c r="Q29" s="26"/>
      <c r="R29" s="25"/>
      <c r="S29" s="26"/>
      <c r="T29" s="35"/>
      <c r="U29" s="60">
        <v>8</v>
      </c>
      <c r="V29" s="61">
        <v>1590000</v>
      </c>
      <c r="W29" t="s">
        <v>51</v>
      </c>
    </row>
    <row r="30" spans="1:23" ht="27" customHeight="1" thickTop="1" thickBot="1" x14ac:dyDescent="0.2">
      <c r="A30" s="156"/>
      <c r="B30" s="47" t="s">
        <v>52</v>
      </c>
      <c r="C30" s="22">
        <f t="shared" ref="C30:J30" si="8">SUM(C28:C29)</f>
        <v>0</v>
      </c>
      <c r="D30" s="23">
        <f t="shared" si="8"/>
        <v>0</v>
      </c>
      <c r="E30" s="22">
        <f t="shared" si="8"/>
        <v>0</v>
      </c>
      <c r="F30" s="23">
        <f t="shared" si="8"/>
        <v>0</v>
      </c>
      <c r="G30" s="22">
        <f t="shared" si="8"/>
        <v>0</v>
      </c>
      <c r="H30" s="23">
        <f t="shared" si="8"/>
        <v>0</v>
      </c>
      <c r="I30" s="43">
        <f t="shared" si="8"/>
        <v>0</v>
      </c>
      <c r="J30" s="44">
        <f t="shared" si="8"/>
        <v>0</v>
      </c>
      <c r="K30" t="s">
        <v>53</v>
      </c>
      <c r="M30" s="159"/>
      <c r="N30" s="47" t="s">
        <v>52</v>
      </c>
      <c r="O30" s="22">
        <f t="shared" ref="O30:V30" si="9">SUM(O28:O29)</f>
        <v>0</v>
      </c>
      <c r="P30" s="23">
        <f t="shared" si="9"/>
        <v>0</v>
      </c>
      <c r="Q30" s="22">
        <f t="shared" si="9"/>
        <v>0</v>
      </c>
      <c r="R30" s="23">
        <f t="shared" si="9"/>
        <v>0</v>
      </c>
      <c r="S30" s="22">
        <f t="shared" si="9"/>
        <v>0</v>
      </c>
      <c r="T30" s="49">
        <f t="shared" si="9"/>
        <v>0</v>
      </c>
      <c r="U30" s="52">
        <f t="shared" si="9"/>
        <v>13</v>
      </c>
      <c r="V30" s="53">
        <f t="shared" si="9"/>
        <v>4570000</v>
      </c>
      <c r="W30" t="s">
        <v>53</v>
      </c>
    </row>
    <row r="31" spans="1:23" ht="27" customHeight="1" thickTop="1" thickBot="1" x14ac:dyDescent="0.2">
      <c r="A31" s="160" t="s">
        <v>54</v>
      </c>
      <c r="B31" s="161"/>
      <c r="C31" s="19">
        <f>C27-C30</f>
        <v>0</v>
      </c>
      <c r="D31" s="20">
        <f t="shared" ref="D31:J31" si="10">D27-D30</f>
        <v>0</v>
      </c>
      <c r="E31" s="19">
        <f t="shared" si="10"/>
        <v>0</v>
      </c>
      <c r="F31" s="20">
        <f t="shared" si="10"/>
        <v>0</v>
      </c>
      <c r="G31" s="19">
        <f t="shared" si="10"/>
        <v>0</v>
      </c>
      <c r="H31" s="36">
        <f t="shared" si="10"/>
        <v>0</v>
      </c>
      <c r="I31" s="66">
        <f t="shared" si="10"/>
        <v>0</v>
      </c>
      <c r="J31" s="67">
        <f t="shared" si="10"/>
        <v>0</v>
      </c>
      <c r="K31" t="s">
        <v>55</v>
      </c>
      <c r="M31" s="160" t="s">
        <v>54</v>
      </c>
      <c r="N31" s="161"/>
      <c r="O31" s="19">
        <f>O27-O30</f>
        <v>0</v>
      </c>
      <c r="P31" s="20">
        <f t="shared" ref="P31:V31" si="11">P27-P30</f>
        <v>0</v>
      </c>
      <c r="Q31" s="19">
        <f t="shared" si="11"/>
        <v>0</v>
      </c>
      <c r="R31" s="20">
        <f t="shared" si="11"/>
        <v>0</v>
      </c>
      <c r="S31" s="19">
        <f t="shared" si="11"/>
        <v>0</v>
      </c>
      <c r="T31" s="36">
        <f t="shared" si="11"/>
        <v>0</v>
      </c>
      <c r="U31" s="54">
        <f t="shared" si="11"/>
        <v>94</v>
      </c>
      <c r="V31" s="55">
        <f t="shared" si="11"/>
        <v>28429631</v>
      </c>
      <c r="W31" t="s">
        <v>55</v>
      </c>
    </row>
    <row r="32" spans="1:23" ht="27" customHeight="1" x14ac:dyDescent="0.15">
      <c r="A32" s="28"/>
      <c r="B32" s="28"/>
      <c r="C32" s="29"/>
      <c r="D32" s="29"/>
      <c r="E32" s="29"/>
      <c r="F32" s="29"/>
      <c r="G32" s="29"/>
      <c r="H32" s="29"/>
      <c r="I32" s="48" t="str">
        <f>IF(I20=I31,"","賃上げ後の人数と賃上げ前の人数が一致していません。")</f>
        <v/>
      </c>
      <c r="J32" s="31"/>
      <c r="M32" s="28"/>
      <c r="N32" s="28"/>
      <c r="O32" s="29"/>
      <c r="P32" s="29"/>
      <c r="Q32" s="29"/>
      <c r="R32" s="29"/>
      <c r="S32" s="29"/>
      <c r="T32" s="29"/>
      <c r="U32" s="31"/>
      <c r="V32" s="31"/>
    </row>
    <row r="33" spans="2:23" ht="17.25" x14ac:dyDescent="0.2">
      <c r="B33" s="1" t="s">
        <v>57</v>
      </c>
      <c r="C33" s="1"/>
      <c r="D33" s="1"/>
      <c r="E33" s="1"/>
      <c r="F33" s="1"/>
      <c r="G33" s="1"/>
      <c r="H33" s="1"/>
      <c r="I33" s="1"/>
      <c r="J33" s="1"/>
      <c r="K33" s="1"/>
      <c r="L33" s="1"/>
      <c r="N33" s="1" t="s">
        <v>57</v>
      </c>
      <c r="O33" s="1"/>
      <c r="P33" s="1"/>
      <c r="Q33" s="1"/>
      <c r="R33" s="1"/>
      <c r="S33" s="1"/>
      <c r="T33" s="1"/>
      <c r="U33" s="1"/>
      <c r="V33" s="1"/>
      <c r="W33" s="1"/>
    </row>
    <row r="34" spans="2:23" ht="17.25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2:23" ht="17.25" x14ac:dyDescent="0.2">
      <c r="B35" s="1"/>
      <c r="C35" s="7" t="s">
        <v>13</v>
      </c>
      <c r="D35" s="81">
        <f>IF(E11="","",E11)</f>
        <v>6</v>
      </c>
      <c r="E35" s="95" t="s">
        <v>14</v>
      </c>
      <c r="F35" s="95"/>
      <c r="G35" s="11" t="str">
        <f>G11</f>
        <v/>
      </c>
      <c r="H35" s="8" t="s">
        <v>15</v>
      </c>
      <c r="I35" s="10"/>
      <c r="J35" s="1"/>
      <c r="K35" s="1"/>
      <c r="L35" s="1"/>
      <c r="N35" s="1"/>
      <c r="O35" s="7" t="s">
        <v>13</v>
      </c>
      <c r="P35" s="81">
        <f>IF(Q11="","",Q11)</f>
        <v>6</v>
      </c>
      <c r="Q35" s="95" t="s">
        <v>14</v>
      </c>
      <c r="R35" s="95"/>
      <c r="S35" s="11">
        <f>S11</f>
        <v>5</v>
      </c>
      <c r="T35" s="8" t="s">
        <v>15</v>
      </c>
      <c r="U35" s="10"/>
      <c r="V35" s="1"/>
      <c r="W35" s="1"/>
    </row>
    <row r="36" spans="2:23" ht="17.25" x14ac:dyDescent="0.2">
      <c r="B36" s="1"/>
      <c r="C36" s="138" t="s">
        <v>16</v>
      </c>
      <c r="D36" s="139"/>
      <c r="E36" s="139"/>
      <c r="F36" s="140"/>
      <c r="G36" s="134">
        <f>I20</f>
        <v>0</v>
      </c>
      <c r="H36" s="135"/>
      <c r="I36" s="135"/>
      <c r="J36" s="108" t="s">
        <v>17</v>
      </c>
      <c r="K36" s="1"/>
      <c r="L36" s="1"/>
      <c r="N36" s="1"/>
      <c r="O36" s="138" t="s">
        <v>16</v>
      </c>
      <c r="P36" s="139"/>
      <c r="Q36" s="139"/>
      <c r="R36" s="140"/>
      <c r="S36" s="134">
        <f>U20</f>
        <v>94</v>
      </c>
      <c r="T36" s="135"/>
      <c r="U36" s="135"/>
      <c r="V36" s="108" t="s">
        <v>17</v>
      </c>
    </row>
    <row r="37" spans="2:23" ht="17.25" x14ac:dyDescent="0.2">
      <c r="B37" s="1"/>
      <c r="C37" s="141"/>
      <c r="D37" s="142"/>
      <c r="E37" s="142"/>
      <c r="F37" s="143"/>
      <c r="G37" s="136"/>
      <c r="H37" s="137"/>
      <c r="I37" s="137"/>
      <c r="J37" s="108"/>
      <c r="K37" s="1"/>
      <c r="L37" s="1"/>
      <c r="N37" s="1"/>
      <c r="O37" s="141"/>
      <c r="P37" s="142"/>
      <c r="Q37" s="142"/>
      <c r="R37" s="143"/>
      <c r="S37" s="136"/>
      <c r="T37" s="137"/>
      <c r="U37" s="137"/>
      <c r="V37" s="108"/>
    </row>
    <row r="38" spans="2:23" ht="17.25" x14ac:dyDescent="0.2">
      <c r="B38" s="1"/>
      <c r="C38" s="138" t="s">
        <v>58</v>
      </c>
      <c r="D38" s="139"/>
      <c r="E38" s="139"/>
      <c r="F38" s="140"/>
      <c r="G38" s="134">
        <f>J20</f>
        <v>0</v>
      </c>
      <c r="H38" s="135"/>
      <c r="I38" s="135"/>
      <c r="J38" s="108" t="s">
        <v>20</v>
      </c>
      <c r="K38" s="82"/>
      <c r="L38" s="82"/>
      <c r="N38" s="1"/>
      <c r="O38" s="138" t="s">
        <v>58</v>
      </c>
      <c r="P38" s="139"/>
      <c r="Q38" s="139"/>
      <c r="R38" s="140"/>
      <c r="S38" s="134">
        <f>V20</f>
        <v>27499631</v>
      </c>
      <c r="T38" s="135"/>
      <c r="U38" s="135"/>
      <c r="V38" s="108" t="s">
        <v>20</v>
      </c>
    </row>
    <row r="39" spans="2:23" ht="17.25" x14ac:dyDescent="0.2">
      <c r="B39" s="1"/>
      <c r="C39" s="141"/>
      <c r="D39" s="142"/>
      <c r="E39" s="142"/>
      <c r="F39" s="143"/>
      <c r="G39" s="136"/>
      <c r="H39" s="137"/>
      <c r="I39" s="137"/>
      <c r="J39" s="108"/>
      <c r="K39" s="82"/>
      <c r="L39" s="82"/>
      <c r="N39" s="1"/>
      <c r="O39" s="141"/>
      <c r="P39" s="142"/>
      <c r="Q39" s="142"/>
      <c r="R39" s="143"/>
      <c r="S39" s="136"/>
      <c r="T39" s="137"/>
      <c r="U39" s="137"/>
      <c r="V39" s="108"/>
    </row>
    <row r="40" spans="2:23" ht="17.25" x14ac:dyDescent="0.15">
      <c r="B40" s="79"/>
      <c r="C40" s="4"/>
      <c r="D40" s="4"/>
      <c r="E40" s="4"/>
      <c r="F40" s="79"/>
      <c r="G40" s="4"/>
      <c r="H40" s="4"/>
      <c r="I40" s="4"/>
      <c r="J40" s="4"/>
      <c r="K40" s="79"/>
      <c r="L40" s="4"/>
      <c r="N40" s="79"/>
      <c r="O40" s="4"/>
      <c r="P40" s="4"/>
      <c r="Q40" s="4"/>
      <c r="R40" s="79"/>
      <c r="S40" s="4"/>
      <c r="T40" s="4"/>
      <c r="U40" s="4"/>
      <c r="V40" s="4"/>
      <c r="W40" s="79"/>
    </row>
    <row r="41" spans="2:23" ht="17.25" x14ac:dyDescent="0.15">
      <c r="B41" s="79"/>
      <c r="C41" s="4"/>
      <c r="D41" s="4"/>
      <c r="E41" s="4"/>
      <c r="F41" s="79"/>
      <c r="G41" s="4"/>
      <c r="H41" s="4"/>
      <c r="I41" s="4"/>
      <c r="J41" s="4"/>
      <c r="K41" s="79"/>
      <c r="L41" s="4"/>
      <c r="N41" s="79"/>
      <c r="O41" s="4"/>
      <c r="P41" s="4"/>
      <c r="Q41" s="4"/>
      <c r="R41" s="79"/>
      <c r="S41" s="4"/>
      <c r="T41" s="4"/>
      <c r="U41" s="4"/>
      <c r="V41" s="4"/>
      <c r="W41" s="79"/>
    </row>
    <row r="42" spans="2:23" ht="17.25" x14ac:dyDescent="0.15">
      <c r="B42" s="79"/>
      <c r="C42" s="4"/>
      <c r="D42" s="4"/>
      <c r="E42" s="4"/>
      <c r="F42" s="79"/>
      <c r="G42" s="4"/>
      <c r="H42" s="4"/>
      <c r="I42" s="4"/>
      <c r="J42" s="4"/>
      <c r="K42" s="79"/>
      <c r="L42" s="4"/>
      <c r="N42" s="79"/>
      <c r="O42" s="4"/>
      <c r="P42" s="4"/>
      <c r="Q42" s="4"/>
      <c r="R42" s="79"/>
      <c r="S42" s="4"/>
      <c r="T42" s="4"/>
      <c r="U42" s="4"/>
      <c r="V42" s="4"/>
      <c r="W42" s="79"/>
    </row>
    <row r="43" spans="2:23" ht="17.25" x14ac:dyDescent="0.15">
      <c r="B43" s="79"/>
      <c r="C43" s="4"/>
      <c r="D43" s="4"/>
      <c r="E43" s="4"/>
      <c r="F43" s="79"/>
      <c r="G43" s="4"/>
      <c r="H43" s="4"/>
      <c r="I43" s="4"/>
      <c r="J43" s="4"/>
      <c r="K43" s="79"/>
      <c r="L43" s="4"/>
      <c r="N43" s="79"/>
      <c r="O43" s="4"/>
      <c r="P43" s="4"/>
      <c r="Q43" s="4"/>
      <c r="R43" s="79"/>
      <c r="S43" s="4"/>
      <c r="T43" s="4"/>
      <c r="U43" s="4"/>
      <c r="V43" s="4"/>
      <c r="W43" s="79"/>
    </row>
    <row r="44" spans="2:23" ht="17.25" x14ac:dyDescent="0.2">
      <c r="B44" s="1" t="s">
        <v>59</v>
      </c>
      <c r="C44" s="1"/>
      <c r="D44" s="1"/>
      <c r="E44" s="1"/>
      <c r="F44" s="1"/>
      <c r="G44" s="1"/>
      <c r="H44" s="1"/>
      <c r="I44" s="1"/>
      <c r="J44" s="1"/>
      <c r="K44" s="1"/>
      <c r="L44" s="1"/>
      <c r="N44" s="1" t="s">
        <v>59</v>
      </c>
      <c r="O44" s="1"/>
      <c r="P44" s="1"/>
      <c r="Q44" s="1"/>
      <c r="R44" s="1"/>
      <c r="S44" s="1"/>
      <c r="T44" s="1"/>
      <c r="U44" s="1"/>
      <c r="V44" s="1"/>
      <c r="W44" s="1"/>
    </row>
    <row r="45" spans="2:23" ht="17.25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7.25" x14ac:dyDescent="0.2">
      <c r="B46" s="1"/>
      <c r="C46" s="7" t="s">
        <v>13</v>
      </c>
      <c r="D46" s="81">
        <f>E22</f>
        <v>7</v>
      </c>
      <c r="E46" s="95" t="s">
        <v>14</v>
      </c>
      <c r="F46" s="95"/>
      <c r="G46" s="11" t="str">
        <f>IF(G22="","",G22)</f>
        <v/>
      </c>
      <c r="H46" s="8" t="s">
        <v>15</v>
      </c>
      <c r="I46" s="10"/>
      <c r="J46" s="1"/>
      <c r="K46" s="1"/>
      <c r="L46" s="1"/>
      <c r="N46" s="1"/>
      <c r="O46" s="7" t="s">
        <v>13</v>
      </c>
      <c r="P46" s="81">
        <f>Q22</f>
        <v>7</v>
      </c>
      <c r="Q46" s="95" t="s">
        <v>14</v>
      </c>
      <c r="R46" s="95"/>
      <c r="S46" s="11">
        <f>IF(S22="","",S22)</f>
        <v>5</v>
      </c>
      <c r="T46" s="8" t="s">
        <v>15</v>
      </c>
      <c r="U46" s="10"/>
      <c r="V46" s="1"/>
      <c r="W46" s="1"/>
    </row>
    <row r="47" spans="2:23" ht="17.25" x14ac:dyDescent="0.2">
      <c r="B47" s="1"/>
      <c r="C47" s="138" t="s">
        <v>16</v>
      </c>
      <c r="D47" s="139"/>
      <c r="E47" s="139"/>
      <c r="F47" s="140"/>
      <c r="G47" s="134">
        <f>I31</f>
        <v>0</v>
      </c>
      <c r="H47" s="135"/>
      <c r="I47" s="135"/>
      <c r="J47" s="108" t="s">
        <v>17</v>
      </c>
      <c r="K47" s="1"/>
      <c r="L47" s="1"/>
      <c r="N47" s="1"/>
      <c r="O47" s="138" t="s">
        <v>16</v>
      </c>
      <c r="P47" s="139"/>
      <c r="Q47" s="139"/>
      <c r="R47" s="140"/>
      <c r="S47" s="134">
        <f>U31</f>
        <v>94</v>
      </c>
      <c r="T47" s="135"/>
      <c r="U47" s="135"/>
      <c r="V47" s="108" t="s">
        <v>17</v>
      </c>
    </row>
    <row r="48" spans="2:23" ht="17.25" x14ac:dyDescent="0.2">
      <c r="B48" s="1"/>
      <c r="C48" s="141"/>
      <c r="D48" s="142"/>
      <c r="E48" s="142"/>
      <c r="F48" s="143"/>
      <c r="G48" s="136"/>
      <c r="H48" s="137"/>
      <c r="I48" s="137"/>
      <c r="J48" s="108"/>
      <c r="K48" s="1"/>
      <c r="L48" s="1"/>
      <c r="N48" s="1"/>
      <c r="O48" s="141"/>
      <c r="P48" s="142"/>
      <c r="Q48" s="142"/>
      <c r="R48" s="143"/>
      <c r="S48" s="136"/>
      <c r="T48" s="137"/>
      <c r="U48" s="137"/>
      <c r="V48" s="108"/>
    </row>
    <row r="49" spans="2:25" ht="17.25" x14ac:dyDescent="0.2">
      <c r="B49" s="1"/>
      <c r="C49" s="138" t="s">
        <v>58</v>
      </c>
      <c r="D49" s="139"/>
      <c r="E49" s="139"/>
      <c r="F49" s="140"/>
      <c r="G49" s="134">
        <f>J31</f>
        <v>0</v>
      </c>
      <c r="H49" s="135"/>
      <c r="I49" s="135"/>
      <c r="J49" s="108" t="s">
        <v>20</v>
      </c>
      <c r="K49" s="82"/>
      <c r="L49" s="82"/>
      <c r="N49" s="1"/>
      <c r="O49" s="138" t="s">
        <v>58</v>
      </c>
      <c r="P49" s="139"/>
      <c r="Q49" s="139"/>
      <c r="R49" s="140"/>
      <c r="S49" s="134">
        <f>V31</f>
        <v>28429631</v>
      </c>
      <c r="T49" s="135"/>
      <c r="U49" s="135"/>
      <c r="V49" s="108" t="s">
        <v>20</v>
      </c>
    </row>
    <row r="50" spans="2:25" ht="17.25" x14ac:dyDescent="0.2">
      <c r="B50" s="1"/>
      <c r="C50" s="141"/>
      <c r="D50" s="142"/>
      <c r="E50" s="142"/>
      <c r="F50" s="143"/>
      <c r="G50" s="136"/>
      <c r="H50" s="137"/>
      <c r="I50" s="137"/>
      <c r="J50" s="108"/>
      <c r="K50" s="82"/>
      <c r="L50" s="82"/>
      <c r="N50" s="1"/>
      <c r="O50" s="141"/>
      <c r="P50" s="142"/>
      <c r="Q50" s="142"/>
      <c r="R50" s="143"/>
      <c r="S50" s="136"/>
      <c r="T50" s="137"/>
      <c r="U50" s="137"/>
      <c r="V50" s="108"/>
    </row>
    <row r="51" spans="2:25" ht="17.25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5" ht="18" thickBo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5" ht="17.25" x14ac:dyDescent="0.2">
      <c r="B53" s="1"/>
      <c r="C53" s="5"/>
      <c r="D53" s="1"/>
      <c r="E53" s="1"/>
      <c r="F53" s="144" t="s">
        <v>60</v>
      </c>
      <c r="G53" s="145"/>
      <c r="H53" s="146"/>
      <c r="I53" s="150" t="str">
        <f>IFERROR(ROUNDDOWN((G49-G38)/G38,3),"")</f>
        <v/>
      </c>
      <c r="J53" s="151"/>
      <c r="K53" s="1"/>
      <c r="N53" s="1"/>
      <c r="O53" s="5"/>
      <c r="P53" s="1"/>
      <c r="Q53" s="1"/>
      <c r="R53" s="144" t="s">
        <v>60</v>
      </c>
      <c r="S53" s="145"/>
      <c r="T53" s="146"/>
      <c r="U53" s="150">
        <f>ROUNDDOWN((S49-S38)/S38,3)</f>
        <v>3.3000000000000002E-2</v>
      </c>
      <c r="V53" s="151"/>
      <c r="W53" s="1"/>
    </row>
    <row r="54" spans="2:25" ht="18" thickBot="1" x14ac:dyDescent="0.25">
      <c r="B54" s="1"/>
      <c r="C54" s="1"/>
      <c r="D54" s="6"/>
      <c r="E54" s="6"/>
      <c r="F54" s="147"/>
      <c r="G54" s="148"/>
      <c r="H54" s="149"/>
      <c r="I54" s="152"/>
      <c r="J54" s="153"/>
      <c r="K54" s="1"/>
      <c r="N54" s="1"/>
      <c r="O54" s="1"/>
      <c r="P54" s="6"/>
      <c r="Q54" s="6"/>
      <c r="R54" s="147"/>
      <c r="S54" s="148"/>
      <c r="T54" s="149"/>
      <c r="U54" s="152"/>
      <c r="V54" s="153"/>
      <c r="W54" s="1"/>
    </row>
    <row r="55" spans="2:25" ht="17.25" x14ac:dyDescent="0.2">
      <c r="B55" s="1"/>
      <c r="C55" s="1"/>
      <c r="D55" s="1"/>
      <c r="E55" s="1"/>
      <c r="F55" s="1"/>
      <c r="G55" s="1"/>
      <c r="H55" s="1"/>
      <c r="I55" s="30" t="s">
        <v>23</v>
      </c>
      <c r="J55" s="1"/>
      <c r="K55" s="1"/>
      <c r="N55" s="1"/>
      <c r="O55" s="1"/>
      <c r="P55" s="1"/>
      <c r="Q55" s="1"/>
      <c r="R55" s="1"/>
      <c r="S55" s="1"/>
      <c r="T55" s="1"/>
      <c r="U55" s="30" t="s">
        <v>23</v>
      </c>
      <c r="V55" s="1"/>
      <c r="W55" s="1"/>
    </row>
    <row r="56" spans="2:25" ht="17.25" x14ac:dyDescent="0.2">
      <c r="F56" s="1"/>
      <c r="G56" s="80"/>
      <c r="H56" s="80"/>
      <c r="I56" s="80"/>
      <c r="J56" s="80"/>
      <c r="K56" s="80"/>
      <c r="L56" s="80"/>
      <c r="R56" s="1"/>
      <c r="S56" s="80"/>
      <c r="T56" s="80"/>
      <c r="U56" s="80"/>
      <c r="V56" s="80"/>
      <c r="W56" s="80"/>
      <c r="X56" s="80"/>
      <c r="Y56" s="1"/>
    </row>
  </sheetData>
  <mergeCells count="70">
    <mergeCell ref="A7:F7"/>
    <mergeCell ref="B9:J9"/>
    <mergeCell ref="A11:C11"/>
    <mergeCell ref="M11:O11"/>
    <mergeCell ref="A14:B15"/>
    <mergeCell ref="C14:D14"/>
    <mergeCell ref="E14:F14"/>
    <mergeCell ref="G14:H14"/>
    <mergeCell ref="I14:J14"/>
    <mergeCell ref="M14:N15"/>
    <mergeCell ref="O14:P14"/>
    <mergeCell ref="Q14:R14"/>
    <mergeCell ref="S14:T14"/>
    <mergeCell ref="U14:V14"/>
    <mergeCell ref="A17:A19"/>
    <mergeCell ref="M17:M19"/>
    <mergeCell ref="A16:B16"/>
    <mergeCell ref="M16:N16"/>
    <mergeCell ref="A20:B20"/>
    <mergeCell ref="M20:N20"/>
    <mergeCell ref="A22:C22"/>
    <mergeCell ref="M22:O22"/>
    <mergeCell ref="A27:B27"/>
    <mergeCell ref="M27:N27"/>
    <mergeCell ref="A25:B26"/>
    <mergeCell ref="C25:D25"/>
    <mergeCell ref="E25:F25"/>
    <mergeCell ref="G25:H25"/>
    <mergeCell ref="I25:J25"/>
    <mergeCell ref="M25:N26"/>
    <mergeCell ref="Q35:R35"/>
    <mergeCell ref="O25:P25"/>
    <mergeCell ref="Q25:R25"/>
    <mergeCell ref="S25:T25"/>
    <mergeCell ref="U25:V25"/>
    <mergeCell ref="A28:A30"/>
    <mergeCell ref="M28:M30"/>
    <mergeCell ref="A31:B31"/>
    <mergeCell ref="M31:N31"/>
    <mergeCell ref="E35:F35"/>
    <mergeCell ref="V38:V39"/>
    <mergeCell ref="C36:F37"/>
    <mergeCell ref="G36:I37"/>
    <mergeCell ref="J36:J37"/>
    <mergeCell ref="O36:R37"/>
    <mergeCell ref="S36:U37"/>
    <mergeCell ref="V36:V37"/>
    <mergeCell ref="C38:F39"/>
    <mergeCell ref="G38:I39"/>
    <mergeCell ref="J38:J39"/>
    <mergeCell ref="O38:R39"/>
    <mergeCell ref="S38:U39"/>
    <mergeCell ref="F53:H54"/>
    <mergeCell ref="R53:T54"/>
    <mergeCell ref="I53:J54"/>
    <mergeCell ref="U53:V54"/>
    <mergeCell ref="E46:F46"/>
    <mergeCell ref="Q46:R46"/>
    <mergeCell ref="C47:F48"/>
    <mergeCell ref="G47:I48"/>
    <mergeCell ref="J47:J48"/>
    <mergeCell ref="O47:R48"/>
    <mergeCell ref="S47:U48"/>
    <mergeCell ref="V47:V48"/>
    <mergeCell ref="C49:F50"/>
    <mergeCell ref="G49:I50"/>
    <mergeCell ref="J49:J50"/>
    <mergeCell ref="O49:R50"/>
    <mergeCell ref="S49:U50"/>
    <mergeCell ref="V49:V50"/>
  </mergeCells>
  <phoneticPr fontId="3"/>
  <printOptions horizontalCentered="1"/>
  <pageMargins left="0.31496062992125984" right="0.31496062992125984" top="0.55118110236220474" bottom="0.55118110236220474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【様式第５号の５】給与支給総額（月額）</vt:lpstr>
      <vt:lpstr>給与支給総額（月額）実績算出表</vt:lpstr>
      <vt:lpstr>'【様式第５号の５】給与支給総額（月額）'!Print_Area</vt:lpstr>
      <vt:lpstr>'給与支給総額（月額）実績算出表'!Print_Area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2025-03-14T01:23:33Z</dcterms:created>
  <dcterms:modified xsi:type="dcterms:W3CDTF">2025-04-18T02:26:33Z</dcterms:modified>
  <cp:category/>
  <cp:contentStatus/>
</cp:coreProperties>
</file>