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xr:revisionPtr revIDLastSave="0" documentId="13_ncr:1_{A615A629-AD3C-4A69-8702-5264D136983F}" xr6:coauthVersionLast="47" xr6:coauthVersionMax="47" xr10:uidLastSave="{00000000-0000-0000-0000-000000000000}"/>
  <bookViews>
    <workbookView xWindow="28690" yWindow="-110" windowWidth="29020" windowHeight="15700" tabRatio="745" xr2:uid="{35C62ACD-5609-47F9-B565-270EF4B1D598}"/>
  </bookViews>
  <sheets>
    <sheet name="【指定様式】事業計画書（その3）" sheetId="5" r:id="rId1"/>
    <sheet name="（別紙１）省力化計算シート" sheetId="2" r:id="rId2"/>
    <sheet name="（別紙２）省力化業務プロセス図" sheetId="3" r:id="rId3"/>
    <sheet name="（別紙３）投資回収期間計算シート" sheetId="4" r:id="rId4"/>
    <sheet name="【参考書式】事業計画目標値算出シート（提出不要）" sheetId="8" r:id="rId5"/>
  </sheets>
  <definedNames>
    <definedName name="_xlnm.Print_Area" localSheetId="1">'（別紙１）省力化計算シート'!$A$1:$M$41</definedName>
    <definedName name="_xlnm.Print_Area" localSheetId="3">'（別紙３）投資回収期間計算シート'!$A$1:$N$26</definedName>
    <definedName name="_xlnm.Print_Area" localSheetId="4">'【参考書式】事業計画目標値算出シート（提出不要）'!$A$1:$K$35</definedName>
    <definedName name="_xlnm.Print_Area" localSheetId="0">'【指定様式】事業計画書（その3）'!$A$1:$L$77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8" l="1"/>
  <c r="F17" i="8"/>
  <c r="G17" i="8"/>
  <c r="H17" i="8"/>
  <c r="I17" i="8"/>
  <c r="J17" i="8"/>
  <c r="J19" i="8" s="1"/>
  <c r="E18" i="8"/>
  <c r="F18" i="8"/>
  <c r="G18" i="8"/>
  <c r="H18" i="8"/>
  <c r="I18" i="8"/>
  <c r="J18" i="8"/>
  <c r="F19" i="8"/>
  <c r="G19" i="8"/>
  <c r="H19" i="8"/>
  <c r="I19" i="8"/>
  <c r="E20" i="8"/>
  <c r="F24" i="8" s="1"/>
  <c r="F20" i="8"/>
  <c r="F23" i="8" s="1"/>
  <c r="G20" i="8"/>
  <c r="H25" i="8" s="1"/>
  <c r="H20" i="8"/>
  <c r="I26" i="8" s="1"/>
  <c r="I20" i="8"/>
  <c r="J24" i="8" s="1"/>
  <c r="J20" i="8"/>
  <c r="J23" i="8" s="1"/>
  <c r="F26" i="8"/>
  <c r="G26" i="8"/>
  <c r="H26" i="8"/>
  <c r="E29" i="8"/>
  <c r="F29" i="8"/>
  <c r="F30" i="8" s="1"/>
  <c r="G29" i="8"/>
  <c r="G30" i="8" s="1"/>
  <c r="H29" i="8"/>
  <c r="H30" i="8" s="1"/>
  <c r="I29" i="8"/>
  <c r="I30" i="8" s="1"/>
  <c r="J29" i="8"/>
  <c r="J25" i="8" l="1"/>
  <c r="I25" i="8"/>
  <c r="G25" i="8"/>
  <c r="F25" i="8"/>
  <c r="I24" i="8"/>
  <c r="H24" i="8"/>
  <c r="G24" i="8"/>
  <c r="I23" i="8"/>
  <c r="J30" i="8"/>
  <c r="H23" i="8"/>
  <c r="J26" i="8"/>
  <c r="G23" i="8"/>
  <c r="C3" i="4"/>
  <c r="B75" i="5" s="1"/>
  <c r="A48" i="3" l="1"/>
  <c r="A93" i="3"/>
  <c r="G53" i="3" l="1"/>
  <c r="G8" i="3"/>
  <c r="C53" i="3"/>
  <c r="C8" i="3"/>
  <c r="N40" i="2" a="1"/>
  <c r="N40" i="2" s="1"/>
  <c r="S89" i="3" s="1"/>
  <c r="N39" i="2" a="1"/>
  <c r="N39" i="2" s="1"/>
  <c r="O89" i="3" s="1"/>
  <c r="N38" i="2" a="1"/>
  <c r="N38" i="2" s="1"/>
  <c r="K89" i="3" s="1"/>
  <c r="N37" i="2" a="1"/>
  <c r="N37" i="2" s="1"/>
  <c r="G89" i="3" s="1"/>
  <c r="N36" i="2" a="1"/>
  <c r="N36" i="2" s="1"/>
  <c r="C89" i="3" s="1"/>
  <c r="N35" i="2" a="1"/>
  <c r="N35" i="2" s="1"/>
  <c r="S82" i="3" s="1"/>
  <c r="N34" i="2" a="1"/>
  <c r="N34" i="2" s="1"/>
  <c r="O82" i="3" s="1"/>
  <c r="N33" i="2" a="1"/>
  <c r="N33" i="2" s="1"/>
  <c r="K82" i="3" s="1"/>
  <c r="N32" i="2" a="1"/>
  <c r="N32" i="2" s="1"/>
  <c r="G82" i="3" s="1"/>
  <c r="N31" i="2" a="1"/>
  <c r="N31" i="2" s="1"/>
  <c r="C82" i="3" s="1"/>
  <c r="N30" i="2" a="1"/>
  <c r="N30" i="2" s="1"/>
  <c r="S75" i="3" s="1"/>
  <c r="N29" i="2" a="1"/>
  <c r="N29" i="2" s="1"/>
  <c r="O75" i="3" s="1"/>
  <c r="N28" i="2" a="1"/>
  <c r="N28" i="2" s="1"/>
  <c r="K75" i="3" s="1"/>
  <c r="N27" i="2" a="1"/>
  <c r="N27" i="2" s="1"/>
  <c r="G75" i="3" s="1"/>
  <c r="N26" i="2" a="1"/>
  <c r="N26" i="2" s="1"/>
  <c r="C75" i="3" s="1"/>
  <c r="N25" i="2" a="1"/>
  <c r="N25" i="2" s="1"/>
  <c r="S68" i="3" s="1"/>
  <c r="N24" i="2" a="1"/>
  <c r="N24" i="2" s="1"/>
  <c r="O68" i="3" s="1"/>
  <c r="N23" i="2" a="1"/>
  <c r="N23" i="2" s="1"/>
  <c r="K68" i="3" s="1"/>
  <c r="N22" i="2" a="1"/>
  <c r="N22" i="2" s="1"/>
  <c r="G68" i="3" s="1"/>
  <c r="N21" i="2" a="1"/>
  <c r="N21" i="2" s="1"/>
  <c r="C68" i="3" s="1"/>
  <c r="N20" i="2" a="1"/>
  <c r="N20" i="2" s="1"/>
  <c r="S61" i="3" s="1"/>
  <c r="N19" i="2" a="1"/>
  <c r="N19" i="2" s="1"/>
  <c r="O61" i="3" s="1"/>
  <c r="N18" i="2" a="1"/>
  <c r="N18" i="2" s="1"/>
  <c r="K61" i="3" s="1"/>
  <c r="N17" i="2" a="1"/>
  <c r="N17" i="2" s="1"/>
  <c r="G61" i="3" s="1"/>
  <c r="N16" i="2" a="1"/>
  <c r="N16" i="2" s="1"/>
  <c r="C61" i="3" s="1"/>
  <c r="N15" i="2" a="1"/>
  <c r="N15" i="2" s="1"/>
  <c r="S54" i="3" s="1"/>
  <c r="N14" i="2" a="1"/>
  <c r="N14" i="2" s="1"/>
  <c r="O54" i="3" s="1"/>
  <c r="N13" i="2" a="1"/>
  <c r="N13" i="2" s="1"/>
  <c r="K54" i="3" s="1"/>
  <c r="N12" i="2" a="1"/>
  <c r="N12" i="2" s="1"/>
  <c r="G54" i="3" s="1"/>
  <c r="N11" i="2" a="1"/>
  <c r="N11" i="2" s="1"/>
  <c r="C54" i="3" s="1"/>
  <c r="E40" i="2"/>
  <c r="F40" i="2" s="1" a="1"/>
  <c r="F40" i="2" s="1"/>
  <c r="S44" i="3" s="1"/>
  <c r="E39" i="2"/>
  <c r="F39" i="2" s="1" a="1"/>
  <c r="F39" i="2" s="1"/>
  <c r="O44" i="3" s="1"/>
  <c r="E38" i="2"/>
  <c r="F38" i="2" s="1" a="1"/>
  <c r="F38" i="2" s="1"/>
  <c r="K44" i="3" s="1"/>
  <c r="E37" i="2"/>
  <c r="F37" i="2" s="1" a="1"/>
  <c r="F37" i="2" s="1"/>
  <c r="G44" i="3" s="1"/>
  <c r="E36" i="2"/>
  <c r="F36" i="2" s="1" a="1"/>
  <c r="F36" i="2" s="1"/>
  <c r="C44" i="3" s="1"/>
  <c r="E35" i="2"/>
  <c r="F35" i="2" s="1" a="1"/>
  <c r="F35" i="2" s="1"/>
  <c r="S37" i="3" s="1"/>
  <c r="E34" i="2"/>
  <c r="F34" i="2" s="1" a="1"/>
  <c r="F34" i="2" s="1"/>
  <c r="O37" i="3" s="1"/>
  <c r="E33" i="2"/>
  <c r="F33" i="2" s="1" a="1"/>
  <c r="F33" i="2" s="1"/>
  <c r="K37" i="3" s="1"/>
  <c r="E32" i="2"/>
  <c r="F32" i="2" s="1" a="1"/>
  <c r="F32" i="2" s="1"/>
  <c r="G37" i="3" s="1"/>
  <c r="E31" i="2"/>
  <c r="F31" i="2" s="1" a="1"/>
  <c r="F31" i="2" s="1"/>
  <c r="C37" i="3" s="1"/>
  <c r="E30" i="2"/>
  <c r="F30" i="2" s="1" a="1"/>
  <c r="F30" i="2" s="1"/>
  <c r="S30" i="3" s="1"/>
  <c r="E29" i="2"/>
  <c r="F29" i="2" s="1" a="1"/>
  <c r="F29" i="2" s="1"/>
  <c r="O30" i="3" s="1"/>
  <c r="E28" i="2"/>
  <c r="F28" i="2" s="1" a="1"/>
  <c r="F28" i="2" s="1"/>
  <c r="K30" i="3" s="1"/>
  <c r="E27" i="2"/>
  <c r="F27" i="2" s="1" a="1"/>
  <c r="F27" i="2" s="1"/>
  <c r="G30" i="3" s="1"/>
  <c r="E26" i="2"/>
  <c r="F26" i="2" s="1" a="1"/>
  <c r="F26" i="2" s="1"/>
  <c r="C30" i="3" s="1"/>
  <c r="E25" i="2"/>
  <c r="F25" i="2" s="1" a="1"/>
  <c r="F25" i="2" s="1"/>
  <c r="S23" i="3" s="1"/>
  <c r="E24" i="2"/>
  <c r="F24" i="2" s="1" a="1"/>
  <c r="F24" i="2" s="1"/>
  <c r="O23" i="3" s="1"/>
  <c r="E23" i="2"/>
  <c r="F23" i="2" s="1" a="1"/>
  <c r="F23" i="2" s="1"/>
  <c r="K23" i="3" s="1"/>
  <c r="E22" i="2"/>
  <c r="F22" i="2" s="1" a="1"/>
  <c r="F22" i="2" s="1"/>
  <c r="G23" i="3" s="1"/>
  <c r="E21" i="2"/>
  <c r="F21" i="2" s="1" a="1"/>
  <c r="F21" i="2" s="1"/>
  <c r="C23" i="3" s="1"/>
  <c r="E20" i="2"/>
  <c r="F20" i="2" s="1" a="1"/>
  <c r="F20" i="2" s="1"/>
  <c r="S16" i="3" s="1"/>
  <c r="E19" i="2"/>
  <c r="F19" i="2" s="1" a="1"/>
  <c r="F19" i="2" s="1"/>
  <c r="O16" i="3" s="1"/>
  <c r="E18" i="2"/>
  <c r="F18" i="2" s="1" a="1"/>
  <c r="F18" i="2" s="1"/>
  <c r="K16" i="3" s="1"/>
  <c r="E17" i="2"/>
  <c r="F17" i="2" s="1" a="1"/>
  <c r="F17" i="2" s="1"/>
  <c r="G16" i="3" s="1"/>
  <c r="E16" i="2"/>
  <c r="F16" i="2" s="1" a="1"/>
  <c r="F16" i="2" s="1"/>
  <c r="C16" i="3" s="1"/>
  <c r="E15" i="2"/>
  <c r="F15" i="2" s="1" a="1"/>
  <c r="F15" i="2" s="1"/>
  <c r="S9" i="3" s="1"/>
  <c r="E14" i="2"/>
  <c r="F14" i="2" s="1" a="1"/>
  <c r="F14" i="2" s="1"/>
  <c r="O9" i="3" s="1"/>
  <c r="E13" i="2"/>
  <c r="F13" i="2" s="1" a="1"/>
  <c r="F13" i="2" s="1"/>
  <c r="K9" i="3" s="1"/>
  <c r="E12" i="2"/>
  <c r="F12" i="2" s="1" a="1"/>
  <c r="F12" i="2" s="1"/>
  <c r="G9" i="3" s="1"/>
  <c r="E11" i="2"/>
  <c r="F11" i="2" s="1" a="1"/>
  <c r="F11" i="2" s="1"/>
  <c r="C9" i="3" s="1"/>
  <c r="J3" i="2" l="1"/>
  <c r="D3" i="2"/>
  <c r="J7" i="2"/>
  <c r="D7" i="2"/>
  <c r="S88" i="3"/>
  <c r="O88" i="3"/>
  <c r="K88" i="3"/>
  <c r="G88" i="3"/>
  <c r="C88" i="3"/>
  <c r="S81" i="3"/>
  <c r="O81" i="3"/>
  <c r="K81" i="3"/>
  <c r="G81" i="3"/>
  <c r="C81" i="3"/>
  <c r="S74" i="3"/>
  <c r="O74" i="3"/>
  <c r="K74" i="3"/>
  <c r="G74" i="3"/>
  <c r="C74" i="3"/>
  <c r="S67" i="3"/>
  <c r="O67" i="3"/>
  <c r="K67" i="3"/>
  <c r="G67" i="3"/>
  <c r="C67" i="3"/>
  <c r="S60" i="3"/>
  <c r="O60" i="3"/>
  <c r="K60" i="3"/>
  <c r="G60" i="3"/>
  <c r="C60" i="3"/>
  <c r="S53" i="3"/>
  <c r="O53" i="3"/>
  <c r="K53" i="3"/>
  <c r="S43" i="3"/>
  <c r="O43" i="3"/>
  <c r="K43" i="3"/>
  <c r="G43" i="3"/>
  <c r="C43" i="3"/>
  <c r="S36" i="3"/>
  <c r="O36" i="3"/>
  <c r="K36" i="3"/>
  <c r="G36" i="3"/>
  <c r="C36" i="3"/>
  <c r="S29" i="3"/>
  <c r="O29" i="3"/>
  <c r="K29" i="3"/>
  <c r="G29" i="3"/>
  <c r="C29" i="3"/>
  <c r="S22" i="3"/>
  <c r="O22" i="3"/>
  <c r="K22" i="3"/>
  <c r="G22" i="3"/>
  <c r="C22" i="3"/>
  <c r="S15" i="3"/>
  <c r="O15" i="3"/>
  <c r="K15" i="3"/>
  <c r="G15" i="3"/>
  <c r="C15" i="3"/>
  <c r="S8" i="3"/>
  <c r="O8" i="3"/>
  <c r="K8" i="3"/>
  <c r="F6" i="4" l="1"/>
  <c r="M3" i="2"/>
  <c r="B6" i="5" s="1"/>
  <c r="S50" i="3"/>
  <c r="S3" i="3" l="1"/>
  <c r="S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<sst xmlns="http://schemas.openxmlformats.org/spreadsheetml/2006/main" count="177" uniqueCount="105">
  <si>
    <t>【１】省力化指数</t>
    <rPh sb="3" eb="8">
      <t>ショウリョクカシスウ</t>
    </rPh>
    <phoneticPr fontId="1"/>
  </si>
  <si>
    <t>【２】会社全体の事業計画（表）</t>
    <rPh sb="3" eb="7">
      <t>カイシャゼンタイ</t>
    </rPh>
    <rPh sb="8" eb="12">
      <t>ジギョウケイカク</t>
    </rPh>
    <rPh sb="13" eb="14">
      <t>ヒョウ</t>
    </rPh>
    <phoneticPr fontId="1"/>
  </si>
  <si>
    <t xml:space="preserve">
</t>
    <phoneticPr fontId="1"/>
  </si>
  <si>
    <t>　</t>
    <phoneticPr fontId="1"/>
  </si>
  <si>
    <t>【算定根拠】算定の根拠となる計算式等を記載ください。</t>
    <rPh sb="1" eb="5">
      <t>サンテイコンキョ</t>
    </rPh>
    <rPh sb="6" eb="8">
      <t>サンテイ</t>
    </rPh>
    <rPh sb="9" eb="11">
      <t>コンキョ</t>
    </rPh>
    <rPh sb="14" eb="16">
      <t>ケイサン</t>
    </rPh>
    <rPh sb="16" eb="18">
      <t>シキトウ</t>
    </rPh>
    <rPh sb="19" eb="21">
      <t>キサイ</t>
    </rPh>
    <phoneticPr fontId="1"/>
  </si>
  <si>
    <t>　①付加価値額</t>
    <rPh sb="2" eb="7">
      <t>フカカチガク</t>
    </rPh>
    <phoneticPr fontId="1"/>
  </si>
  <si>
    <t>　②労働生産性</t>
    <rPh sb="2" eb="7">
      <t>ロウドウセイサンセイ</t>
    </rPh>
    <phoneticPr fontId="1"/>
  </si>
  <si>
    <t>　③給与支給総額</t>
    <rPh sb="2" eb="8">
      <t>キュウヨシキュウソウガク</t>
    </rPh>
    <phoneticPr fontId="1"/>
  </si>
  <si>
    <t>　④一人当たり給与支給総額</t>
    <rPh sb="2" eb="5">
      <t>ヒトリア</t>
    </rPh>
    <rPh sb="7" eb="13">
      <t>キュウヨシキュウソウガク</t>
    </rPh>
    <phoneticPr fontId="1"/>
  </si>
  <si>
    <t>【３】投資回収期間</t>
    <rPh sb="3" eb="5">
      <t>トウシ</t>
    </rPh>
    <rPh sb="5" eb="7">
      <t>カイシュウ</t>
    </rPh>
    <rPh sb="7" eb="9">
      <t>キカン</t>
    </rPh>
    <phoneticPr fontId="1"/>
  </si>
  <si>
    <t xml:space="preserve"> 年</t>
    <rPh sb="1" eb="2">
      <t>ネン</t>
    </rPh>
    <phoneticPr fontId="1"/>
  </si>
  <si>
    <t>設備導入により削減される
業務に要していた時間</t>
    <rPh sb="0" eb="2">
      <t>セツビ</t>
    </rPh>
    <rPh sb="2" eb="4">
      <t>ドウニュウ</t>
    </rPh>
    <rPh sb="7" eb="9">
      <t>サクゲン</t>
    </rPh>
    <rPh sb="13" eb="15">
      <t>ギョウム</t>
    </rPh>
    <rPh sb="16" eb="17">
      <t>ヨウ</t>
    </rPh>
    <rPh sb="21" eb="23">
      <t>ジカン</t>
    </rPh>
    <phoneticPr fontId="1"/>
  </si>
  <si>
    <t>時間</t>
    <rPh sb="0" eb="2">
      <t>ジカン</t>
    </rPh>
    <phoneticPr fontId="1"/>
  </si>
  <si>
    <t>設備導入後に発生する
業務に要する時間</t>
    <phoneticPr fontId="1"/>
  </si>
  <si>
    <t>省力化指数</t>
    <rPh sb="0" eb="3">
      <t>ショウリョクカ</t>
    </rPh>
    <rPh sb="3" eb="5">
      <t>シスウ</t>
    </rPh>
    <phoneticPr fontId="1"/>
  </si>
  <si>
    <t>■設備導入前の業務プロセス・作業工程</t>
    <rPh sb="1" eb="3">
      <t>セツビ</t>
    </rPh>
    <rPh sb="3" eb="5">
      <t>ドウニュウ</t>
    </rPh>
    <rPh sb="5" eb="6">
      <t>マエ</t>
    </rPh>
    <rPh sb="7" eb="9">
      <t>ギョウム</t>
    </rPh>
    <rPh sb="14" eb="18">
      <t>サギョウコウテイ</t>
    </rPh>
    <phoneticPr fontId="1"/>
  </si>
  <si>
    <t>■設備導入後の業務プロセス・作業工程</t>
    <rPh sb="1" eb="3">
      <t>セツビ</t>
    </rPh>
    <rPh sb="3" eb="5">
      <t>ドウニュウ</t>
    </rPh>
    <rPh sb="5" eb="6">
      <t>ゴ</t>
    </rPh>
    <rPh sb="7" eb="9">
      <t>ギョウム</t>
    </rPh>
    <rPh sb="14" eb="18">
      <t>サギョウコウテイ</t>
    </rPh>
    <phoneticPr fontId="1"/>
  </si>
  <si>
    <t>設備導入前の作業時間合計</t>
    <rPh sb="0" eb="2">
      <t>セツビ</t>
    </rPh>
    <rPh sb="2" eb="4">
      <t>ドウニュウ</t>
    </rPh>
    <rPh sb="4" eb="5">
      <t>マエ</t>
    </rPh>
    <phoneticPr fontId="1"/>
  </si>
  <si>
    <t>設備導入後の作業時間合計</t>
    <rPh sb="0" eb="4">
      <t>セツビドウニュウ</t>
    </rPh>
    <rPh sb="4" eb="5">
      <t>ゴ</t>
    </rPh>
    <phoneticPr fontId="1"/>
  </si>
  <si>
    <t>１日あたりの人手による作業時間を入力してください。</t>
    <rPh sb="1" eb="2">
      <t>ニチ</t>
    </rPh>
    <rPh sb="6" eb="8">
      <t>ヒトデ</t>
    </rPh>
    <rPh sb="11" eb="13">
      <t>サギョウ</t>
    </rPh>
    <rPh sb="13" eb="15">
      <t>ジカン</t>
    </rPh>
    <rPh sb="16" eb="18">
      <t>ニュウリョク</t>
    </rPh>
    <phoneticPr fontId="1"/>
  </si>
  <si>
    <t>１日あたりの人手による
作業時間を入力してください。</t>
    <rPh sb="1" eb="2">
      <t>ニチ</t>
    </rPh>
    <rPh sb="6" eb="8">
      <t>ヒトデ</t>
    </rPh>
    <rPh sb="12" eb="14">
      <t>サギョウ</t>
    </rPh>
    <rPh sb="14" eb="16">
      <t>ジカン</t>
    </rPh>
    <rPh sb="17" eb="19">
      <t>ニュウリョク</t>
    </rPh>
    <phoneticPr fontId="1"/>
  </si>
  <si>
    <t>No.</t>
    <phoneticPr fontId="1"/>
  </si>
  <si>
    <t>工程名・作業名</t>
    <rPh sb="0" eb="2">
      <t>コウテイ</t>
    </rPh>
    <rPh sb="2" eb="3">
      <t>メイ</t>
    </rPh>
    <rPh sb="4" eb="6">
      <t>サギョウ</t>
    </rPh>
    <rPh sb="6" eb="7">
      <t>メイ</t>
    </rPh>
    <phoneticPr fontId="1"/>
  </si>
  <si>
    <t>作業時間（分）</t>
    <rPh sb="0" eb="2">
      <t>サギョウ</t>
    </rPh>
    <rPh sb="2" eb="4">
      <t>ジカン</t>
    </rPh>
    <rPh sb="5" eb="6">
      <t>フン</t>
    </rPh>
    <phoneticPr fontId="1"/>
  </si>
  <si>
    <t>対応する導入後の
業務プロセスNo</t>
    <rPh sb="4" eb="7">
      <t>ドウニュウゴ</t>
    </rPh>
    <phoneticPr fontId="1"/>
  </si>
  <si>
    <t>同工程差分時間（分）</t>
    <rPh sb="0" eb="3">
      <t>ドウコウテイ</t>
    </rPh>
    <rPh sb="3" eb="7">
      <t>サブンジカン</t>
    </rPh>
    <rPh sb="8" eb="9">
      <t>フン</t>
    </rPh>
    <phoneticPr fontId="1"/>
  </si>
  <si>
    <t>工程名・作業名</t>
    <rPh sb="0" eb="2">
      <t>コウテイ</t>
    </rPh>
    <rPh sb="2" eb="3">
      <t>メイ</t>
    </rPh>
    <rPh sb="4" eb="7">
      <t>サギョウメイ</t>
    </rPh>
    <phoneticPr fontId="1"/>
  </si>
  <si>
    <t>作業種別</t>
    <rPh sb="0" eb="2">
      <t>サギョウ</t>
    </rPh>
    <rPh sb="2" eb="4">
      <t>シュベツ</t>
    </rPh>
    <phoneticPr fontId="1"/>
  </si>
  <si>
    <t>対応する設備導入前の
業務プロセスNo.</t>
    <rPh sb="0" eb="2">
      <t>タイオウ</t>
    </rPh>
    <rPh sb="4" eb="6">
      <t>セツビ</t>
    </rPh>
    <rPh sb="6" eb="8">
      <t>ドウニュウ</t>
    </rPh>
    <rPh sb="8" eb="9">
      <t>マエ</t>
    </rPh>
    <rPh sb="11" eb="13">
      <t>ギョウム</t>
    </rPh>
    <phoneticPr fontId="1"/>
  </si>
  <si>
    <t>同工程差分時間（分）</t>
    <rPh sb="0" eb="3">
      <t>ドウコウテイ</t>
    </rPh>
    <rPh sb="3" eb="5">
      <t>サブン</t>
    </rPh>
    <rPh sb="5" eb="7">
      <t>ジカン</t>
    </rPh>
    <rPh sb="8" eb="9">
      <t>フン</t>
    </rPh>
    <phoneticPr fontId="1"/>
  </si>
  <si>
    <t>作業種別選択肢</t>
    <rPh sb="0" eb="4">
      <t>サギョウシュベツ</t>
    </rPh>
    <rPh sb="4" eb="7">
      <t>センタクシ</t>
    </rPh>
    <phoneticPr fontId="1"/>
  </si>
  <si>
    <t>新たに追加される作業</t>
    <rPh sb="0" eb="1">
      <t>アラ</t>
    </rPh>
    <rPh sb="3" eb="5">
      <t>ツイカ</t>
    </rPh>
    <rPh sb="8" eb="10">
      <t>サギョウ</t>
    </rPh>
    <phoneticPr fontId="1"/>
  </si>
  <si>
    <t>内容は変化しない作業</t>
    <rPh sb="0" eb="2">
      <t>ナイヨウ</t>
    </rPh>
    <rPh sb="3" eb="5">
      <t>ヘンカ</t>
    </rPh>
    <rPh sb="8" eb="10">
      <t>サギョウ</t>
    </rPh>
    <phoneticPr fontId="1"/>
  </si>
  <si>
    <t>省力化指数</t>
    <phoneticPr fontId="1"/>
  </si>
  <si>
    <t>■設備導入前の業務プロセス・作業工程　（BEFORE）</t>
    <rPh sb="1" eb="3">
      <t>セツビ</t>
    </rPh>
    <rPh sb="3" eb="5">
      <t>ドウニュウ</t>
    </rPh>
    <rPh sb="5" eb="6">
      <t>マエ</t>
    </rPh>
    <rPh sb="7" eb="9">
      <t>ギョウム</t>
    </rPh>
    <rPh sb="14" eb="18">
      <t>サギョウコウテイ</t>
    </rPh>
    <phoneticPr fontId="1"/>
  </si>
  <si>
    <t>設備導入による削減時間</t>
    <phoneticPr fontId="1"/>
  </si>
  <si>
    <t>&gt;</t>
  </si>
  <si>
    <t>削減される作業</t>
    <rPh sb="0" eb="2">
      <t>サクゲン</t>
    </rPh>
    <rPh sb="5" eb="7">
      <t>サギョウ</t>
    </rPh>
    <phoneticPr fontId="1"/>
  </si>
  <si>
    <t>時間が削減される作業</t>
    <rPh sb="0" eb="2">
      <t>ジカン</t>
    </rPh>
    <rPh sb="3" eb="5">
      <t>サクゲン</t>
    </rPh>
    <rPh sb="8" eb="10">
      <t>サギョウ</t>
    </rPh>
    <phoneticPr fontId="1"/>
  </si>
  <si>
    <t>導入前後で同様の作業</t>
    <rPh sb="0" eb="2">
      <t>ドウニュウ</t>
    </rPh>
    <rPh sb="2" eb="4">
      <t>ゼンゴ</t>
    </rPh>
    <rPh sb="5" eb="7">
      <t>ドウヨウ</t>
    </rPh>
    <rPh sb="8" eb="10">
      <t>サギョウ</t>
    </rPh>
    <phoneticPr fontId="1"/>
  </si>
  <si>
    <t>作業内容の説明 入力欄</t>
    <rPh sb="0" eb="2">
      <t>サギョウ</t>
    </rPh>
    <rPh sb="2" eb="4">
      <t>ナイヨウ</t>
    </rPh>
    <rPh sb="5" eb="7">
      <t>セツメイ</t>
    </rPh>
    <rPh sb="8" eb="10">
      <t>ニュウリョク</t>
    </rPh>
    <rPh sb="10" eb="11">
      <t>ラン</t>
    </rPh>
    <phoneticPr fontId="1"/>
  </si>
  <si>
    <t>■設備導入後の業務プロセス・作業工程　（AFTER）</t>
    <rPh sb="1" eb="3">
      <t>セツビ</t>
    </rPh>
    <rPh sb="3" eb="5">
      <t>ドウニュウ</t>
    </rPh>
    <rPh sb="5" eb="6">
      <t>ゴ</t>
    </rPh>
    <rPh sb="7" eb="9">
      <t>ギョウム</t>
    </rPh>
    <rPh sb="14" eb="18">
      <t>サギョウコウテイ</t>
    </rPh>
    <phoneticPr fontId="1"/>
  </si>
  <si>
    <t>設備導入による増加時間</t>
    <phoneticPr fontId="1"/>
  </si>
  <si>
    <t>&gt;</t>
    <phoneticPr fontId="1"/>
  </si>
  <si>
    <t>自動清掃時間　150分</t>
    <rPh sb="0" eb="4">
      <t>ジドウセイソウ</t>
    </rPh>
    <rPh sb="4" eb="6">
      <t>ジカン</t>
    </rPh>
    <rPh sb="10" eb="11">
      <t>フン</t>
    </rPh>
    <phoneticPr fontId="1"/>
  </si>
  <si>
    <t>時間が増加する作業</t>
    <rPh sb="0" eb="2">
      <t>ジカン</t>
    </rPh>
    <rPh sb="3" eb="5">
      <t>ゾウカ</t>
    </rPh>
    <rPh sb="7" eb="9">
      <t>サギョウ</t>
    </rPh>
    <phoneticPr fontId="1"/>
  </si>
  <si>
    <t>券売機による自動作業</t>
    <rPh sb="0" eb="3">
      <t>ケンバイキ</t>
    </rPh>
    <rPh sb="6" eb="8">
      <t>ジドウ</t>
    </rPh>
    <rPh sb="8" eb="10">
      <t>サギョウ</t>
    </rPh>
    <phoneticPr fontId="1"/>
  </si>
  <si>
    <t>投資回収期間</t>
    <rPh sb="0" eb="4">
      <t>トウシカイシュウ</t>
    </rPh>
    <rPh sb="4" eb="6">
      <t>キカン</t>
    </rPh>
    <phoneticPr fontId="1"/>
  </si>
  <si>
    <t>年</t>
    <rPh sb="0" eb="1">
      <t>ネン</t>
    </rPh>
    <phoneticPr fontId="1"/>
  </si>
  <si>
    <t>投資総額（円）</t>
    <rPh sb="2" eb="3">
      <t>ソウ</t>
    </rPh>
    <rPh sb="3" eb="4">
      <t>ガク</t>
    </rPh>
    <rPh sb="5" eb="6">
      <t>エン</t>
    </rPh>
    <phoneticPr fontId="1"/>
  </si>
  <si>
    <t>削減工数(時間)</t>
    <rPh sb="0" eb="2">
      <t>サクゲン</t>
    </rPh>
    <rPh sb="2" eb="4">
      <t>コウスウ</t>
    </rPh>
    <rPh sb="5" eb="7">
      <t>ジカン</t>
    </rPh>
    <phoneticPr fontId="1"/>
  </si>
  <si>
    <t>年間稼働日数（日）</t>
    <rPh sb="0" eb="4">
      <t>ネンカンカドウ</t>
    </rPh>
    <rPh sb="4" eb="6">
      <t>ニッスウ</t>
    </rPh>
    <rPh sb="7" eb="8">
      <t>ニチ</t>
    </rPh>
    <phoneticPr fontId="1"/>
  </si>
  <si>
    <t>人件費単価（円/時）</t>
    <rPh sb="0" eb="3">
      <t>ジンケンヒ</t>
    </rPh>
    <rPh sb="3" eb="5">
      <t>タンカ</t>
    </rPh>
    <rPh sb="6" eb="7">
      <t>エン</t>
    </rPh>
    <rPh sb="8" eb="9">
      <t>ジ</t>
    </rPh>
    <phoneticPr fontId="1"/>
  </si>
  <si>
    <t>/</t>
    <phoneticPr fontId="1"/>
  </si>
  <si>
    <t>（</t>
    <phoneticPr fontId="1"/>
  </si>
  <si>
    <t>×</t>
    <phoneticPr fontId="1"/>
  </si>
  <si>
    <t>＋</t>
    <phoneticPr fontId="1"/>
  </si>
  <si>
    <t>）</t>
    <phoneticPr fontId="1"/>
  </si>
  <si>
    <t>【算定根拠】算定の根拠となる計算式等の説明があれば記載してください。</t>
  </si>
  <si>
    <t>◆◆◆　参考書式をご利用になる際のご注意点　◆◆◆</t>
    <rPh sb="4" eb="8">
      <t>サンコウショシキ</t>
    </rPh>
    <rPh sb="10" eb="12">
      <t>リヨウ</t>
    </rPh>
    <rPh sb="15" eb="16">
      <t>サイ</t>
    </rPh>
    <rPh sb="18" eb="20">
      <t>チュウイ</t>
    </rPh>
    <rPh sb="20" eb="21">
      <t>テン</t>
    </rPh>
    <phoneticPr fontId="1"/>
  </si>
  <si>
    <t>・自動計算項目については、参考値となります。</t>
    <phoneticPr fontId="1"/>
  </si>
  <si>
    <t>・入力値(営業利益がマイナスの場合など)によっては、申請システムの計算値と異なる可能性があります。</t>
    <rPh sb="26" eb="28">
      <t>シンセイ</t>
    </rPh>
    <phoneticPr fontId="1"/>
  </si>
  <si>
    <t>　および、事業実施都道府県における最低賃金の直近5年間の年平均成長率の要件を充たしていることの確認　等、</t>
    <phoneticPr fontId="1"/>
  </si>
  <si>
    <t>　申請に係る要件の確認は、必ず申請システム上でご確認ください。</t>
    <rPh sb="1" eb="3">
      <t>シンセイ</t>
    </rPh>
    <rPh sb="4" eb="5">
      <t>カカワ</t>
    </rPh>
    <rPh sb="6" eb="8">
      <t>ヨウケン</t>
    </rPh>
    <rPh sb="9" eb="11">
      <t>カクニン</t>
    </rPh>
    <rPh sb="15" eb="17">
      <t>シンセイ</t>
    </rPh>
    <rPh sb="21" eb="22">
      <t>ジョウ</t>
    </rPh>
    <phoneticPr fontId="1"/>
  </si>
  <si>
    <t>直近の決算年月</t>
    <rPh sb="0" eb="2">
      <t>チョッキン</t>
    </rPh>
    <rPh sb="3" eb="5">
      <t>ケッサン</t>
    </rPh>
    <rPh sb="5" eb="7">
      <t>ネンゲツ</t>
    </rPh>
    <phoneticPr fontId="1"/>
  </si>
  <si>
    <t>年目計画</t>
    <rPh sb="0" eb="2">
      <t>ネンメ</t>
    </rPh>
    <rPh sb="2" eb="4">
      <t>ケイカク</t>
    </rPh>
    <phoneticPr fontId="1"/>
  </si>
  <si>
    <t>① 営業利益</t>
    <rPh sb="2" eb="4">
      <t>エイギョウ</t>
    </rPh>
    <rPh sb="4" eb="6">
      <t>リエキ</t>
    </rPh>
    <phoneticPr fontId="1"/>
  </si>
  <si>
    <t>② 人件費</t>
    <rPh sb="2" eb="5">
      <t>ジンケンヒ</t>
    </rPh>
    <phoneticPr fontId="1"/>
  </si>
  <si>
    <t>③ 減価償却費</t>
    <rPh sb="2" eb="4">
      <t>ゲンカ</t>
    </rPh>
    <rPh sb="4" eb="7">
      <t>ショウキャクヒ</t>
    </rPh>
    <phoneticPr fontId="1"/>
  </si>
  <si>
    <t>④付加価値額（①+②+③）</t>
    <rPh sb="1" eb="3">
      <t>フカ</t>
    </rPh>
    <rPh sb="3" eb="5">
      <t>カチ</t>
    </rPh>
    <rPh sb="5" eb="6">
      <t>ガク</t>
    </rPh>
    <phoneticPr fontId="1"/>
  </si>
  <si>
    <t>労働生産性</t>
    <rPh sb="0" eb="5">
      <t>ロウドウセイサンセイ</t>
    </rPh>
    <phoneticPr fontId="1"/>
  </si>
  <si>
    <t>⑤給与支給総額（⑥+⑦）</t>
    <rPh sb="1" eb="3">
      <t>キュウヨ</t>
    </rPh>
    <rPh sb="3" eb="7">
      <t>シキュウソウガク</t>
    </rPh>
    <phoneticPr fontId="1"/>
  </si>
  <si>
    <t>⑥ ⑤のうち、役員報酬</t>
    <rPh sb="7" eb="9">
      <t>ヤクイン</t>
    </rPh>
    <rPh sb="9" eb="11">
      <t>ホウシュウ</t>
    </rPh>
    <phoneticPr fontId="1"/>
  </si>
  <si>
    <t>⑦ ⑤のうち、従業員の給与支給総額</t>
    <phoneticPr fontId="1"/>
  </si>
  <si>
    <t>給与支給総額の年平均成長率</t>
    <rPh sb="0" eb="2">
      <t>キュウヨ</t>
    </rPh>
    <rPh sb="2" eb="4">
      <t>シキュウ</t>
    </rPh>
    <rPh sb="4" eb="6">
      <t>ソウガク</t>
    </rPh>
    <rPh sb="7" eb="10">
      <t>ネンヘイキン</t>
    </rPh>
    <rPh sb="10" eb="13">
      <t>セイチョウリツ</t>
    </rPh>
    <phoneticPr fontId="1"/>
  </si>
  <si>
    <t>給与支給総額の目標額</t>
    <phoneticPr fontId="1"/>
  </si>
  <si>
    <t>(※1)特例なし、加点なし：2%</t>
    <phoneticPr fontId="1"/>
  </si>
  <si>
    <t>(※2)特例なし、加点あり：4%</t>
    <phoneticPr fontId="1"/>
  </si>
  <si>
    <t>(※3)特例あり：6%</t>
    <phoneticPr fontId="1"/>
  </si>
  <si>
    <t>⑧役員数</t>
    <rPh sb="1" eb="3">
      <t>ヤクイン</t>
    </rPh>
    <rPh sb="3" eb="4">
      <t>スウ</t>
    </rPh>
    <phoneticPr fontId="1"/>
  </si>
  <si>
    <t>⑨従業員数</t>
    <rPh sb="1" eb="5">
      <t>ジュウギョウインスウ</t>
    </rPh>
    <phoneticPr fontId="1"/>
  </si>
  <si>
    <t>従業員１人あたり給与支給総額</t>
    <phoneticPr fontId="1"/>
  </si>
  <si>
    <t>（⑦÷⑨）</t>
    <phoneticPr fontId="1"/>
  </si>
  <si>
    <t>従業員１人あたり給与支給総額の年平均成長率</t>
    <phoneticPr fontId="1"/>
  </si>
  <si>
    <r>
      <t>（※１）</t>
    </r>
    <r>
      <rPr>
        <b/>
        <sz val="11"/>
        <color theme="1"/>
        <rFont val="游ゴシック"/>
        <family val="3"/>
        <charset val="128"/>
        <scheme val="minor"/>
      </rPr>
      <t>【大幅賃上げに係る補助上限額引上の特例】</t>
    </r>
    <r>
      <rPr>
        <sz val="11"/>
        <color theme="1"/>
        <rFont val="游ゴシック"/>
        <family val="2"/>
        <charset val="128"/>
        <scheme val="minor"/>
      </rPr>
      <t>を希望</t>
    </r>
    <r>
      <rPr>
        <b/>
        <sz val="11"/>
        <color theme="1"/>
        <rFont val="游ゴシック"/>
        <family val="3"/>
        <charset val="128"/>
        <scheme val="minor"/>
      </rPr>
      <t>しない　</t>
    </r>
    <r>
      <rPr>
        <sz val="11"/>
        <color theme="1"/>
        <rFont val="游ゴシック"/>
        <family val="2"/>
        <charset val="128"/>
        <scheme val="minor"/>
      </rPr>
      <t>かつ　</t>
    </r>
    <r>
      <rPr>
        <b/>
        <sz val="11"/>
        <color theme="1"/>
        <rFont val="游ゴシック"/>
        <family val="3"/>
        <charset val="128"/>
        <scheme val="minor"/>
      </rPr>
      <t>【賃上げ加点】</t>
    </r>
    <r>
      <rPr>
        <sz val="11"/>
        <color theme="1"/>
        <rFont val="游ゴシック"/>
        <family val="2"/>
        <charset val="128"/>
        <scheme val="minor"/>
      </rPr>
      <t>の誓約を</t>
    </r>
    <r>
      <rPr>
        <b/>
        <sz val="11"/>
        <color theme="1"/>
        <rFont val="游ゴシック"/>
        <family val="3"/>
        <charset val="128"/>
        <scheme val="minor"/>
      </rPr>
      <t>しない　</t>
    </r>
    <r>
      <rPr>
        <sz val="11"/>
        <color theme="1"/>
        <rFont val="游ゴシック"/>
        <family val="2"/>
        <charset val="128"/>
        <scheme val="minor"/>
      </rPr>
      <t>場合</t>
    </r>
    <rPh sb="49" eb="51">
      <t>バアイ</t>
    </rPh>
    <phoneticPr fontId="1"/>
  </si>
  <si>
    <r>
      <t>（※２）</t>
    </r>
    <r>
      <rPr>
        <b/>
        <sz val="11"/>
        <color theme="1"/>
        <rFont val="游ゴシック"/>
        <family val="3"/>
        <charset val="128"/>
        <scheme val="minor"/>
      </rPr>
      <t>【大幅賃上げに係る補助上限額引上の特例】</t>
    </r>
    <r>
      <rPr>
        <sz val="11"/>
        <color theme="1"/>
        <rFont val="游ゴシック"/>
        <family val="2"/>
        <charset val="128"/>
        <scheme val="minor"/>
      </rPr>
      <t>を希望</t>
    </r>
    <r>
      <rPr>
        <b/>
        <sz val="11"/>
        <color theme="1"/>
        <rFont val="游ゴシック"/>
        <family val="3"/>
        <charset val="128"/>
        <scheme val="minor"/>
      </rPr>
      <t>しない</t>
    </r>
    <r>
      <rPr>
        <sz val="11"/>
        <color theme="1"/>
        <rFont val="游ゴシック"/>
        <family val="2"/>
        <charset val="128"/>
        <scheme val="minor"/>
      </rPr>
      <t>　かつ　</t>
    </r>
    <r>
      <rPr>
        <b/>
        <sz val="11"/>
        <color theme="1"/>
        <rFont val="游ゴシック"/>
        <family val="3"/>
        <charset val="128"/>
        <scheme val="minor"/>
      </rPr>
      <t>【賃上げ加点】</t>
    </r>
    <r>
      <rPr>
        <sz val="11"/>
        <color theme="1"/>
        <rFont val="游ゴシック"/>
        <family val="2"/>
        <charset val="128"/>
        <scheme val="minor"/>
      </rPr>
      <t>の誓約を</t>
    </r>
    <r>
      <rPr>
        <b/>
        <sz val="11"/>
        <color theme="1"/>
        <rFont val="游ゴシック"/>
        <family val="3"/>
        <charset val="128"/>
        <scheme val="minor"/>
      </rPr>
      <t>する　</t>
    </r>
    <r>
      <rPr>
        <sz val="11"/>
        <color theme="1"/>
        <rFont val="游ゴシック"/>
        <family val="2"/>
        <charset val="128"/>
        <scheme val="minor"/>
      </rPr>
      <t>場合</t>
    </r>
    <rPh sb="35" eb="37">
      <t>チンア</t>
    </rPh>
    <rPh sb="38" eb="40">
      <t>カテン</t>
    </rPh>
    <rPh sb="42" eb="44">
      <t>セイヤク</t>
    </rPh>
    <rPh sb="48" eb="50">
      <t>バアイ</t>
    </rPh>
    <phoneticPr fontId="1"/>
  </si>
  <si>
    <r>
      <t>（※３）</t>
    </r>
    <r>
      <rPr>
        <b/>
        <sz val="11"/>
        <color theme="1"/>
        <rFont val="游ゴシック"/>
        <family val="3"/>
        <charset val="128"/>
        <scheme val="minor"/>
      </rPr>
      <t>【大幅賃上げに係る補助上限額引上の特例】</t>
    </r>
    <r>
      <rPr>
        <sz val="11"/>
        <color theme="1"/>
        <rFont val="游ゴシック"/>
        <family val="2"/>
        <charset val="128"/>
        <scheme val="minor"/>
      </rPr>
      <t>を希望</t>
    </r>
    <r>
      <rPr>
        <b/>
        <sz val="11"/>
        <color theme="1"/>
        <rFont val="游ゴシック"/>
        <family val="3"/>
        <charset val="128"/>
        <scheme val="minor"/>
      </rPr>
      <t>する　</t>
    </r>
    <r>
      <rPr>
        <sz val="11"/>
        <color theme="1"/>
        <rFont val="游ゴシック"/>
        <family val="2"/>
        <charset val="128"/>
        <scheme val="minor"/>
      </rPr>
      <t>場合</t>
    </r>
    <rPh sb="30" eb="32">
      <t>バアイ</t>
    </rPh>
    <phoneticPr fontId="1"/>
  </si>
  <si>
    <t>※「（別紙２）省力化業務プロセス図」も作成し省力化指数の詳細を説明してください。</t>
    <phoneticPr fontId="1"/>
  </si>
  <si>
    <t>※「（別紙１）省力化計算シート」より算出。</t>
    <rPh sb="10" eb="12">
      <t>ケイサン</t>
    </rPh>
    <phoneticPr fontId="1"/>
  </si>
  <si>
    <t>※「（別紙３）投資回収期間計算シート」より算出。</t>
    <rPh sb="13" eb="15">
      <t>ケイサン</t>
    </rPh>
    <phoneticPr fontId="1"/>
  </si>
  <si>
    <t>※ 省力化計算シートより</t>
    <rPh sb="5" eb="7">
      <t>ケイサン</t>
    </rPh>
    <phoneticPr fontId="1"/>
  </si>
  <si>
    <t>（別紙１）省力化計算シート</t>
    <rPh sb="1" eb="3">
      <t>ベッシ</t>
    </rPh>
    <rPh sb="5" eb="8">
      <t>ショウリョクカ</t>
    </rPh>
    <rPh sb="8" eb="10">
      <t>ケイサン</t>
    </rPh>
    <phoneticPr fontId="1"/>
  </si>
  <si>
    <t>（別紙３）投資回収期間計算シート</t>
    <rPh sb="1" eb="3">
      <t>ベッシ</t>
    </rPh>
    <rPh sb="5" eb="11">
      <t>トウシカイシュウキカン</t>
    </rPh>
    <rPh sb="11" eb="13">
      <t>ケイサン</t>
    </rPh>
    <phoneticPr fontId="1"/>
  </si>
  <si>
    <t>【指定様式】事業計画書（その３）</t>
    <rPh sb="1" eb="3">
      <t>シテイ</t>
    </rPh>
    <rPh sb="3" eb="5">
      <t>ヨウシキ</t>
    </rPh>
    <rPh sb="6" eb="10">
      <t>ジギョウケイカク</t>
    </rPh>
    <rPh sb="10" eb="11">
      <t>ショ</t>
    </rPh>
    <phoneticPr fontId="1"/>
  </si>
  <si>
    <t>本事業計画における会社全体の事業計画（数値計画）を記載してください。</t>
    <rPh sb="0" eb="5">
      <t>ホンジギョウケイカク</t>
    </rPh>
    <rPh sb="9" eb="13">
      <t>カイシャゼンタイ</t>
    </rPh>
    <rPh sb="14" eb="18">
      <t>ジギョウケイカク</t>
    </rPh>
    <rPh sb="19" eb="21">
      <t>スウチ</t>
    </rPh>
    <rPh sb="21" eb="23">
      <t>ケイカク</t>
    </rPh>
    <rPh sb="25" eb="27">
      <t>キサイ</t>
    </rPh>
    <phoneticPr fontId="1"/>
  </si>
  <si>
    <t>記載数値：「省力化指数」「付加価値額」「労働生産性」「給与支給総額」「一人当たり給与支給総額」「投資回収期間」</t>
    <rPh sb="0" eb="2">
      <t>キサイ</t>
    </rPh>
    <rPh sb="2" eb="4">
      <t>スウチ</t>
    </rPh>
    <rPh sb="20" eb="25">
      <t>ロウドウセイサンセイ</t>
    </rPh>
    <rPh sb="37" eb="38">
      <t>ア</t>
    </rPh>
    <phoneticPr fontId="1"/>
  </si>
  <si>
    <t>事業計画書（その１・その２）における省力化投資の効果や省力化投資で生まれる経営資源の活用による新たな付加価値の創出に記載した取り組みの結果、上記会社全体の事業計画表の「付加価値額」がその数値で推移する根拠を計算式等を用いて示してください。
例：省力化設備により製造コスト削減が年間▲〇〇円、リソース再活用による新サービス展開で＋〇〇円、基準年度に比べて年間付加価値額の合計は、＋〇〇円となり、２年目以降は、～推移していく予定。</t>
    <phoneticPr fontId="1"/>
  </si>
  <si>
    <t>事業計画書（その１・その２）における省力化投資の効果や省力化投資で生まれる経営資源の活用による新たな付加価値の創出に記載した取り組みの結果、上記会社全体の事業計画表の「一人当たり給与支給総額」がその数値で推移する根拠を計算式等を用いて示してください。</t>
    <phoneticPr fontId="1"/>
  </si>
  <si>
    <t>事業計画書（その１・その２）における省力化投資の効果や省力化投資で生まれる経営資源の活用による新たな付加価値の創出に記載した取り組みの結果、上記会社全体の事業計画表の「給与支給総額」がその数値で推移する根拠を計算式等を用いて示してください。</t>
    <phoneticPr fontId="1"/>
  </si>
  <si>
    <t>事業計画書（その１・その２）における省力化投資の効果や省力化投資で生まれる経営資源の活用による新たな付加価値の創出に記載した取り組みの結果、上記会社全体の事業計画表の「労働生産性」がその数値で推移する根拠を計算式等を用いて示してください。</t>
    <phoneticPr fontId="1"/>
  </si>
  <si>
    <t>算定の根拠となる計算式等の説明があれば記載してください。
また、上記計算式における増加した付加価値額は企業全体の数値となっていますが、設備投資をした部門や事業で、付加価値額及び投資回収期間を算出できる場合は、ここに記載してください。審査において考慮します。</t>
    <phoneticPr fontId="1"/>
  </si>
  <si>
    <t>労働生産性の目標額</t>
    <rPh sb="0" eb="5">
      <t>ロウドウセイサンセイ</t>
    </rPh>
    <rPh sb="6" eb="9">
      <t>モクヒョウガク</t>
    </rPh>
    <phoneticPr fontId="1"/>
  </si>
  <si>
    <t>・労働生産性、給与支給総額、従業員1人あたり給与支給総額の計画値が、目標額を上回っていることの確認、</t>
    <phoneticPr fontId="1"/>
  </si>
  <si>
    <t>（別紙２）省力化業務プロセス図　　※（別紙1）で入れた業務プロセス・作業工程がフロー図として表示されます。</t>
    <rPh sb="1" eb="3">
      <t>ベッシ</t>
    </rPh>
    <rPh sb="5" eb="8">
      <t>ショウリョクカ</t>
    </rPh>
    <rPh sb="8" eb="10">
      <t>ギョウム</t>
    </rPh>
    <rPh sb="14" eb="15">
      <t>ズ</t>
    </rPh>
    <rPh sb="19" eb="21">
      <t>ベッシ</t>
    </rPh>
    <rPh sb="24" eb="25">
      <t>イ</t>
    </rPh>
    <rPh sb="27" eb="29">
      <t>ギョウム</t>
    </rPh>
    <rPh sb="34" eb="38">
      <t>サギョウコウテイ</t>
    </rPh>
    <rPh sb="42" eb="43">
      <t>ズ</t>
    </rPh>
    <rPh sb="46" eb="48">
      <t>ヒョウジ</t>
    </rPh>
    <phoneticPr fontId="1"/>
  </si>
  <si>
    <t>増加した付加価値額（円）</t>
    <rPh sb="0" eb="2">
      <t>ゾウカ</t>
    </rPh>
    <rPh sb="4" eb="9">
      <t>フカカチガク</t>
    </rPh>
    <rPh sb="10" eb="11">
      <t>エン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</si>
</sst>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8" formatCode="&quot;¥&quot;#,##0.00;[Red]&quot;¥&quot;\-#,##0.00"/>
    <numFmt numFmtId="176" formatCode="0.0000_ "/>
    <numFmt numFmtId="177" formatCode="0.0_ "/>
    <numFmt numFmtId="178" formatCode="0.00_ "/>
    <numFmt numFmtId="179" formatCode="#,##0.0_ "/>
    <numFmt numFmtId="180" formatCode="#,##0_ "/>
    <numFmt numFmtId="181" formatCode="#,##0.00_ "/>
    <numFmt numFmtId="182" formatCode="&quot;¥&quot;#,##0_);[Red]\(&quot;¥&quot;#,##0\)"/>
    <numFmt numFmtId="183" formatCode="0_ ;[Red]\-0\ "/>
    <numFmt numFmtId="184" formatCode="0.00_ ;[Red]\-0.00\ "/>
  </numFmts>
  <fonts count="43" x14ac:knownFonts="1">
    <font>
      <sz val="11"/>
      <color theme="1"/>
      <name val="游ゴシック"/>
      <family val="2"/>
      <charset val="128"/>
      <scheme val="minor"/>
    </font>
    <font>
      <sz val="6"/>
      <name val="游ゴシック"/>
      <family val="2"/>
      <charset val="128"/>
      <scheme val="minor"/>
    </font>
    <font>
      <b/>
      <sz val="11"/>
      <color theme="0"/>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b/>
      <sz val="11"/>
      <name val="游ゴシック"/>
      <family val="3"/>
      <charset val="128"/>
      <scheme val="minor"/>
    </font>
    <font>
      <b/>
      <sz val="11"/>
      <color rgb="FFC00000"/>
      <name val="游ゴシック"/>
      <family val="3"/>
      <charset val="128"/>
      <scheme val="minor"/>
    </font>
    <font>
      <sz val="10"/>
      <color theme="1"/>
      <name val="游ゴシック"/>
      <family val="2"/>
      <charset val="128"/>
      <scheme val="minor"/>
    </font>
    <font>
      <sz val="9"/>
      <color theme="1"/>
      <name val="游ゴシック"/>
      <family val="3"/>
      <charset val="128"/>
      <scheme val="minor"/>
    </font>
    <font>
      <b/>
      <sz val="9"/>
      <color theme="1"/>
      <name val="游ゴシック"/>
      <family val="3"/>
      <charset val="128"/>
      <scheme val="minor"/>
    </font>
    <font>
      <sz val="11"/>
      <color theme="1"/>
      <name val="游ゴシック"/>
      <family val="3"/>
      <charset val="128"/>
      <scheme val="minor"/>
    </font>
    <font>
      <sz val="9"/>
      <name val="游ゴシック"/>
      <family val="3"/>
      <charset val="128"/>
      <scheme val="minor"/>
    </font>
    <font>
      <sz val="9"/>
      <color theme="1"/>
      <name val="游ゴシック"/>
      <family val="2"/>
      <charset val="128"/>
      <scheme val="minor"/>
    </font>
    <font>
      <b/>
      <sz val="8"/>
      <color theme="1"/>
      <name val="游ゴシック"/>
      <family val="3"/>
      <charset val="128"/>
      <scheme val="minor"/>
    </font>
    <font>
      <b/>
      <sz val="10"/>
      <color theme="1"/>
      <name val="游ゴシック"/>
      <family val="3"/>
      <charset val="128"/>
      <scheme val="minor"/>
    </font>
    <font>
      <b/>
      <sz val="9"/>
      <name val="游ゴシック"/>
      <family val="3"/>
      <charset val="128"/>
      <scheme val="minor"/>
    </font>
    <font>
      <sz val="11"/>
      <name val="游ゴシック"/>
      <family val="2"/>
      <charset val="128"/>
      <scheme val="minor"/>
    </font>
    <font>
      <sz val="11"/>
      <name val="游ゴシック"/>
      <family val="3"/>
      <charset val="128"/>
      <scheme val="minor"/>
    </font>
    <font>
      <sz val="11"/>
      <color theme="1"/>
      <name val="Segoe UI Symbol"/>
      <family val="2"/>
    </font>
    <font>
      <sz val="10"/>
      <name val="游ゴシック"/>
      <family val="3"/>
      <charset val="128"/>
      <scheme val="minor"/>
    </font>
    <font>
      <sz val="10"/>
      <color theme="1"/>
      <name val="游ゴシック"/>
      <family val="3"/>
      <charset val="128"/>
      <scheme val="minor"/>
    </font>
    <font>
      <sz val="11"/>
      <color rgb="FFC00000"/>
      <name val="游ゴシック"/>
      <family val="3"/>
      <charset val="128"/>
      <scheme val="minor"/>
    </font>
    <font>
      <b/>
      <sz val="9"/>
      <color theme="1" tint="0.249977111117893"/>
      <name val="游ゴシック"/>
      <family val="3"/>
      <charset val="128"/>
      <scheme val="minor"/>
    </font>
    <font>
      <b/>
      <sz val="11"/>
      <color theme="1" tint="0.249977111117893"/>
      <name val="游ゴシック"/>
      <family val="3"/>
      <charset val="128"/>
      <scheme val="minor"/>
    </font>
    <font>
      <b/>
      <sz val="9"/>
      <color theme="0" tint="-0.499984740745262"/>
      <name val="游ゴシック"/>
      <family val="3"/>
      <charset val="128"/>
      <scheme val="minor"/>
    </font>
    <font>
      <sz val="9"/>
      <color rgb="FFC00000"/>
      <name val="游ゴシック"/>
      <family val="2"/>
      <charset val="128"/>
      <scheme val="minor"/>
    </font>
    <font>
      <b/>
      <sz val="9"/>
      <color theme="1" tint="0.34998626667073579"/>
      <name val="游ゴシック"/>
      <family val="3"/>
      <charset val="128"/>
      <scheme val="minor"/>
    </font>
    <font>
      <b/>
      <sz val="11"/>
      <color theme="1" tint="0.34998626667073579"/>
      <name val="游ゴシック"/>
      <family val="3"/>
      <charset val="128"/>
      <scheme val="minor"/>
    </font>
    <font>
      <sz val="11"/>
      <color rgb="FFC00000"/>
      <name val="游ゴシック"/>
      <family val="2"/>
      <charset val="128"/>
      <scheme val="minor"/>
    </font>
    <font>
      <b/>
      <sz val="12"/>
      <color rgb="FF000000"/>
      <name val="游ゴシック"/>
      <family val="3"/>
      <charset val="128"/>
      <scheme val="minor"/>
    </font>
    <font>
      <b/>
      <sz val="10"/>
      <color rgb="FF000000"/>
      <name val="游ゴシック"/>
      <family val="3"/>
      <charset val="128"/>
      <scheme val="minor"/>
    </font>
    <font>
      <sz val="9"/>
      <color rgb="FF000000"/>
      <name val="游ゴシック"/>
      <family val="3"/>
      <charset val="128"/>
      <scheme val="minor"/>
    </font>
    <font>
      <sz val="11"/>
      <color rgb="FF000000"/>
      <name val="游ゴシック"/>
      <family val="3"/>
      <charset val="128"/>
      <scheme val="minor"/>
    </font>
    <font>
      <sz val="11"/>
      <color theme="1"/>
      <name val="游ゴシック"/>
      <family val="2"/>
      <charset val="128"/>
      <scheme val="minor"/>
    </font>
    <font>
      <b/>
      <sz val="14"/>
      <color theme="1"/>
      <name val="游ゴシック"/>
      <family val="3"/>
      <charset val="128"/>
      <scheme val="minor"/>
    </font>
    <font>
      <b/>
      <sz val="12"/>
      <color rgb="FFFF0000"/>
      <name val="游ゴシック"/>
      <family val="3"/>
      <charset val="128"/>
      <scheme val="minor"/>
    </font>
    <font>
      <sz val="9"/>
      <color rgb="FF000000"/>
      <name val="ＭＳ ゴシック"/>
      <family val="3"/>
      <charset val="128"/>
    </font>
    <font>
      <sz val="11"/>
      <color theme="1"/>
      <name val="ＭＳ ゴシック"/>
      <family val="3"/>
      <charset val="128"/>
    </font>
    <font>
      <sz val="10"/>
      <color theme="1"/>
      <name val="ＭＳ ゴシック"/>
      <family val="3"/>
      <charset val="128"/>
    </font>
    <font>
      <b/>
      <sz val="8"/>
      <color theme="1"/>
      <name val="ＭＳ ゴシック"/>
      <family val="3"/>
      <charset val="128"/>
    </font>
    <font>
      <sz val="8"/>
      <color theme="1"/>
      <name val="ＭＳ ゴシック"/>
      <family val="3"/>
      <charset val="128"/>
    </font>
    <font>
      <sz val="10"/>
      <color rgb="FF0070C0"/>
      <name val="游ゴシック"/>
      <family val="3"/>
      <charset val="128"/>
      <scheme val="minor"/>
    </font>
    <font>
      <sz val="11"/>
      <color rgb="FF0070C0"/>
      <name val="游ゴシック"/>
      <family val="2"/>
      <charset val="128"/>
      <scheme val="minor"/>
    </font>
  </fonts>
  <fills count="16">
    <fill>
      <patternFill patternType="none"/>
    </fill>
    <fill>
      <patternFill patternType="gray125"/>
    </fill>
    <fill>
      <patternFill patternType="solid">
        <fgColor theme="3"/>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CE4D6"/>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FAF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3" tint="0.89999084444715716"/>
        <bgColor indexed="64"/>
      </patternFill>
    </fill>
    <fill>
      <patternFill patternType="solid">
        <fgColor theme="0" tint="-0.249977111117893"/>
        <bgColor indexed="64"/>
      </patternFill>
    </fill>
  </fills>
  <borders count="102">
    <border>
      <left/>
      <right/>
      <top/>
      <bottom/>
      <diagonal/>
    </border>
    <border>
      <left style="medium">
        <color theme="1"/>
      </left>
      <right style="medium">
        <color theme="1"/>
      </right>
      <top style="medium">
        <color theme="1"/>
      </top>
      <bottom style="medium">
        <color theme="1"/>
      </bottom>
      <diagonal/>
    </border>
    <border>
      <left style="medium">
        <color rgb="FFC00000"/>
      </left>
      <right style="medium">
        <color rgb="FFC00000"/>
      </right>
      <top style="medium">
        <color rgb="FFC00000"/>
      </top>
      <bottom style="medium">
        <color rgb="FFC00000"/>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medium">
        <color theme="1"/>
      </bottom>
      <diagonal/>
    </border>
    <border>
      <left style="hair">
        <color indexed="64"/>
      </left>
      <right style="thin">
        <color indexed="64"/>
      </right>
      <top style="thin">
        <color indexed="64"/>
      </top>
      <bottom style="medium">
        <color theme="1"/>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theme="1"/>
      </left>
      <right style="hair">
        <color theme="1"/>
      </right>
      <top style="medium">
        <color theme="1"/>
      </top>
      <bottom style="thin">
        <color indexed="64"/>
      </bottom>
      <diagonal/>
    </border>
    <border>
      <left style="hair">
        <color theme="1"/>
      </left>
      <right style="medium">
        <color theme="1"/>
      </right>
      <top style="medium">
        <color theme="1"/>
      </top>
      <bottom/>
      <diagonal/>
    </border>
    <border>
      <left style="thin">
        <color indexed="64"/>
      </left>
      <right style="medium">
        <color indexed="64"/>
      </right>
      <top style="thin">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top style="medium">
        <color theme="1"/>
      </top>
      <bottom style="thin">
        <color indexed="64"/>
      </bottom>
      <diagonal/>
    </border>
    <border>
      <left style="medium">
        <color indexed="64"/>
      </left>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theme="1"/>
      </left>
      <right style="hair">
        <color theme="1"/>
      </right>
      <top style="thin">
        <color indexed="64"/>
      </top>
      <bottom style="thin">
        <color indexed="64"/>
      </bottom>
      <diagonal/>
    </border>
    <border>
      <left style="hair">
        <color theme="1"/>
      </left>
      <right style="medium">
        <color theme="1"/>
      </right>
      <top style="thin">
        <color indexed="64"/>
      </top>
      <bottom style="thin">
        <color indexed="64"/>
      </bottom>
      <diagonal/>
    </border>
    <border>
      <left style="medium">
        <color theme="1"/>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hair">
        <color theme="1"/>
      </right>
      <top style="thin">
        <color indexed="64"/>
      </top>
      <bottom style="thin">
        <color indexed="64"/>
      </bottom>
      <diagonal/>
    </border>
    <border>
      <left style="hair">
        <color theme="1"/>
      </left>
      <right style="medium">
        <color indexed="64"/>
      </right>
      <top style="thin">
        <color indexed="64"/>
      </top>
      <bottom style="thin">
        <color indexed="64"/>
      </bottom>
      <diagonal/>
    </border>
    <border>
      <left style="medium">
        <color theme="1"/>
      </left>
      <right style="hair">
        <color theme="1"/>
      </right>
      <top style="thin">
        <color indexed="64"/>
      </top>
      <bottom style="medium">
        <color theme="1"/>
      </bottom>
      <diagonal/>
    </border>
    <border>
      <left style="hair">
        <color theme="1"/>
      </left>
      <right style="medium">
        <color theme="1"/>
      </right>
      <top style="thin">
        <color indexed="64"/>
      </top>
      <bottom style="medium">
        <color theme="1"/>
      </bottom>
      <diagonal/>
    </border>
    <border>
      <left style="medium">
        <color theme="1"/>
      </left>
      <right style="hair">
        <color indexed="64"/>
      </right>
      <top style="thin">
        <color indexed="64"/>
      </top>
      <bottom style="medium">
        <color theme="1"/>
      </bottom>
      <diagonal/>
    </border>
    <border>
      <left style="hair">
        <color indexed="64"/>
      </left>
      <right/>
      <top style="thin">
        <color indexed="64"/>
      </top>
      <bottom style="medium">
        <color theme="1"/>
      </bottom>
      <diagonal/>
    </border>
    <border>
      <left style="medium">
        <color indexed="64"/>
      </left>
      <right style="hair">
        <color theme="1"/>
      </right>
      <top style="thin">
        <color indexed="64"/>
      </top>
      <bottom style="medium">
        <color indexed="64"/>
      </bottom>
      <diagonal/>
    </border>
    <border>
      <left style="hair">
        <color theme="1"/>
      </left>
      <right style="medium">
        <color indexed="64"/>
      </right>
      <top style="thin">
        <color indexed="64"/>
      </top>
      <bottom style="medium">
        <color indexed="64"/>
      </bottom>
      <diagonal/>
    </border>
    <border>
      <left/>
      <right style="medium">
        <color rgb="FFC00000"/>
      </right>
      <top/>
      <bottom/>
      <diagonal/>
    </border>
    <border>
      <left style="thin">
        <color indexed="64"/>
      </left>
      <right/>
      <top style="thin">
        <color indexed="64"/>
      </top>
      <bottom/>
      <diagonal/>
    </border>
    <border>
      <left/>
      <right/>
      <top style="thin">
        <color indexed="64"/>
      </top>
      <bottom/>
      <diagonal/>
    </border>
    <border>
      <left/>
      <right style="dotted">
        <color indexed="64"/>
      </right>
      <top style="thin">
        <color indexed="64"/>
      </top>
      <bottom/>
      <diagonal/>
    </border>
    <border>
      <left style="thin">
        <color indexed="64"/>
      </left>
      <right/>
      <top/>
      <bottom/>
      <diagonal/>
    </border>
    <border>
      <left style="medium">
        <color indexed="64"/>
      </left>
      <right style="medium">
        <color indexed="64"/>
      </right>
      <top style="medium">
        <color indexed="64"/>
      </top>
      <bottom/>
      <diagonal/>
    </border>
    <border>
      <left/>
      <right style="dotted">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dotted">
        <color indexed="64"/>
      </right>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diagonalUp="1">
      <left style="medium">
        <color indexed="64"/>
      </left>
      <right/>
      <top style="thin">
        <color indexed="64"/>
      </top>
      <bottom style="thin">
        <color indexed="64"/>
      </bottom>
      <diagonal style="thin">
        <color indexed="64"/>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Up="1">
      <left style="medium">
        <color indexed="64"/>
      </left>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style="dotted">
        <color indexed="64"/>
      </bottom>
      <diagonal style="thin">
        <color indexed="64"/>
      </diagonal>
    </border>
    <border>
      <left style="medium">
        <color indexed="64"/>
      </left>
      <right style="medium">
        <color indexed="64"/>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diagonalUp="1">
      <left style="medium">
        <color indexed="64"/>
      </left>
      <right/>
      <top style="dotted">
        <color indexed="64"/>
      </top>
      <bottom style="dotted">
        <color indexed="64"/>
      </bottom>
      <diagonal style="thin">
        <color indexed="64"/>
      </diagonal>
    </border>
    <border>
      <left style="medium">
        <color indexed="64"/>
      </left>
      <right style="medium">
        <color indexed="64"/>
      </right>
      <top style="dotted">
        <color indexed="64"/>
      </top>
      <bottom style="dotted">
        <color indexed="64"/>
      </bottom>
      <diagonal/>
    </border>
    <border>
      <left/>
      <right/>
      <top style="dotted">
        <color indexed="64"/>
      </top>
      <bottom style="dotted">
        <color indexed="64"/>
      </bottom>
      <diagonal/>
    </border>
    <border>
      <left style="medium">
        <color indexed="64"/>
      </left>
      <right style="thin">
        <color indexed="64"/>
      </right>
      <top style="thin">
        <color indexed="64"/>
      </top>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diagonal/>
    </border>
    <border diagonalUp="1">
      <left style="medium">
        <color indexed="64"/>
      </left>
      <right/>
      <top style="dotted">
        <color indexed="64"/>
      </top>
      <bottom/>
      <diagonal style="thin">
        <color indexed="64"/>
      </diagonal>
    </border>
    <border>
      <left style="medium">
        <color indexed="64"/>
      </left>
      <right style="medium">
        <color indexed="64"/>
      </right>
      <top style="dotted">
        <color indexed="64"/>
      </top>
      <bottom/>
      <diagonal/>
    </border>
    <border>
      <left/>
      <right/>
      <top style="dotted">
        <color indexed="64"/>
      </top>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4">
    <xf numFmtId="0" fontId="0" fillId="0" borderId="0">
      <alignment vertical="center"/>
    </xf>
    <xf numFmtId="6" fontId="33" fillId="0" borderId="0" applyFont="0" applyFill="0" applyBorder="0" applyAlignment="0" applyProtection="0">
      <alignment vertical="center"/>
    </xf>
    <xf numFmtId="38" fontId="33" fillId="0" borderId="0" applyFont="0" applyFill="0" applyBorder="0" applyAlignment="0" applyProtection="0">
      <alignment vertical="center"/>
    </xf>
    <xf numFmtId="6" fontId="33" fillId="0" borderId="0" applyFont="0" applyFill="0" applyBorder="0" applyAlignment="0" applyProtection="0">
      <alignment vertical="center"/>
    </xf>
  </cellStyleXfs>
  <cellXfs count="313">
    <xf numFmtId="0" fontId="0" fillId="0" borderId="0" xfId="0">
      <alignment vertical="center"/>
    </xf>
    <xf numFmtId="0" fontId="2" fillId="2" borderId="0" xfId="0" applyFont="1" applyFill="1">
      <alignment vertical="center"/>
    </xf>
    <xf numFmtId="176" fontId="0" fillId="0" borderId="0" xfId="0" applyNumberFormat="1">
      <alignment vertical="center"/>
    </xf>
    <xf numFmtId="0" fontId="0" fillId="0" borderId="0" xfId="0" applyAlignment="1">
      <alignment horizontal="right" vertical="center"/>
    </xf>
    <xf numFmtId="177" fontId="3" fillId="3" borderId="1" xfId="0" applyNumberFormat="1" applyFont="1" applyFill="1" applyBorder="1">
      <alignment vertical="center"/>
    </xf>
    <xf numFmtId="177" fontId="3" fillId="0" borderId="0" xfId="0" applyNumberFormat="1" applyFont="1">
      <alignment vertical="center"/>
    </xf>
    <xf numFmtId="177" fontId="3" fillId="4" borderId="1" xfId="0" applyNumberFormat="1" applyFont="1" applyFill="1" applyBorder="1">
      <alignment vertical="center"/>
    </xf>
    <xf numFmtId="0" fontId="4" fillId="0" borderId="0" xfId="0" applyFont="1" applyAlignment="1">
      <alignment horizontal="right" vertical="center"/>
    </xf>
    <xf numFmtId="178" fontId="4" fillId="5" borderId="2" xfId="0" applyNumberFormat="1" applyFont="1" applyFill="1" applyBorder="1">
      <alignment vertical="center"/>
    </xf>
    <xf numFmtId="0" fontId="3" fillId="0" borderId="0" xfId="0" applyFont="1">
      <alignment vertical="center"/>
    </xf>
    <xf numFmtId="0" fontId="5" fillId="6" borderId="0" xfId="0" applyFont="1" applyFill="1">
      <alignment vertical="center"/>
    </xf>
    <xf numFmtId="0" fontId="0" fillId="6" borderId="0" xfId="0" applyFill="1">
      <alignment vertical="center"/>
    </xf>
    <xf numFmtId="0" fontId="6" fillId="0" borderId="0" xfId="0" applyFont="1">
      <alignment vertical="center"/>
    </xf>
    <xf numFmtId="0" fontId="3" fillId="7" borderId="0" xfId="0" applyFont="1" applyFill="1">
      <alignment vertical="center"/>
    </xf>
    <xf numFmtId="0" fontId="0" fillId="7" borderId="0" xfId="0" applyFill="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lignment vertical="center"/>
    </xf>
    <xf numFmtId="0" fontId="11" fillId="0" borderId="0" xfId="0" applyFont="1" applyAlignment="1">
      <alignment horizontal="right" vertical="center"/>
    </xf>
    <xf numFmtId="178" fontId="10" fillId="0" borderId="0" xfId="0" applyNumberFormat="1" applyFont="1">
      <alignment vertical="center"/>
    </xf>
    <xf numFmtId="0" fontId="12" fillId="0" borderId="0" xfId="0" applyFont="1" applyAlignment="1">
      <alignment horizontal="right" vertical="center"/>
    </xf>
    <xf numFmtId="177" fontId="10" fillId="0" borderId="0" xfId="0" applyNumberFormat="1" applyFont="1">
      <alignment vertical="center"/>
    </xf>
    <xf numFmtId="0" fontId="14" fillId="6" borderId="3" xfId="0" applyFont="1" applyFill="1" applyBorder="1">
      <alignment vertical="center"/>
    </xf>
    <xf numFmtId="0" fontId="14" fillId="6" borderId="4" xfId="0" applyFont="1" applyFill="1" applyBorder="1">
      <alignment vertical="center"/>
    </xf>
    <xf numFmtId="0" fontId="14" fillId="6" borderId="5" xfId="0" applyFont="1" applyFill="1" applyBorder="1">
      <alignment vertical="center"/>
    </xf>
    <xf numFmtId="0" fontId="14" fillId="7" borderId="3" xfId="0" applyFont="1" applyFill="1" applyBorder="1">
      <alignment vertical="center"/>
    </xf>
    <xf numFmtId="0" fontId="14" fillId="7" borderId="6" xfId="0" applyFont="1" applyFill="1" applyBorder="1">
      <alignment vertical="center"/>
    </xf>
    <xf numFmtId="0" fontId="14" fillId="7" borderId="7" xfId="0" applyFont="1" applyFill="1" applyBorder="1">
      <alignment vertical="center"/>
    </xf>
    <xf numFmtId="0" fontId="14" fillId="7" borderId="8" xfId="0" applyFont="1" applyFill="1" applyBorder="1" applyAlignment="1">
      <alignment horizontal="center" vertical="center"/>
    </xf>
    <xf numFmtId="0" fontId="15" fillId="6" borderId="9" xfId="0" applyFont="1" applyFill="1" applyBorder="1" applyAlignment="1">
      <alignment vertical="center" wrapText="1"/>
    </xf>
    <xf numFmtId="0" fontId="10" fillId="9" borderId="10" xfId="0" applyFont="1" applyFill="1" applyBorder="1">
      <alignment vertical="center"/>
    </xf>
    <xf numFmtId="0" fontId="10" fillId="10" borderId="11" xfId="0" applyFont="1" applyFill="1" applyBorder="1" applyAlignment="1" applyProtection="1">
      <alignment vertical="center" shrinkToFit="1"/>
      <protection locked="0"/>
    </xf>
    <xf numFmtId="0" fontId="10" fillId="10" borderId="12" xfId="0" applyFont="1" applyFill="1" applyBorder="1" applyProtection="1">
      <alignment vertical="center"/>
      <protection locked="0"/>
    </xf>
    <xf numFmtId="0" fontId="10" fillId="8" borderId="0" xfId="0" applyFont="1" applyFill="1" applyAlignment="1">
      <alignment horizontal="right" vertical="center"/>
    </xf>
    <xf numFmtId="0" fontId="16" fillId="0" borderId="0" xfId="0" applyFont="1">
      <alignment vertical="center"/>
    </xf>
    <xf numFmtId="0" fontId="0" fillId="9" borderId="13" xfId="0" applyFill="1" applyBorder="1">
      <alignment vertical="center"/>
    </xf>
    <xf numFmtId="0" fontId="0" fillId="10" borderId="14" xfId="0" applyFill="1" applyBorder="1" applyAlignment="1" applyProtection="1">
      <alignment vertical="center" shrinkToFit="1"/>
      <protection locked="0"/>
    </xf>
    <xf numFmtId="0" fontId="0" fillId="10" borderId="15" xfId="0" applyFill="1" applyBorder="1" applyAlignment="1" applyProtection="1">
      <alignment horizontal="right" vertical="center"/>
      <protection locked="0"/>
    </xf>
    <xf numFmtId="0" fontId="8" fillId="10" borderId="16" xfId="0" applyFont="1" applyFill="1" applyBorder="1" applyAlignment="1" applyProtection="1">
      <alignment horizontal="center" vertical="center"/>
      <protection locked="0"/>
    </xf>
    <xf numFmtId="0" fontId="0" fillId="8" borderId="17" xfId="0" applyFill="1" applyBorder="1" applyProtection="1">
      <alignment vertical="center"/>
      <protection locked="0"/>
    </xf>
    <xf numFmtId="0" fontId="10" fillId="0" borderId="10" xfId="0" applyFont="1" applyBorder="1">
      <alignment vertical="center"/>
    </xf>
    <xf numFmtId="0" fontId="10" fillId="10" borderId="18" xfId="0" applyFont="1" applyFill="1" applyBorder="1" applyAlignment="1" applyProtection="1">
      <alignment vertical="center" shrinkToFit="1"/>
      <protection locked="0"/>
    </xf>
    <xf numFmtId="0" fontId="10" fillId="10" borderId="19" xfId="0" applyFont="1" applyFill="1" applyBorder="1" applyAlignment="1" applyProtection="1">
      <alignment horizontal="right" vertical="center"/>
      <protection locked="0"/>
    </xf>
    <xf numFmtId="0" fontId="17" fillId="9" borderId="10" xfId="0" applyFont="1" applyFill="1" applyBorder="1">
      <alignment vertical="center"/>
    </xf>
    <xf numFmtId="0" fontId="17" fillId="10" borderId="20" xfId="0" applyFont="1" applyFill="1" applyBorder="1" applyAlignment="1" applyProtection="1">
      <alignment vertical="center" shrinkToFit="1"/>
      <protection locked="0"/>
    </xf>
    <xf numFmtId="0" fontId="17" fillId="10" borderId="21" xfId="0" applyFont="1" applyFill="1" applyBorder="1" applyAlignment="1" applyProtection="1">
      <alignment horizontal="right" vertical="center"/>
      <protection locked="0"/>
    </xf>
    <xf numFmtId="0" fontId="11" fillId="10" borderId="22" xfId="0" applyFont="1" applyFill="1" applyBorder="1" applyAlignment="1" applyProtection="1">
      <alignment horizontal="center" vertical="center"/>
      <protection locked="0"/>
    </xf>
    <xf numFmtId="0" fontId="10" fillId="8" borderId="23" xfId="0" applyFont="1" applyFill="1" applyBorder="1" applyProtection="1">
      <alignment vertical="center"/>
      <protection locked="0"/>
    </xf>
    <xf numFmtId="0" fontId="0" fillId="9" borderId="10" xfId="0" applyFill="1" applyBorder="1">
      <alignment vertical="center"/>
    </xf>
    <xf numFmtId="0" fontId="0" fillId="10" borderId="20" xfId="0" applyFill="1" applyBorder="1" applyAlignment="1" applyProtection="1">
      <alignment vertical="center" shrinkToFit="1"/>
      <protection locked="0"/>
    </xf>
    <xf numFmtId="0" fontId="0" fillId="10" borderId="21" xfId="0" applyFill="1" applyBorder="1" applyAlignment="1" applyProtection="1">
      <alignment horizontal="right" vertical="center"/>
      <protection locked="0"/>
    </xf>
    <xf numFmtId="0" fontId="8" fillId="10" borderId="22" xfId="0" applyFont="1" applyFill="1" applyBorder="1" applyAlignment="1" applyProtection="1">
      <alignment horizontal="center" vertical="center"/>
      <protection locked="0"/>
    </xf>
    <xf numFmtId="0" fontId="10" fillId="8" borderId="23" xfId="0" applyFont="1" applyFill="1" applyBorder="1" applyAlignment="1" applyProtection="1">
      <alignment horizontal="right" vertical="center"/>
      <protection locked="0"/>
    </xf>
    <xf numFmtId="0" fontId="17" fillId="10" borderId="18" xfId="0" applyFont="1" applyFill="1" applyBorder="1" applyAlignment="1" applyProtection="1">
      <alignment vertical="center" shrinkToFit="1"/>
      <protection locked="0"/>
    </xf>
    <xf numFmtId="0" fontId="17" fillId="10" borderId="19" xfId="0" applyFont="1" applyFill="1" applyBorder="1" applyAlignment="1" applyProtection="1">
      <alignment horizontal="right" vertical="center"/>
      <protection locked="0"/>
    </xf>
    <xf numFmtId="0" fontId="0" fillId="10" borderId="18" xfId="0" applyFill="1" applyBorder="1" applyAlignment="1" applyProtection="1">
      <alignment vertical="center" shrinkToFit="1"/>
      <protection locked="0"/>
    </xf>
    <xf numFmtId="0" fontId="0" fillId="10" borderId="19" xfId="0" applyFill="1" applyBorder="1" applyAlignment="1" applyProtection="1">
      <alignment horizontal="right" vertical="center"/>
      <protection locked="0"/>
    </xf>
    <xf numFmtId="0" fontId="0" fillId="10" borderId="24" xfId="0" applyFill="1" applyBorder="1" applyAlignment="1" applyProtection="1">
      <alignment vertical="center" shrinkToFit="1"/>
      <protection locked="0"/>
    </xf>
    <xf numFmtId="0" fontId="0" fillId="10" borderId="25" xfId="0" applyFill="1" applyBorder="1" applyAlignment="1" applyProtection="1">
      <alignment horizontal="right" vertical="center"/>
      <protection locked="0"/>
    </xf>
    <xf numFmtId="0" fontId="0" fillId="10" borderId="26" xfId="0" applyFill="1" applyBorder="1" applyAlignment="1" applyProtection="1">
      <alignment vertical="center" shrinkToFit="1"/>
      <protection locked="0"/>
    </xf>
    <xf numFmtId="0" fontId="0" fillId="10" borderId="27" xfId="0" applyFill="1" applyBorder="1" applyAlignment="1" applyProtection="1">
      <alignment horizontal="right" vertical="center"/>
      <protection locked="0"/>
    </xf>
    <xf numFmtId="0" fontId="8" fillId="10" borderId="28" xfId="0" applyFont="1" applyFill="1" applyBorder="1" applyAlignment="1" applyProtection="1">
      <alignment horizontal="center" vertical="center"/>
      <protection locked="0"/>
    </xf>
    <xf numFmtId="0" fontId="10" fillId="8" borderId="29" xfId="0" applyFont="1" applyFill="1" applyBorder="1" applyProtection="1">
      <alignment vertical="center"/>
      <protection locked="0"/>
    </xf>
    <xf numFmtId="178" fontId="4" fillId="0" borderId="0" xfId="0" applyNumberFormat="1" applyFont="1">
      <alignment vertical="center"/>
    </xf>
    <xf numFmtId="0" fontId="0" fillId="0" borderId="39" xfId="0" applyBorder="1">
      <alignment vertical="center"/>
    </xf>
    <xf numFmtId="0" fontId="7" fillId="8" borderId="0" xfId="0" applyFont="1" applyFill="1">
      <alignment vertical="center"/>
    </xf>
    <xf numFmtId="0" fontId="20" fillId="8" borderId="0" xfId="0" applyFont="1" applyFill="1" applyAlignment="1">
      <alignment horizontal="right" vertical="center"/>
    </xf>
    <xf numFmtId="0" fontId="20" fillId="8" borderId="0" xfId="0" applyFont="1" applyFill="1" applyAlignment="1">
      <alignment vertical="center" wrapText="1"/>
    </xf>
    <xf numFmtId="0" fontId="19" fillId="8" borderId="0" xfId="0" applyFont="1" applyFill="1" applyAlignment="1">
      <alignment vertical="center" wrapText="1"/>
    </xf>
    <xf numFmtId="0" fontId="21" fillId="0" borderId="0" xfId="0" applyFont="1">
      <alignment vertical="center"/>
    </xf>
    <xf numFmtId="0" fontId="17" fillId="0" borderId="0" xfId="0" applyFont="1">
      <alignment vertical="center"/>
    </xf>
    <xf numFmtId="0" fontId="0" fillId="8" borderId="0" xfId="0" applyFill="1" applyAlignment="1">
      <alignment horizontal="right" vertical="center"/>
    </xf>
    <xf numFmtId="0" fontId="20" fillId="8" borderId="3" xfId="0" applyFont="1" applyFill="1" applyBorder="1">
      <alignment vertical="center"/>
    </xf>
    <xf numFmtId="0" fontId="13" fillId="0" borderId="0" xfId="0" applyFont="1">
      <alignment vertical="center"/>
    </xf>
    <xf numFmtId="0" fontId="13" fillId="0" borderId="39" xfId="0" applyFont="1" applyBorder="1">
      <alignment vertical="center"/>
    </xf>
    <xf numFmtId="0" fontId="8" fillId="6" borderId="0" xfId="0" applyFont="1" applyFill="1" applyAlignment="1">
      <alignment horizontal="right" vertical="center"/>
    </xf>
    <xf numFmtId="177" fontId="5" fillId="6" borderId="0" xfId="0" applyNumberFormat="1" applyFont="1" applyFill="1" applyAlignment="1">
      <alignment horizontal="right" vertical="center"/>
    </xf>
    <xf numFmtId="0" fontId="18" fillId="0" borderId="0" xfId="0" applyFont="1">
      <alignment vertical="center"/>
    </xf>
    <xf numFmtId="0" fontId="5" fillId="0" borderId="0" xfId="0" applyFont="1">
      <alignment vertical="center"/>
    </xf>
    <xf numFmtId="0" fontId="0" fillId="0" borderId="31" xfId="0" applyBorder="1">
      <alignment vertical="center"/>
    </xf>
    <xf numFmtId="0" fontId="0" fillId="0" borderId="32" xfId="0" applyBorder="1">
      <alignment vertical="center"/>
    </xf>
    <xf numFmtId="0" fontId="0" fillId="0" borderId="33" xfId="0" applyBorder="1">
      <alignment vertical="center"/>
    </xf>
    <xf numFmtId="0" fontId="0" fillId="0" borderId="34" xfId="0" applyBorder="1">
      <alignment vertical="center"/>
    </xf>
    <xf numFmtId="0" fontId="10" fillId="0" borderId="35" xfId="0" applyFont="1" applyBorder="1" applyAlignment="1">
      <alignment horizontal="center" vertical="center" shrinkToFit="1"/>
    </xf>
    <xf numFmtId="0" fontId="10" fillId="0" borderId="37" xfId="0" applyFont="1" applyBorder="1" applyAlignment="1">
      <alignment horizontal="center" vertical="center" shrinkToFit="1"/>
    </xf>
    <xf numFmtId="0" fontId="0" fillId="0" borderId="36" xfId="0" applyBorder="1">
      <alignment vertical="center"/>
    </xf>
    <xf numFmtId="0" fontId="0" fillId="0" borderId="38" xfId="0" applyBorder="1">
      <alignment vertical="center"/>
    </xf>
    <xf numFmtId="0" fontId="0" fillId="0" borderId="40" xfId="0" applyBorder="1">
      <alignment vertical="center"/>
    </xf>
    <xf numFmtId="0" fontId="0" fillId="0" borderId="41" xfId="0" applyBorder="1">
      <alignment vertical="center"/>
    </xf>
    <xf numFmtId="0" fontId="0" fillId="0" borderId="42" xfId="0" applyBorder="1">
      <alignment vertical="center"/>
    </xf>
    <xf numFmtId="0" fontId="0" fillId="0" borderId="43" xfId="0" applyBorder="1">
      <alignment vertical="center"/>
    </xf>
    <xf numFmtId="0" fontId="0" fillId="0" borderId="44" xfId="0" applyBorder="1">
      <alignment vertical="center"/>
    </xf>
    <xf numFmtId="0" fontId="0" fillId="0" borderId="45" xfId="0" applyBorder="1">
      <alignment vertical="center"/>
    </xf>
    <xf numFmtId="0" fontId="0" fillId="0" borderId="46" xfId="0" applyBorder="1">
      <alignment vertical="center"/>
    </xf>
    <xf numFmtId="0" fontId="25" fillId="0" borderId="0" xfId="0" applyFont="1">
      <alignment vertical="center"/>
    </xf>
    <xf numFmtId="0" fontId="5" fillId="7" borderId="0" xfId="0" applyFont="1" applyFill="1">
      <alignment vertical="center"/>
    </xf>
    <xf numFmtId="0" fontId="8" fillId="7" borderId="0" xfId="0" applyFont="1" applyFill="1" applyAlignment="1">
      <alignment horizontal="right" vertical="center"/>
    </xf>
    <xf numFmtId="179" fontId="5" fillId="7" borderId="0" xfId="0" applyNumberFormat="1" applyFont="1" applyFill="1" applyAlignment="1">
      <alignment horizontal="right" vertical="center"/>
    </xf>
    <xf numFmtId="0" fontId="8" fillId="0" borderId="0" xfId="0" applyFont="1" applyAlignment="1">
      <alignment vertical="center" shrinkToFit="1"/>
    </xf>
    <xf numFmtId="0" fontId="24" fillId="0" borderId="47" xfId="0" applyFont="1" applyBorder="1" applyAlignment="1">
      <alignment vertical="center" shrinkToFit="1"/>
    </xf>
    <xf numFmtId="0" fontId="26" fillId="3" borderId="48" xfId="0" applyFont="1" applyFill="1" applyBorder="1" applyAlignment="1">
      <alignment horizontal="center" vertical="center" shrinkToFit="1"/>
    </xf>
    <xf numFmtId="0" fontId="24" fillId="0" borderId="0" xfId="0" applyFont="1" applyAlignment="1">
      <alignment vertical="center" shrinkToFit="1"/>
    </xf>
    <xf numFmtId="0" fontId="26" fillId="4" borderId="48" xfId="0" applyFont="1" applyFill="1" applyBorder="1" applyAlignment="1">
      <alignment horizontal="center" vertical="center" shrinkToFit="1"/>
    </xf>
    <xf numFmtId="0" fontId="11" fillId="0" borderId="0" xfId="0" applyFont="1" applyAlignment="1">
      <alignment vertical="center" shrinkToFit="1"/>
    </xf>
    <xf numFmtId="177" fontId="14" fillId="0" borderId="0" xfId="0" applyNumberFormat="1" applyFont="1" applyAlignment="1">
      <alignment horizontal="right" vertical="center" wrapText="1"/>
    </xf>
    <xf numFmtId="177" fontId="10" fillId="0" borderId="3" xfId="0" applyNumberFormat="1" applyFont="1" applyBorder="1">
      <alignment vertical="center"/>
    </xf>
    <xf numFmtId="0" fontId="3" fillId="12" borderId="0" xfId="0" applyFont="1" applyFill="1">
      <alignment vertical="center"/>
    </xf>
    <xf numFmtId="178" fontId="4" fillId="0" borderId="55" xfId="0" applyNumberFormat="1" applyFont="1" applyBorder="1" applyAlignment="1">
      <alignment horizontal="center" vertical="center"/>
    </xf>
    <xf numFmtId="0" fontId="10" fillId="12" borderId="0" xfId="0" applyFont="1" applyFill="1">
      <alignment vertical="center"/>
    </xf>
    <xf numFmtId="0" fontId="20" fillId="0" borderId="0" xfId="0" applyFont="1">
      <alignment vertical="center"/>
    </xf>
    <xf numFmtId="0" fontId="10" fillId="0" borderId="0" xfId="0" applyFont="1" applyAlignment="1">
      <alignment horizontal="center" vertical="center"/>
    </xf>
    <xf numFmtId="0" fontId="30" fillId="0" borderId="0" xfId="0" applyFont="1" applyAlignment="1">
      <alignment horizontal="left" vertical="center"/>
    </xf>
    <xf numFmtId="0" fontId="31" fillId="0" borderId="0" xfId="0" applyFont="1" applyAlignment="1">
      <alignment vertical="center" wrapText="1"/>
    </xf>
    <xf numFmtId="181" fontId="4" fillId="0" borderId="0" xfId="0" applyNumberFormat="1" applyFont="1" applyAlignment="1">
      <alignment horizontal="center" vertical="center"/>
    </xf>
    <xf numFmtId="181" fontId="32" fillId="0" borderId="0" xfId="0" applyNumberFormat="1" applyFont="1" applyAlignment="1">
      <alignment horizontal="left" vertical="center"/>
    </xf>
    <xf numFmtId="0" fontId="0" fillId="2" borderId="0" xfId="0" applyFill="1">
      <alignment vertical="center"/>
    </xf>
    <xf numFmtId="0" fontId="3" fillId="0" borderId="0" xfId="0" applyFont="1" applyAlignment="1">
      <alignment horizontal="left" vertical="center"/>
    </xf>
    <xf numFmtId="182" fontId="37" fillId="0" borderId="50" xfId="0" applyNumberFormat="1" applyFont="1" applyBorder="1" applyAlignment="1" applyProtection="1">
      <alignment horizontal="right" vertical="center" wrapText="1"/>
      <protection locked="0"/>
    </xf>
    <xf numFmtId="182" fontId="37" fillId="0" borderId="63" xfId="0" applyNumberFormat="1" applyFont="1" applyBorder="1" applyAlignment="1" applyProtection="1">
      <alignment horizontal="right" vertical="center" wrapText="1"/>
      <protection locked="0"/>
    </xf>
    <xf numFmtId="6" fontId="37" fillId="14" borderId="70" xfId="1" applyFont="1" applyFill="1" applyBorder="1" applyAlignment="1" applyProtection="1">
      <alignment horizontal="right" vertical="center" wrapText="1"/>
    </xf>
    <xf numFmtId="0" fontId="0" fillId="9" borderId="0" xfId="0" applyFill="1">
      <alignment vertical="center"/>
    </xf>
    <xf numFmtId="176" fontId="0" fillId="9" borderId="0" xfId="0" applyNumberFormat="1" applyFill="1">
      <alignment vertical="center"/>
    </xf>
    <xf numFmtId="0" fontId="4" fillId="9" borderId="0" xfId="0" applyFont="1" applyFill="1" applyAlignment="1">
      <alignment horizontal="left" vertical="center"/>
    </xf>
    <xf numFmtId="178" fontId="4" fillId="9" borderId="2" xfId="0" applyNumberFormat="1" applyFont="1" applyFill="1" applyBorder="1">
      <alignment vertical="center"/>
    </xf>
    <xf numFmtId="177" fontId="3" fillId="9" borderId="0" xfId="0" applyNumberFormat="1" applyFont="1" applyFill="1">
      <alignment vertical="center"/>
    </xf>
    <xf numFmtId="0" fontId="3" fillId="9" borderId="0" xfId="0" applyFont="1" applyFill="1">
      <alignment vertical="center"/>
    </xf>
    <xf numFmtId="0" fontId="0" fillId="9" borderId="0" xfId="0" applyFill="1" applyAlignment="1">
      <alignment horizontal="right" vertical="center"/>
    </xf>
    <xf numFmtId="0" fontId="4" fillId="9" borderId="0" xfId="0" applyFont="1" applyFill="1" applyAlignment="1">
      <alignment horizontal="right" vertical="center"/>
    </xf>
    <xf numFmtId="178" fontId="4" fillId="9" borderId="0" xfId="0" applyNumberFormat="1" applyFont="1" applyFill="1">
      <alignment vertical="center"/>
    </xf>
    <xf numFmtId="0" fontId="3" fillId="9" borderId="0" xfId="0" applyFont="1" applyFill="1" applyAlignment="1">
      <alignment horizontal="right" vertical="center"/>
    </xf>
    <xf numFmtId="180" fontId="3" fillId="9" borderId="50" xfId="0" applyNumberFormat="1" applyFont="1" applyFill="1" applyBorder="1" applyProtection="1">
      <alignment vertical="center"/>
      <protection locked="0"/>
    </xf>
    <xf numFmtId="0" fontId="3" fillId="9" borderId="0" xfId="0" applyFont="1" applyFill="1" applyAlignment="1">
      <alignment horizontal="center" vertical="center"/>
    </xf>
    <xf numFmtId="177" fontId="3" fillId="9" borderId="3" xfId="0" applyNumberFormat="1" applyFont="1" applyFill="1" applyBorder="1">
      <alignment vertical="center"/>
    </xf>
    <xf numFmtId="180" fontId="5" fillId="9" borderId="50" xfId="0" applyNumberFormat="1" applyFont="1" applyFill="1" applyBorder="1" applyProtection="1">
      <alignment vertical="center"/>
      <protection locked="0"/>
    </xf>
    <xf numFmtId="0" fontId="12" fillId="9" borderId="0" xfId="0" applyFont="1" applyFill="1">
      <alignment vertical="center"/>
    </xf>
    <xf numFmtId="0" fontId="28" fillId="9" borderId="0" xfId="0" applyFont="1" applyFill="1">
      <alignment vertical="center"/>
    </xf>
    <xf numFmtId="0" fontId="4" fillId="9" borderId="0" xfId="0" applyFont="1" applyFill="1">
      <alignment vertical="center"/>
    </xf>
    <xf numFmtId="182" fontId="37" fillId="0" borderId="50" xfId="3" applyNumberFormat="1" applyFont="1" applyBorder="1" applyAlignment="1" applyProtection="1">
      <alignment horizontal="right" vertical="center" wrapText="1"/>
      <protection locked="0"/>
    </xf>
    <xf numFmtId="182" fontId="37" fillId="0" borderId="63" xfId="3" applyNumberFormat="1" applyFont="1" applyBorder="1" applyAlignment="1" applyProtection="1">
      <alignment horizontal="right" vertical="center" wrapText="1"/>
      <protection locked="0"/>
    </xf>
    <xf numFmtId="6" fontId="37" fillId="0" borderId="51" xfId="3" applyFont="1" applyBorder="1" applyAlignment="1" applyProtection="1">
      <alignment horizontal="right" vertical="center" wrapText="1"/>
      <protection locked="0"/>
    </xf>
    <xf numFmtId="0" fontId="34" fillId="13" borderId="53" xfId="0" applyFont="1" applyFill="1" applyBorder="1" applyProtection="1">
      <alignment vertical="center"/>
      <protection locked="0"/>
    </xf>
    <xf numFmtId="0" fontId="0" fillId="13" borderId="49" xfId="0" applyFill="1" applyBorder="1" applyProtection="1">
      <alignment vertical="center"/>
      <protection locked="0"/>
    </xf>
    <xf numFmtId="10" fontId="0" fillId="13" borderId="49" xfId="0" applyNumberFormat="1" applyFill="1" applyBorder="1" applyProtection="1">
      <alignment vertical="center"/>
      <protection locked="0"/>
    </xf>
    <xf numFmtId="0" fontId="0" fillId="13" borderId="54" xfId="0" applyFill="1" applyBorder="1" applyProtection="1">
      <alignment vertical="center"/>
      <protection locked="0"/>
    </xf>
    <xf numFmtId="0" fontId="0" fillId="0" borderId="0" xfId="0" applyProtection="1">
      <alignment vertical="center"/>
      <protection locked="0"/>
    </xf>
    <xf numFmtId="0" fontId="3" fillId="13" borderId="55" xfId="0" applyFont="1" applyFill="1" applyBorder="1" applyProtection="1">
      <alignment vertical="center"/>
      <protection locked="0"/>
    </xf>
    <xf numFmtId="0" fontId="0" fillId="13" borderId="0" xfId="0" applyFill="1" applyProtection="1">
      <alignment vertical="center"/>
      <protection locked="0"/>
    </xf>
    <xf numFmtId="10" fontId="0" fillId="13" borderId="0" xfId="0" applyNumberFormat="1" applyFill="1" applyProtection="1">
      <alignment vertical="center"/>
      <protection locked="0"/>
    </xf>
    <xf numFmtId="0" fontId="0" fillId="13" borderId="56" xfId="0" applyFill="1" applyBorder="1" applyProtection="1">
      <alignment vertical="center"/>
      <protection locked="0"/>
    </xf>
    <xf numFmtId="0" fontId="35" fillId="13" borderId="55" xfId="0" applyFont="1" applyFill="1" applyBorder="1" applyProtection="1">
      <alignment vertical="center"/>
      <protection locked="0"/>
    </xf>
    <xf numFmtId="0" fontId="35" fillId="13" borderId="57" xfId="0" applyFont="1" applyFill="1" applyBorder="1" applyProtection="1">
      <alignment vertical="center"/>
      <protection locked="0"/>
    </xf>
    <xf numFmtId="0" fontId="0" fillId="13" borderId="58" xfId="0" applyFill="1" applyBorder="1" applyProtection="1">
      <alignment vertical="center"/>
      <protection locked="0"/>
    </xf>
    <xf numFmtId="0" fontId="0" fillId="13" borderId="59" xfId="0" applyFill="1" applyBorder="1" applyProtection="1">
      <alignment vertical="center"/>
      <protection locked="0"/>
    </xf>
    <xf numFmtId="0" fontId="0" fillId="0" borderId="0" xfId="0" applyAlignment="1" applyProtection="1">
      <alignment horizontal="left" vertical="center"/>
      <protection locked="0"/>
    </xf>
    <xf numFmtId="0" fontId="37" fillId="0" borderId="35" xfId="0" applyFont="1" applyBorder="1" applyAlignment="1" applyProtection="1">
      <alignment horizontal="center" vertical="center" wrapText="1"/>
      <protection locked="0"/>
    </xf>
    <xf numFmtId="0" fontId="37" fillId="0" borderId="49" xfId="0" applyFont="1" applyBorder="1" applyAlignment="1" applyProtection="1">
      <alignment horizontal="center" vertical="center" wrapText="1"/>
      <protection locked="0"/>
    </xf>
    <xf numFmtId="0" fontId="38" fillId="0" borderId="60" xfId="0" applyFont="1" applyBorder="1" applyAlignment="1" applyProtection="1">
      <alignment horizontal="center" vertical="center" wrapText="1"/>
      <protection locked="0"/>
    </xf>
    <xf numFmtId="0" fontId="38" fillId="0" borderId="0" xfId="0" applyFont="1" applyAlignment="1" applyProtection="1">
      <alignment horizontal="center" vertical="center" wrapText="1"/>
      <protection locked="0"/>
    </xf>
    <xf numFmtId="0" fontId="39" fillId="0" borderId="60" xfId="0" applyFont="1" applyBorder="1" applyAlignment="1" applyProtection="1">
      <alignment horizontal="center" vertical="center" wrapText="1"/>
      <protection locked="0"/>
    </xf>
    <xf numFmtId="0" fontId="0" fillId="0" borderId="0" xfId="0" applyAlignment="1" applyProtection="1">
      <alignment vertical="top" wrapText="1"/>
      <protection locked="0"/>
    </xf>
    <xf numFmtId="0" fontId="0" fillId="0" borderId="60" xfId="0" applyBorder="1" applyAlignment="1" applyProtection="1">
      <alignment vertical="top" wrapText="1"/>
      <protection locked="0"/>
    </xf>
    <xf numFmtId="0" fontId="40" fillId="0" borderId="60" xfId="0" applyFont="1" applyBorder="1" applyAlignment="1" applyProtection="1">
      <alignment horizontal="center" vertical="center" wrapText="1"/>
      <protection locked="0"/>
    </xf>
    <xf numFmtId="0" fontId="38" fillId="0" borderId="62" xfId="0" applyFont="1" applyBorder="1" applyAlignment="1" applyProtection="1">
      <alignment horizontal="center" vertical="center" wrapText="1"/>
      <protection locked="0"/>
    </xf>
    <xf numFmtId="0" fontId="38" fillId="0" borderId="66" xfId="0" applyFont="1" applyBorder="1" applyAlignment="1" applyProtection="1">
      <alignment horizontal="center" vertical="center" wrapText="1"/>
      <protection locked="0"/>
    </xf>
    <xf numFmtId="0" fontId="38" fillId="0" borderId="69" xfId="0" applyFont="1" applyBorder="1" applyAlignment="1" applyProtection="1">
      <alignment horizontal="center" vertical="center" wrapText="1"/>
      <protection locked="0"/>
    </xf>
    <xf numFmtId="6" fontId="37" fillId="0" borderId="50" xfId="0" applyNumberFormat="1" applyFont="1" applyBorder="1" applyAlignment="1" applyProtection="1">
      <alignment horizontal="right" vertical="center" wrapText="1"/>
      <protection locked="0"/>
    </xf>
    <xf numFmtId="6" fontId="37" fillId="0" borderId="63" xfId="0" applyNumberFormat="1" applyFont="1" applyBorder="1" applyAlignment="1" applyProtection="1">
      <alignment horizontal="right" vertical="center" wrapText="1"/>
      <protection locked="0"/>
    </xf>
    <xf numFmtId="6" fontId="37" fillId="0" borderId="57" xfId="3" applyFont="1" applyBorder="1" applyAlignment="1" applyProtection="1">
      <alignment horizontal="right" vertical="center" wrapText="1"/>
      <protection locked="0"/>
    </xf>
    <xf numFmtId="6" fontId="37" fillId="0" borderId="37" xfId="3" applyFont="1" applyBorder="1" applyAlignment="1" applyProtection="1">
      <alignment horizontal="right" vertical="center" wrapText="1"/>
      <protection locked="0"/>
    </xf>
    <xf numFmtId="0" fontId="38" fillId="0" borderId="52" xfId="0" applyFont="1" applyBorder="1" applyAlignment="1" applyProtection="1">
      <alignment horizontal="center" vertical="center" wrapText="1"/>
      <protection locked="0"/>
    </xf>
    <xf numFmtId="0" fontId="37" fillId="0" borderId="51" xfId="0" applyFont="1" applyBorder="1" applyAlignment="1" applyProtection="1">
      <alignment horizontal="right" vertical="center" wrapText="1"/>
      <protection locked="0"/>
    </xf>
    <xf numFmtId="0" fontId="37" fillId="0" borderId="50" xfId="0" applyFont="1" applyBorder="1" applyAlignment="1" applyProtection="1">
      <alignment horizontal="right" vertical="center" wrapText="1"/>
      <protection locked="0"/>
    </xf>
    <xf numFmtId="0" fontId="37" fillId="0" borderId="63" xfId="0" applyFont="1" applyBorder="1" applyAlignment="1" applyProtection="1">
      <alignment horizontal="right" vertical="center" wrapText="1"/>
      <protection locked="0"/>
    </xf>
    <xf numFmtId="0" fontId="38" fillId="0" borderId="59" xfId="0" applyFont="1" applyBorder="1" applyAlignment="1" applyProtection="1">
      <alignment horizontal="center" vertical="center" wrapText="1"/>
      <protection locked="0"/>
    </xf>
    <xf numFmtId="10" fontId="0" fillId="0" borderId="0" xfId="0" applyNumberFormat="1" applyProtection="1">
      <alignment vertical="center"/>
      <protection locked="0"/>
    </xf>
    <xf numFmtId="6" fontId="37" fillId="14" borderId="72" xfId="0" applyNumberFormat="1" applyFont="1" applyFill="1" applyBorder="1" applyAlignment="1" applyProtection="1">
      <alignment horizontal="right" vertical="center" wrapText="1"/>
    </xf>
    <xf numFmtId="6" fontId="37" fillId="14" borderId="39" xfId="0" applyNumberFormat="1" applyFont="1" applyFill="1" applyBorder="1" applyAlignment="1" applyProtection="1">
      <alignment horizontal="right" vertical="center" wrapText="1"/>
    </xf>
    <xf numFmtId="184" fontId="37" fillId="14" borderId="64" xfId="2" applyNumberFormat="1" applyFont="1" applyFill="1" applyBorder="1" applyAlignment="1" applyProtection="1">
      <alignment horizontal="right" vertical="center" wrapText="1"/>
    </xf>
    <xf numFmtId="184" fontId="37" fillId="14" borderId="73" xfId="2" applyNumberFormat="1" applyFont="1" applyFill="1" applyBorder="1" applyAlignment="1" applyProtection="1">
      <alignment horizontal="right" vertical="center" wrapText="1"/>
    </xf>
    <xf numFmtId="184" fontId="37" fillId="14" borderId="65" xfId="2" applyNumberFormat="1" applyFont="1" applyFill="1" applyBorder="1" applyAlignment="1" applyProtection="1">
      <alignment horizontal="right" vertical="center" wrapText="1"/>
    </xf>
    <xf numFmtId="183" fontId="37" fillId="15" borderId="74" xfId="2" applyNumberFormat="1" applyFont="1" applyFill="1" applyBorder="1" applyAlignment="1" applyProtection="1">
      <alignment horizontal="justify" vertical="center" wrapText="1"/>
    </xf>
    <xf numFmtId="6" fontId="37" fillId="14" borderId="75" xfId="0" applyNumberFormat="1" applyFont="1" applyFill="1" applyBorder="1" applyAlignment="1" applyProtection="1">
      <alignment horizontal="right" vertical="center" wrapText="1"/>
    </xf>
    <xf numFmtId="6" fontId="37" fillId="14" borderId="77" xfId="0" applyNumberFormat="1" applyFont="1" applyFill="1" applyBorder="1" applyAlignment="1" applyProtection="1">
      <alignment horizontal="right" vertical="center" wrapText="1"/>
    </xf>
    <xf numFmtId="6" fontId="37" fillId="14" borderId="32" xfId="0" applyNumberFormat="1" applyFont="1" applyFill="1" applyBorder="1" applyAlignment="1" applyProtection="1">
      <alignment horizontal="right" vertical="center" wrapText="1"/>
    </xf>
    <xf numFmtId="0" fontId="38" fillId="14" borderId="78" xfId="0" applyFont="1" applyFill="1" applyBorder="1" applyAlignment="1" applyProtection="1">
      <alignment horizontal="center" vertical="center" wrapText="1"/>
    </xf>
    <xf numFmtId="0" fontId="37" fillId="15" borderId="79" xfId="0" applyFont="1" applyFill="1" applyBorder="1" applyAlignment="1" applyProtection="1">
      <alignment horizontal="justify" vertical="center" wrapText="1"/>
    </xf>
    <xf numFmtId="2" fontId="37" fillId="14" borderId="72" xfId="0" applyNumberFormat="1" applyFont="1" applyFill="1" applyBorder="1" applyAlignment="1" applyProtection="1">
      <alignment horizontal="right" vertical="center" wrapText="1"/>
    </xf>
    <xf numFmtId="2" fontId="37" fillId="14" borderId="39" xfId="0" applyNumberFormat="1" applyFont="1" applyFill="1" applyBorder="1" applyAlignment="1" applyProtection="1">
      <alignment horizontal="right" vertical="center" wrapText="1"/>
    </xf>
    <xf numFmtId="0" fontId="37" fillId="14" borderId="81" xfId="0" applyFont="1" applyFill="1" applyBorder="1" applyAlignment="1" applyProtection="1">
      <alignment horizontal="left" vertical="center" wrapText="1"/>
    </xf>
    <xf numFmtId="0" fontId="38" fillId="14" borderId="82" xfId="0" applyFont="1" applyFill="1" applyBorder="1" applyAlignment="1" applyProtection="1">
      <alignment horizontal="center" vertical="center" wrapText="1"/>
    </xf>
    <xf numFmtId="0" fontId="37" fillId="15" borderId="83" xfId="0" applyFont="1" applyFill="1" applyBorder="1" applyAlignment="1" applyProtection="1">
      <alignment horizontal="justify" vertical="center" wrapText="1"/>
    </xf>
    <xf numFmtId="8" fontId="37" fillId="14" borderId="84" xfId="0" applyNumberFormat="1" applyFont="1" applyFill="1" applyBorder="1" applyAlignment="1" applyProtection="1">
      <alignment horizontal="right" vertical="center" wrapText="1"/>
    </xf>
    <xf numFmtId="8" fontId="37" fillId="14" borderId="85" xfId="0" applyNumberFormat="1" applyFont="1" applyFill="1" applyBorder="1" applyAlignment="1" applyProtection="1">
      <alignment horizontal="right" vertical="center" wrapText="1"/>
    </xf>
    <xf numFmtId="0" fontId="37" fillId="14" borderId="86" xfId="0" applyFont="1" applyFill="1" applyBorder="1" applyAlignment="1" applyProtection="1">
      <alignment horizontal="left" vertical="center" wrapText="1"/>
    </xf>
    <xf numFmtId="0" fontId="38" fillId="14" borderId="87" xfId="0" applyFont="1" applyFill="1" applyBorder="1" applyAlignment="1" applyProtection="1">
      <alignment horizontal="center" vertical="center" wrapText="1"/>
    </xf>
    <xf numFmtId="0" fontId="37" fillId="15" borderId="88" xfId="0" applyFont="1" applyFill="1" applyBorder="1" applyAlignment="1" applyProtection="1">
      <alignment horizontal="justify" vertical="center" wrapText="1"/>
    </xf>
    <xf numFmtId="8" fontId="37" fillId="14" borderId="89" xfId="0" applyNumberFormat="1" applyFont="1" applyFill="1" applyBorder="1" applyAlignment="1" applyProtection="1">
      <alignment horizontal="right" vertical="center" wrapText="1"/>
    </xf>
    <xf numFmtId="8" fontId="37" fillId="14" borderId="90" xfId="0" applyNumberFormat="1" applyFont="1" applyFill="1" applyBorder="1" applyAlignment="1" applyProtection="1">
      <alignment horizontal="right" vertical="center" wrapText="1"/>
    </xf>
    <xf numFmtId="0" fontId="37" fillId="14" borderId="92" xfId="0" applyFont="1" applyFill="1" applyBorder="1" applyAlignment="1" applyProtection="1">
      <alignment horizontal="left" vertical="center" wrapText="1"/>
    </xf>
    <xf numFmtId="0" fontId="38" fillId="14" borderId="93" xfId="0" applyFont="1" applyFill="1" applyBorder="1" applyAlignment="1" applyProtection="1">
      <alignment horizontal="center" vertical="center" wrapText="1"/>
    </xf>
    <xf numFmtId="0" fontId="37" fillId="15" borderId="94" xfId="0" applyFont="1" applyFill="1" applyBorder="1" applyAlignment="1" applyProtection="1">
      <alignment horizontal="justify" vertical="center" wrapText="1"/>
    </xf>
    <xf numFmtId="8" fontId="37" fillId="14" borderId="95" xfId="0" applyNumberFormat="1" applyFont="1" applyFill="1" applyBorder="1" applyAlignment="1" applyProtection="1">
      <alignment horizontal="right" vertical="center" wrapText="1"/>
    </xf>
    <xf numFmtId="8" fontId="37" fillId="14" borderId="96" xfId="0" applyNumberFormat="1" applyFont="1" applyFill="1" applyBorder="1" applyAlignment="1" applyProtection="1">
      <alignment horizontal="right" vertical="center" wrapText="1"/>
    </xf>
    <xf numFmtId="0" fontId="38" fillId="14" borderId="101" xfId="0" applyFont="1" applyFill="1" applyBorder="1" applyAlignment="1" applyProtection="1">
      <alignment horizontal="left" vertical="center" wrapText="1"/>
    </xf>
    <xf numFmtId="0" fontId="38" fillId="14" borderId="100" xfId="0" applyFont="1" applyFill="1" applyBorder="1" applyAlignment="1" applyProtection="1">
      <alignment horizontal="left" vertical="center" wrapText="1"/>
    </xf>
    <xf numFmtId="0" fontId="38" fillId="14" borderId="99" xfId="0" applyFont="1" applyFill="1" applyBorder="1" applyAlignment="1" applyProtection="1">
      <alignment horizontal="center" vertical="center" wrapText="1"/>
    </xf>
    <xf numFmtId="8" fontId="37" fillId="14" borderId="70" xfId="0" applyNumberFormat="1" applyFont="1" applyFill="1" applyBorder="1" applyAlignment="1" applyProtection="1">
      <alignment horizontal="right" vertical="center" wrapText="1"/>
    </xf>
    <xf numFmtId="8" fontId="37" fillId="14" borderId="72" xfId="0" applyNumberFormat="1" applyFont="1" applyFill="1" applyBorder="1" applyAlignment="1" applyProtection="1">
      <alignment horizontal="right" vertical="center" wrapText="1"/>
    </xf>
    <xf numFmtId="8" fontId="37" fillId="14" borderId="39" xfId="0" applyNumberFormat="1" applyFont="1" applyFill="1" applyBorder="1" applyAlignment="1" applyProtection="1">
      <alignment horizontal="right" vertical="center" wrapText="1"/>
    </xf>
    <xf numFmtId="0" fontId="38" fillId="14" borderId="97" xfId="0" applyFont="1" applyFill="1" applyBorder="1" applyAlignment="1" applyProtection="1">
      <alignment horizontal="center" vertical="center" wrapText="1"/>
    </xf>
    <xf numFmtId="0" fontId="37" fillId="15" borderId="74" xfId="0" applyFont="1" applyFill="1" applyBorder="1" applyAlignment="1" applyProtection="1">
      <alignment horizontal="justify" vertical="center" wrapText="1"/>
    </xf>
    <xf numFmtId="2" fontId="37" fillId="14" borderId="73" xfId="0" applyNumberFormat="1" applyFont="1" applyFill="1" applyBorder="1" applyAlignment="1" applyProtection="1">
      <alignment horizontal="right" vertical="center" wrapText="1"/>
    </xf>
    <xf numFmtId="2" fontId="37" fillId="14" borderId="65" xfId="0" applyNumberFormat="1" applyFont="1" applyFill="1" applyBorder="1" applyAlignment="1" applyProtection="1">
      <alignment horizontal="right" vertical="center" wrapText="1"/>
    </xf>
    <xf numFmtId="0" fontId="10" fillId="0" borderId="0" xfId="0" applyFont="1" applyAlignment="1">
      <alignment horizontal="center" vertical="center"/>
    </xf>
    <xf numFmtId="178" fontId="4" fillId="0" borderId="51" xfId="0" applyNumberFormat="1" applyFont="1" applyBorder="1" applyAlignment="1">
      <alignment horizontal="center" vertical="center"/>
    </xf>
    <xf numFmtId="178" fontId="4" fillId="0" borderId="52" xfId="0" applyNumberFormat="1" applyFont="1" applyBorder="1" applyAlignment="1">
      <alignment horizontal="center" vertical="center"/>
    </xf>
    <xf numFmtId="181" fontId="29" fillId="0" borderId="51" xfId="0" applyNumberFormat="1" applyFont="1" applyBorder="1" applyAlignment="1">
      <alignment horizontal="center" vertical="center"/>
    </xf>
    <xf numFmtId="181" fontId="4" fillId="0" borderId="52" xfId="0" applyNumberFormat="1" applyFont="1" applyBorder="1" applyAlignment="1">
      <alignment horizontal="center" vertical="center"/>
    </xf>
    <xf numFmtId="0" fontId="3" fillId="0" borderId="58" xfId="0" applyFont="1" applyBorder="1">
      <alignment vertical="center"/>
    </xf>
    <xf numFmtId="0" fontId="0" fillId="0" borderId="58" xfId="0" applyBorder="1">
      <alignment vertical="center"/>
    </xf>
    <xf numFmtId="0" fontId="3" fillId="11" borderId="53" xfId="0" applyFont="1" applyFill="1" applyBorder="1" applyAlignment="1">
      <alignment horizontal="center" vertical="center" wrapText="1"/>
    </xf>
    <xf numFmtId="0" fontId="3" fillId="11" borderId="49" xfId="0" applyFont="1" applyFill="1" applyBorder="1" applyAlignment="1">
      <alignment horizontal="center" vertical="center"/>
    </xf>
    <xf numFmtId="0" fontId="3" fillId="11" borderId="49" xfId="0" applyFont="1" applyFill="1" applyBorder="1">
      <alignment vertical="center"/>
    </xf>
    <xf numFmtId="0" fontId="3" fillId="11" borderId="54" xfId="0" applyFont="1" applyFill="1" applyBorder="1">
      <alignment vertical="center"/>
    </xf>
    <xf numFmtId="0" fontId="3" fillId="11" borderId="55" xfId="0" applyFont="1" applyFill="1" applyBorder="1" applyAlignment="1">
      <alignment horizontal="center" vertical="center"/>
    </xf>
    <xf numFmtId="0" fontId="3" fillId="11" borderId="0" xfId="0" applyFont="1" applyFill="1" applyAlignment="1">
      <alignment horizontal="center" vertical="center"/>
    </xf>
    <xf numFmtId="0" fontId="3" fillId="11" borderId="0" xfId="0" applyFont="1" applyFill="1">
      <alignment vertical="center"/>
    </xf>
    <xf numFmtId="0" fontId="3" fillId="11" borderId="56" xfId="0" applyFont="1" applyFill="1" applyBorder="1">
      <alignment vertical="center"/>
    </xf>
    <xf numFmtId="0" fontId="3" fillId="11" borderId="55" xfId="0" applyFont="1" applyFill="1" applyBorder="1">
      <alignment vertical="center"/>
    </xf>
    <xf numFmtId="0" fontId="3" fillId="11" borderId="57" xfId="0" applyFont="1" applyFill="1" applyBorder="1">
      <alignment vertical="center"/>
    </xf>
    <xf numFmtId="0" fontId="3" fillId="11" borderId="58" xfId="0" applyFont="1" applyFill="1" applyBorder="1">
      <alignment vertical="center"/>
    </xf>
    <xf numFmtId="0" fontId="3" fillId="11" borderId="59" xfId="0" applyFont="1" applyFill="1" applyBorder="1">
      <alignment vertical="center"/>
    </xf>
    <xf numFmtId="0" fontId="3" fillId="0" borderId="0" xfId="0" applyFont="1" applyAlignment="1">
      <alignment horizontal="left" vertical="center"/>
    </xf>
    <xf numFmtId="0" fontId="3" fillId="0" borderId="0" xfId="0" applyFont="1">
      <alignment vertical="center"/>
    </xf>
    <xf numFmtId="0" fontId="41" fillId="0" borderId="53" xfId="0" applyFont="1" applyBorder="1" applyAlignment="1" applyProtection="1">
      <alignment horizontal="left" vertical="top" wrapText="1"/>
      <protection locked="0"/>
    </xf>
    <xf numFmtId="0" fontId="20" fillId="0" borderId="49" xfId="0" applyFont="1" applyBorder="1" applyAlignment="1" applyProtection="1">
      <alignment horizontal="left" vertical="top" wrapText="1"/>
      <protection locked="0"/>
    </xf>
    <xf numFmtId="0" fontId="20" fillId="0" borderId="54" xfId="0" applyFont="1" applyBorder="1" applyAlignment="1" applyProtection="1">
      <alignment horizontal="left" vertical="top" wrapText="1"/>
      <protection locked="0"/>
    </xf>
    <xf numFmtId="0" fontId="20" fillId="0" borderId="55" xfId="0" applyFont="1" applyBorder="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20" fillId="0" borderId="56" xfId="0" applyFont="1" applyBorder="1" applyAlignment="1" applyProtection="1">
      <alignment horizontal="left" vertical="top" wrapText="1"/>
      <protection locked="0"/>
    </xf>
    <xf numFmtId="0" fontId="20" fillId="0" borderId="57" xfId="0" applyFont="1" applyBorder="1" applyAlignment="1" applyProtection="1">
      <alignment horizontal="left" vertical="top" wrapText="1"/>
      <protection locked="0"/>
    </xf>
    <xf numFmtId="0" fontId="20" fillId="0" borderId="58" xfId="0" applyFont="1" applyBorder="1" applyAlignment="1" applyProtection="1">
      <alignment horizontal="left" vertical="top" wrapText="1"/>
      <protection locked="0"/>
    </xf>
    <xf numFmtId="0" fontId="20" fillId="0" borderId="59" xfId="0" applyFont="1" applyBorder="1" applyAlignment="1" applyProtection="1">
      <alignment horizontal="left" vertical="top" wrapText="1"/>
      <protection locked="0"/>
    </xf>
    <xf numFmtId="0" fontId="25" fillId="0" borderId="0" xfId="0" applyFont="1">
      <alignment vertical="center"/>
    </xf>
    <xf numFmtId="0" fontId="0" fillId="0" borderId="0" xfId="0">
      <alignment vertical="center"/>
    </xf>
    <xf numFmtId="0" fontId="19" fillId="0" borderId="0" xfId="0" applyFont="1">
      <alignment vertical="center"/>
    </xf>
    <xf numFmtId="0" fontId="19" fillId="0" borderId="45" xfId="0" applyFont="1" applyBorder="1">
      <alignment vertical="center"/>
    </xf>
    <xf numFmtId="0" fontId="8" fillId="11" borderId="49" xfId="0" applyFont="1" applyFill="1" applyBorder="1" applyAlignment="1" applyProtection="1">
      <alignment vertical="center" wrapText="1"/>
      <protection locked="0"/>
    </xf>
    <xf numFmtId="0" fontId="8" fillId="11" borderId="0" xfId="0" applyFont="1" applyFill="1" applyAlignment="1" applyProtection="1">
      <alignment vertical="center" wrapText="1"/>
      <protection locked="0"/>
    </xf>
    <xf numFmtId="0" fontId="19" fillId="0" borderId="36" xfId="0" applyFont="1" applyBorder="1">
      <alignment vertical="center"/>
    </xf>
    <xf numFmtId="0" fontId="26" fillId="4" borderId="47" xfId="0" applyFont="1" applyFill="1" applyBorder="1" applyAlignment="1">
      <alignment horizontal="center" vertical="center" shrinkToFit="1"/>
    </xf>
    <xf numFmtId="0" fontId="27" fillId="4" borderId="48" xfId="0" applyFont="1" applyFill="1" applyBorder="1" applyAlignment="1">
      <alignment vertical="center" shrinkToFit="1"/>
    </xf>
    <xf numFmtId="0" fontId="26" fillId="0" borderId="47" xfId="0" applyFont="1" applyBorder="1" applyAlignment="1">
      <alignment horizontal="center" vertical="center" shrinkToFit="1"/>
    </xf>
    <xf numFmtId="0" fontId="27" fillId="0" borderId="48" xfId="0" applyFont="1" applyBorder="1" applyAlignment="1">
      <alignment horizontal="center" vertical="center" shrinkToFit="1"/>
    </xf>
    <xf numFmtId="0" fontId="15" fillId="11" borderId="32" xfId="0" applyFont="1" applyFill="1" applyBorder="1" applyAlignment="1">
      <alignment vertical="center" shrinkToFit="1"/>
    </xf>
    <xf numFmtId="0" fontId="5" fillId="0" borderId="0" xfId="0" applyFont="1" applyAlignment="1">
      <alignment vertical="center" shrinkToFit="1"/>
    </xf>
    <xf numFmtId="0" fontId="3" fillId="0" borderId="0" xfId="0" applyFont="1" applyAlignment="1">
      <alignment horizontal="right" vertical="center"/>
    </xf>
    <xf numFmtId="0" fontId="3" fillId="0" borderId="30" xfId="0" applyFont="1" applyBorder="1" applyAlignment="1">
      <alignment horizontal="right" vertical="center"/>
    </xf>
    <xf numFmtId="0" fontId="15" fillId="6" borderId="0" xfId="0" applyFont="1" applyFill="1" applyAlignment="1">
      <alignment horizontal="right" vertical="center"/>
    </xf>
    <xf numFmtId="0" fontId="8" fillId="0" borderId="0" xfId="0" applyFont="1" applyAlignment="1">
      <alignment horizontal="right" vertical="center"/>
    </xf>
    <xf numFmtId="0" fontId="9" fillId="6" borderId="0" xfId="0" applyFont="1" applyFill="1" applyAlignment="1">
      <alignment horizontal="right" vertical="center"/>
    </xf>
    <xf numFmtId="0" fontId="9" fillId="0" borderId="0" xfId="0" applyFont="1" applyAlignment="1">
      <alignment horizontal="right" vertical="center"/>
    </xf>
    <xf numFmtId="0" fontId="26" fillId="3" borderId="47" xfId="0" applyFont="1" applyFill="1" applyBorder="1" applyAlignment="1">
      <alignment horizontal="center" vertical="center" shrinkToFit="1"/>
    </xf>
    <xf numFmtId="0" fontId="27" fillId="0" borderId="48" xfId="0" applyFont="1" applyBorder="1" applyAlignment="1">
      <alignment vertical="center" shrinkToFit="1"/>
    </xf>
    <xf numFmtId="0" fontId="22" fillId="11" borderId="32" xfId="0" applyFont="1" applyFill="1" applyBorder="1" applyAlignment="1">
      <alignment vertical="center" shrinkToFit="1"/>
    </xf>
    <xf numFmtId="0" fontId="23" fillId="0" borderId="0" xfId="0" applyFont="1" applyAlignment="1">
      <alignment vertical="center" shrinkToFit="1"/>
    </xf>
    <xf numFmtId="0" fontId="15" fillId="7" borderId="0" xfId="0" applyFont="1" applyFill="1" applyAlignment="1">
      <alignment horizontal="right" vertical="center"/>
    </xf>
    <xf numFmtId="0" fontId="9" fillId="7" borderId="0" xfId="0" applyFont="1" applyFill="1" applyAlignment="1">
      <alignment horizontal="right" vertical="center"/>
    </xf>
    <xf numFmtId="0" fontId="42" fillId="9" borderId="31" xfId="0" applyFont="1" applyFill="1" applyBorder="1" applyAlignment="1" applyProtection="1">
      <alignment horizontal="left" vertical="center" wrapText="1"/>
      <protection locked="0"/>
    </xf>
    <xf numFmtId="0" fontId="42" fillId="9" borderId="32" xfId="0" applyFont="1" applyFill="1" applyBorder="1" applyAlignment="1" applyProtection="1">
      <alignment horizontal="left" vertical="center" wrapText="1"/>
      <protection locked="0"/>
    </xf>
    <xf numFmtId="0" fontId="42" fillId="9" borderId="44" xfId="0" applyFont="1" applyFill="1" applyBorder="1" applyAlignment="1" applyProtection="1">
      <alignment horizontal="left" vertical="center" wrapText="1"/>
      <protection locked="0"/>
    </xf>
    <xf numFmtId="0" fontId="42" fillId="9" borderId="34" xfId="0" applyFont="1" applyFill="1" applyBorder="1" applyAlignment="1" applyProtection="1">
      <alignment horizontal="left" vertical="center" wrapText="1"/>
      <protection locked="0"/>
    </xf>
    <xf numFmtId="0" fontId="42" fillId="9" borderId="0" xfId="0" applyFont="1" applyFill="1" applyAlignment="1" applyProtection="1">
      <alignment horizontal="left" vertical="center" wrapText="1"/>
      <protection locked="0"/>
    </xf>
    <xf numFmtId="0" fontId="42" fillId="9" borderId="45" xfId="0" applyFont="1" applyFill="1" applyBorder="1" applyAlignment="1" applyProtection="1">
      <alignment horizontal="left" vertical="center" wrapText="1"/>
      <protection locked="0"/>
    </xf>
    <xf numFmtId="0" fontId="42" fillId="9" borderId="38" xfId="0" applyFont="1" applyFill="1" applyBorder="1" applyAlignment="1" applyProtection="1">
      <alignment horizontal="left" vertical="center" wrapText="1"/>
      <protection locked="0"/>
    </xf>
    <xf numFmtId="0" fontId="42" fillId="9" borderId="39" xfId="0" applyFont="1" applyFill="1" applyBorder="1" applyAlignment="1" applyProtection="1">
      <alignment horizontal="left" vertical="center" wrapText="1"/>
      <protection locked="0"/>
    </xf>
    <xf numFmtId="0" fontId="42" fillId="9" borderId="46" xfId="0" applyFont="1" applyFill="1" applyBorder="1" applyAlignment="1" applyProtection="1">
      <alignment horizontal="left" vertical="center" wrapText="1"/>
      <protection locked="0"/>
    </xf>
    <xf numFmtId="0" fontId="38" fillId="0" borderId="67" xfId="0" applyFont="1" applyBorder="1" applyAlignment="1" applyProtection="1">
      <alignment horizontal="left" vertical="center" wrapText="1"/>
      <protection locked="0"/>
    </xf>
    <xf numFmtId="0" fontId="38" fillId="0" borderId="68" xfId="0" applyFont="1" applyBorder="1" applyAlignment="1" applyProtection="1">
      <alignment horizontal="left" vertical="center" wrapText="1"/>
      <protection locked="0"/>
    </xf>
    <xf numFmtId="0" fontId="38" fillId="14" borderId="70" xfId="0" applyFont="1" applyFill="1" applyBorder="1" applyAlignment="1" applyProtection="1">
      <alignment horizontal="left" vertical="center" wrapText="1"/>
    </xf>
    <xf numFmtId="0" fontId="38" fillId="14" borderId="39" xfId="0" applyFont="1" applyFill="1" applyBorder="1" applyAlignment="1" applyProtection="1">
      <alignment horizontal="left" vertical="center" wrapText="1"/>
    </xf>
    <xf numFmtId="0" fontId="38" fillId="14" borderId="71" xfId="0" applyFont="1" applyFill="1" applyBorder="1" applyAlignment="1" applyProtection="1">
      <alignment horizontal="left" vertical="center" wrapText="1"/>
    </xf>
    <xf numFmtId="0" fontId="38" fillId="14" borderId="64" xfId="0" applyFont="1" applyFill="1" applyBorder="1" applyAlignment="1" applyProtection="1">
      <alignment horizontal="left" vertical="center" wrapText="1"/>
    </xf>
    <xf numFmtId="0" fontId="38" fillId="14" borderId="65" xfId="0" applyFont="1" applyFill="1" applyBorder="1" applyAlignment="1" applyProtection="1">
      <alignment horizontal="left" vertical="center" wrapText="1"/>
    </xf>
    <xf numFmtId="0" fontId="38" fillId="14" borderId="66" xfId="0" applyFont="1" applyFill="1" applyBorder="1" applyAlignment="1" applyProtection="1">
      <alignment horizontal="left" vertical="center" wrapText="1"/>
    </xf>
    <xf numFmtId="0" fontId="38" fillId="14" borderId="67" xfId="0" applyFont="1" applyFill="1" applyBorder="1" applyAlignment="1" applyProtection="1">
      <alignment horizontal="left" vertical="center" wrapText="1"/>
    </xf>
    <xf numFmtId="0" fontId="38" fillId="14" borderId="98" xfId="0" applyFont="1" applyFill="1" applyBorder="1" applyAlignment="1" applyProtection="1">
      <alignment horizontal="left" vertical="center" wrapText="1"/>
    </xf>
    <xf numFmtId="0" fontId="38" fillId="14" borderId="75" xfId="0" applyFont="1" applyFill="1" applyBorder="1" applyAlignment="1" applyProtection="1">
      <alignment horizontal="left" vertical="center" wrapText="1"/>
    </xf>
    <xf numFmtId="0" fontId="38" fillId="14" borderId="32" xfId="0" applyFont="1" applyFill="1" applyBorder="1" applyAlignment="1" applyProtection="1">
      <alignment horizontal="left" vertical="center" wrapText="1"/>
    </xf>
    <xf numFmtId="0" fontId="38" fillId="14" borderId="76" xfId="0" applyFont="1" applyFill="1" applyBorder="1" applyAlignment="1" applyProtection="1">
      <alignment horizontal="left" vertical="center" wrapText="1"/>
    </xf>
    <xf numFmtId="0" fontId="38" fillId="0" borderId="16" xfId="0" applyFont="1" applyBorder="1" applyAlignment="1" applyProtection="1">
      <alignment horizontal="left" vertical="center" wrapText="1"/>
      <protection locked="0"/>
    </xf>
    <xf numFmtId="0" fontId="38" fillId="0" borderId="61" xfId="0" applyFont="1" applyBorder="1" applyAlignment="1" applyProtection="1">
      <alignment horizontal="left" vertical="center" wrapText="1"/>
      <protection locked="0"/>
    </xf>
    <xf numFmtId="0" fontId="38" fillId="14" borderId="80" xfId="0" applyFont="1" applyFill="1" applyBorder="1" applyAlignment="1" applyProtection="1">
      <alignment horizontal="left" vertical="center" wrapText="1"/>
    </xf>
    <xf numFmtId="0" fontId="38" fillId="14" borderId="91" xfId="0" applyFont="1" applyFill="1" applyBorder="1" applyAlignment="1" applyProtection="1">
      <alignment horizontal="left" vertical="center" wrapText="1"/>
    </xf>
    <xf numFmtId="0" fontId="38" fillId="0" borderId="51" xfId="0" applyFont="1" applyBorder="1" applyAlignment="1" applyProtection="1">
      <alignment horizontal="left" vertical="center" wrapText="1"/>
      <protection locked="0"/>
    </xf>
    <xf numFmtId="0" fontId="38" fillId="0" borderId="63" xfId="0" applyFont="1" applyBorder="1" applyAlignment="1" applyProtection="1">
      <alignment horizontal="left" vertical="center" wrapText="1"/>
      <protection locked="0"/>
    </xf>
    <xf numFmtId="0" fontId="38" fillId="0" borderId="57" xfId="0" applyFont="1" applyBorder="1" applyAlignment="1" applyProtection="1">
      <alignment horizontal="left" vertical="center" wrapText="1"/>
      <protection locked="0"/>
    </xf>
    <xf numFmtId="0" fontId="38" fillId="0" borderId="58" xfId="0" applyFont="1" applyBorder="1" applyAlignment="1" applyProtection="1">
      <alignment horizontal="left" vertical="center" wrapText="1"/>
      <protection locked="0"/>
    </xf>
    <xf numFmtId="0" fontId="4" fillId="0" borderId="0" xfId="0" applyFont="1" applyAlignment="1" applyProtection="1">
      <alignment horizontal="left" vertical="center"/>
      <protection locked="0"/>
    </xf>
    <xf numFmtId="0" fontId="0" fillId="0" borderId="53"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5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36" fillId="0" borderId="35" xfId="0" applyFont="1" applyBorder="1" applyAlignment="1" applyProtection="1">
      <alignment horizontal="center" vertical="center" wrapText="1"/>
      <protection locked="0"/>
    </xf>
    <xf numFmtId="0" fontId="36" fillId="0" borderId="55" xfId="0" applyFont="1" applyBorder="1" applyAlignment="1" applyProtection="1">
      <alignment horizontal="center" vertical="center" wrapText="1"/>
      <protection locked="0"/>
    </xf>
    <xf numFmtId="0" fontId="38" fillId="0" borderId="64" xfId="0" applyFont="1" applyBorder="1" applyAlignment="1" applyProtection="1">
      <alignment horizontal="left" vertical="center" wrapText="1"/>
      <protection locked="0"/>
    </xf>
    <xf numFmtId="0" fontId="38" fillId="0" borderId="65" xfId="0" applyFont="1" applyBorder="1" applyAlignment="1" applyProtection="1">
      <alignment horizontal="left" vertical="center" wrapText="1"/>
      <protection locked="0"/>
    </xf>
  </cellXfs>
  <cellStyles count="4">
    <cellStyle name="桁区切り" xfId="2" builtinId="6"/>
    <cellStyle name="通貨" xfId="3" builtinId="7"/>
    <cellStyle name="通貨 2" xfId="1" xr:uid="{34366B10-73A7-496F-A2A8-40F84DF2D024}"/>
    <cellStyle name="標準" xfId="0" builtinId="0"/>
  </cellStyles>
  <dxfs count="436">
    <dxf>
      <font>
        <color theme="0"/>
      </font>
      <border>
        <left/>
        <right/>
        <top/>
        <bottom/>
        <vertical/>
        <horizontal/>
      </border>
    </dxf>
    <dxf>
      <font>
        <color theme="0"/>
      </font>
      <border>
        <left/>
        <right/>
        <top/>
        <bottom/>
        <vertical/>
        <horizontal/>
      </border>
    </dxf>
    <dxf>
      <font>
        <color theme="0"/>
      </font>
      <border>
        <left style="thin">
          <color auto="1"/>
        </left>
        <right/>
        <top/>
        <bottom/>
        <vertical/>
        <horizontal/>
      </border>
    </dxf>
    <dxf>
      <font>
        <color theme="0"/>
      </font>
      <border>
        <left/>
        <right/>
        <top/>
        <bottom/>
        <vertical/>
        <horizontal/>
      </border>
    </dxf>
    <dxf>
      <font>
        <color theme="0"/>
      </font>
      <border>
        <left/>
        <right/>
        <top/>
        <bottom/>
        <vertical/>
        <horizontal/>
      </border>
    </dxf>
    <dxf>
      <font>
        <color theme="0"/>
      </font>
      <border>
        <left style="thin">
          <color auto="1"/>
        </left>
        <right/>
        <top/>
        <bottom/>
        <vertical/>
        <horizontal/>
      </border>
    </dxf>
    <dxf>
      <font>
        <color theme="0"/>
      </font>
      <border>
        <left/>
        <right/>
        <top/>
        <bottom/>
        <vertical/>
        <horizontal/>
      </border>
    </dxf>
    <dxf>
      <font>
        <color theme="0"/>
      </font>
      <border>
        <left/>
        <right/>
        <top/>
        <bottom/>
        <vertical/>
        <horizontal/>
      </border>
    </dxf>
    <dxf>
      <font>
        <color theme="0"/>
      </font>
      <border>
        <left style="thin">
          <color auto="1"/>
        </left>
        <right/>
        <top/>
        <bottom/>
        <vertical/>
        <horizontal/>
      </border>
    </dxf>
    <dxf>
      <font>
        <color theme="0"/>
      </font>
      <border>
        <left/>
        <right/>
        <top/>
        <bottom/>
        <vertical/>
        <horizontal/>
      </border>
    </dxf>
    <dxf>
      <font>
        <color theme="0"/>
      </font>
      <border>
        <left/>
        <right/>
        <top/>
        <bottom/>
        <vertical/>
        <horizontal/>
      </border>
    </dxf>
    <dxf>
      <font>
        <color theme="0"/>
      </font>
      <border>
        <left style="thin">
          <color auto="1"/>
        </left>
        <right/>
        <top/>
        <bottom/>
        <vertical/>
        <horizontal/>
      </border>
    </dxf>
    <dxf>
      <font>
        <color theme="0"/>
      </font>
      <border>
        <left/>
        <right/>
        <top/>
        <bottom/>
        <vertical/>
        <horizontal/>
      </border>
    </dxf>
    <dxf>
      <font>
        <color theme="0"/>
      </font>
      <border>
        <left/>
        <right/>
        <top/>
        <bottom/>
        <vertical/>
        <horizontal/>
      </border>
    </dxf>
    <dxf>
      <font>
        <color theme="0"/>
      </font>
      <border>
        <left style="thin">
          <color auto="1"/>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style="thin">
          <color auto="1"/>
        </left>
        <right/>
        <top/>
        <bottom/>
        <vertical/>
        <horizontal/>
      </border>
    </dxf>
    <dxf>
      <font>
        <color theme="0"/>
      </font>
      <border>
        <left/>
        <right/>
        <top/>
        <bottom/>
        <vertical/>
        <horizontal/>
      </border>
    </dxf>
    <dxf>
      <font>
        <color theme="0"/>
      </font>
      <border>
        <left/>
        <right/>
        <top/>
        <bottom/>
        <vertical/>
        <horizontal/>
      </border>
    </dxf>
    <dxf>
      <font>
        <color theme="0"/>
      </font>
      <border>
        <left style="thin">
          <color auto="1"/>
        </left>
        <right/>
        <top/>
        <bottom/>
        <vertical/>
        <horizontal/>
      </border>
    </dxf>
    <dxf>
      <font>
        <color theme="0"/>
      </font>
      <border>
        <left/>
        <right/>
        <top/>
        <bottom/>
        <vertical/>
        <horizontal/>
      </border>
    </dxf>
    <dxf>
      <font>
        <color theme="0"/>
      </font>
      <border>
        <left/>
        <right/>
        <top/>
        <bottom/>
        <vertical/>
        <horizontal/>
      </border>
    </dxf>
    <dxf>
      <font>
        <color theme="0"/>
      </font>
      <border>
        <left style="thin">
          <color auto="1"/>
        </left>
        <right/>
        <top/>
        <bottom/>
        <vertical/>
        <horizontal/>
      </border>
    </dxf>
    <dxf>
      <font>
        <color theme="0"/>
      </font>
      <border>
        <left/>
        <right/>
        <top/>
        <bottom/>
        <vertical/>
        <horizontal/>
      </border>
    </dxf>
    <dxf>
      <font>
        <color theme="0"/>
      </font>
      <border>
        <left/>
        <right/>
        <top/>
        <bottom/>
        <vertical/>
        <horizontal/>
      </border>
    </dxf>
    <dxf>
      <font>
        <color theme="0"/>
      </font>
      <border>
        <left style="thin">
          <color auto="1"/>
        </left>
        <right/>
        <top/>
        <bottom/>
        <vertical/>
        <horizontal/>
      </border>
    </dxf>
    <dxf>
      <font>
        <color theme="0"/>
      </font>
      <border>
        <left/>
        <right/>
        <top/>
        <bottom/>
        <vertical/>
        <horizontal/>
      </border>
    </dxf>
    <dxf>
      <font>
        <color theme="0"/>
      </font>
      <border>
        <left/>
        <right/>
        <top/>
        <bottom/>
        <vertical/>
        <horizontal/>
      </border>
    </dxf>
    <dxf>
      <font>
        <color theme="0"/>
      </font>
      <border>
        <left style="thin">
          <color auto="1"/>
        </left>
        <right/>
        <top/>
        <bottom/>
        <vertical/>
        <horizontal/>
      </border>
    </dxf>
    <dxf>
      <font>
        <color theme="0"/>
      </font>
      <border>
        <left/>
        <right/>
        <top/>
        <bottom/>
        <vertical/>
        <horizontal/>
      </border>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ont>
        <color theme="0"/>
      </font>
      <border>
        <left/>
        <right style="thin">
          <color auto="1"/>
        </right>
        <top/>
        <bottom/>
        <vertical/>
        <horizontal/>
      </border>
    </dxf>
    <dxf>
      <font>
        <color theme="0"/>
      </font>
      <border>
        <left style="thin">
          <color auto="1"/>
        </left>
        <right/>
        <top/>
        <bottom/>
        <vertical/>
        <horizontal/>
      </border>
    </dxf>
    <dxf>
      <font>
        <color theme="0"/>
      </font>
      <border>
        <top/>
        <bottom/>
        <vertical/>
        <horizontal/>
      </border>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vertical/>
        <horizontal/>
      </border>
    </dxf>
    <dxf>
      <border>
        <left style="thin">
          <color auto="1"/>
        </left>
      </border>
    </dxf>
    <dxf>
      <border>
        <left style="thin">
          <color auto="1"/>
        </left>
        <vertical/>
        <horizontal/>
      </border>
    </dxf>
    <dxf>
      <border>
        <left style="thin">
          <color auto="1"/>
        </left>
      </border>
    </dxf>
    <dxf>
      <border>
        <left style="thin">
          <color auto="1"/>
        </left>
        <vertical/>
        <horizontal/>
      </border>
    </dxf>
    <dxf>
      <border>
        <left style="thin">
          <color auto="1"/>
        </left>
        <vertical/>
        <horizontal/>
      </border>
    </dxf>
    <dxf>
      <border>
        <left style="thin">
          <color auto="1"/>
        </left>
        <vertical/>
        <horizontal/>
      </border>
    </dxf>
    <dxf>
      <border>
        <left style="thin">
          <color auto="1"/>
        </left>
        <vertical/>
        <horizontal/>
      </border>
    </dxf>
    <dxf>
      <border>
        <left style="thin">
          <color auto="1"/>
        </left>
        <vertical/>
        <horizontal/>
      </border>
    </dxf>
    <dxf>
      <border>
        <left style="thin">
          <color auto="1"/>
        </left>
        <vertical/>
        <horizontal/>
      </border>
    </dxf>
    <dxf>
      <fill>
        <patternFill>
          <bgColor rgb="FFFFFAF5"/>
        </patternFill>
      </fill>
    </dxf>
    <dxf>
      <fill>
        <patternFill>
          <bgColor theme="6" tint="0.59996337778862885"/>
        </patternFill>
      </fill>
    </dxf>
    <dxf>
      <font>
        <color rgb="FFC00000"/>
      </font>
    </dxf>
    <dxf>
      <fill>
        <patternFill>
          <bgColor rgb="FFFFFAF5"/>
        </patternFill>
      </fill>
    </dxf>
    <dxf>
      <fill>
        <patternFill>
          <bgColor rgb="FFFFFAF5"/>
        </patternFill>
      </fill>
    </dxf>
    <dxf>
      <fill>
        <patternFill>
          <bgColor theme="4" tint="0.79998168889431442"/>
        </patternFill>
      </fill>
    </dxf>
    <dxf>
      <fill>
        <patternFill>
          <bgColor theme="0"/>
        </patternFill>
      </fill>
    </dxf>
    <dxf>
      <fill>
        <patternFill>
          <bgColor rgb="FFFFFAF5"/>
        </patternFill>
      </fill>
    </dxf>
    <dxf>
      <fill>
        <patternFill>
          <bgColor rgb="FFFFFAF5"/>
        </patternFill>
      </fill>
    </dxf>
    <dxf>
      <fill>
        <patternFill>
          <bgColor theme="6" tint="0.79998168889431442"/>
        </patternFill>
      </fill>
    </dxf>
  </dxfs>
  <tableStyles count="0" defaultTableStyle="TableStyleMedium2" defaultPivotStyle="PivotStyleLight16"/>
  <colors>
    <mruColors>
      <color rgb="FFFFFAF5"/>
      <color rgb="FFF4F7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317499</xdr:colOff>
      <xdr:row>10</xdr:row>
      <xdr:rowOff>132443</xdr:rowOff>
    </xdr:from>
    <xdr:to>
      <xdr:col>11</xdr:col>
      <xdr:colOff>568778</xdr:colOff>
      <xdr:row>20</xdr:row>
      <xdr:rowOff>29883</xdr:rowOff>
    </xdr:to>
    <xdr:sp macro="" textlink="">
      <xdr:nvSpPr>
        <xdr:cNvPr id="3" name="正方形/長方形 2">
          <a:extLst>
            <a:ext uri="{FF2B5EF4-FFF2-40B4-BE49-F238E27FC236}">
              <a16:creationId xmlns:a16="http://schemas.microsoft.com/office/drawing/2014/main" id="{0A8C516E-B939-D385-6B18-458D1D8789C3}"/>
            </a:ext>
          </a:extLst>
        </xdr:cNvPr>
        <xdr:cNvSpPr/>
      </xdr:nvSpPr>
      <xdr:spPr>
        <a:xfrm>
          <a:off x="317499" y="2313855"/>
          <a:ext cx="7677044" cy="2213322"/>
        </a:xfrm>
        <a:prstGeom prst="rect">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以下の点をご確認の上、資料を作成してください。</a:t>
          </a:r>
        </a:p>
        <a:p>
          <a:pPr algn="l"/>
          <a:endParaRPr kumimoji="1" lang="ja-JP" altLang="en-US" sz="1100">
            <a:solidFill>
              <a:srgbClr val="FF0000"/>
            </a:solidFill>
          </a:endParaRPr>
        </a:p>
        <a:p>
          <a:pPr algn="l"/>
          <a:r>
            <a:rPr kumimoji="1" lang="ja-JP" altLang="en-US" sz="1100">
              <a:solidFill>
                <a:srgbClr val="FF0000"/>
              </a:solidFill>
            </a:rPr>
            <a:t>●「会社全体の事業計画」については、申請システムを通して算出された事業計画の目標値を正しい数値として取り扱います。事業計画については申請システム「６－２．事業計画の目標値」の表のキャプチャを以下のスペースに貼りつけたうえで提出してください。</a:t>
          </a:r>
        </a:p>
        <a:p>
          <a:pPr algn="l"/>
          <a:endParaRPr kumimoji="1" lang="ja-JP" altLang="en-US" sz="1100">
            <a:solidFill>
              <a:srgbClr val="FF0000"/>
            </a:solidFill>
          </a:endParaRPr>
        </a:p>
        <a:p>
          <a:pPr algn="l"/>
          <a:r>
            <a:rPr kumimoji="1" lang="ja-JP" altLang="en-US" sz="1100">
              <a:solidFill>
                <a:srgbClr val="FF0000"/>
              </a:solidFill>
            </a:rPr>
            <a:t>●申請システムに入力する前に、自社の事業計画の数値を算出したい場合は、「</a:t>
          </a:r>
          <a:r>
            <a:rPr kumimoji="1" lang="en-US" altLang="ja-JP" sz="1100">
              <a:solidFill>
                <a:srgbClr val="FF0000"/>
              </a:solidFill>
            </a:rPr>
            <a:t>【</a:t>
          </a:r>
          <a:r>
            <a:rPr kumimoji="1" lang="ja-JP" altLang="en-US" sz="1100">
              <a:solidFill>
                <a:srgbClr val="FF0000"/>
              </a:solidFill>
            </a:rPr>
            <a:t>参考書式</a:t>
          </a:r>
          <a:r>
            <a:rPr kumimoji="1" lang="en-US" altLang="ja-JP" sz="1100">
              <a:solidFill>
                <a:srgbClr val="FF0000"/>
              </a:solidFill>
            </a:rPr>
            <a:t>】</a:t>
          </a:r>
          <a:r>
            <a:rPr kumimoji="1" lang="ja-JP" altLang="en-US" sz="1100">
              <a:solidFill>
                <a:srgbClr val="FF0000"/>
              </a:solidFill>
            </a:rPr>
            <a:t>事業計画目標値算出シート」をご利用ください。ただし、参考書式に入力した数値は、事業計画書の一部とはみなされず、採否に係る審査の中でも考慮されませんのでご注意ください。</a:t>
          </a:r>
        </a:p>
      </xdr:txBody>
    </xdr:sp>
    <xdr:clientData/>
  </xdr:twoCellAnchor>
  <xdr:twoCellAnchor editAs="oneCell">
    <xdr:from>
      <xdr:col>1</xdr:col>
      <xdr:colOff>285750</xdr:colOff>
      <xdr:row>21</xdr:row>
      <xdr:rowOff>158750</xdr:rowOff>
    </xdr:from>
    <xdr:to>
      <xdr:col>9</xdr:col>
      <xdr:colOff>328555</xdr:colOff>
      <xdr:row>43</xdr:row>
      <xdr:rowOff>135019</xdr:rowOff>
    </xdr:to>
    <xdr:pic>
      <xdr:nvPicPr>
        <xdr:cNvPr id="9" name="図 8">
          <a:extLst>
            <a:ext uri="{FF2B5EF4-FFF2-40B4-BE49-F238E27FC236}">
              <a16:creationId xmlns:a16="http://schemas.microsoft.com/office/drawing/2014/main" id="{A350AC0B-FD52-4CEB-9A0B-648594BF43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950" y="5080000"/>
          <a:ext cx="5733675" cy="50638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364191</xdr:colOff>
      <xdr:row>24</xdr:row>
      <xdr:rowOff>167719</xdr:rowOff>
    </xdr:from>
    <xdr:to>
      <xdr:col>9</xdr:col>
      <xdr:colOff>217767</xdr:colOff>
      <xdr:row>26</xdr:row>
      <xdr:rowOff>47816</xdr:rowOff>
    </xdr:to>
    <xdr:sp macro="" textlink="">
      <xdr:nvSpPr>
        <xdr:cNvPr id="10" name="テキスト ボックス 9">
          <a:extLst>
            <a:ext uri="{FF2B5EF4-FFF2-40B4-BE49-F238E27FC236}">
              <a16:creationId xmlns:a16="http://schemas.microsoft.com/office/drawing/2014/main" id="{58371822-22A6-464D-A7BA-F2741068B87B}"/>
            </a:ext>
          </a:extLst>
        </xdr:cNvPr>
        <xdr:cNvSpPr txBox="1"/>
      </xdr:nvSpPr>
      <xdr:spPr>
        <a:xfrm>
          <a:off x="694391" y="5774769"/>
          <a:ext cx="5543176" cy="343647"/>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申請システム「６－２．事業計画の目標値」の表の画像を貼りつけてください。</a:t>
          </a:r>
        </a:p>
      </xdr:txBody>
    </xdr:sp>
    <xdr:clientData/>
  </xdr:twoCellAnchor>
  <xdr:twoCellAnchor editAs="oneCell">
    <xdr:from>
      <xdr:col>12</xdr:col>
      <xdr:colOff>395942</xdr:colOff>
      <xdr:row>8</xdr:row>
      <xdr:rowOff>200211</xdr:rowOff>
    </xdr:from>
    <xdr:to>
      <xdr:col>21</xdr:col>
      <xdr:colOff>370523</xdr:colOff>
      <xdr:row>46</xdr:row>
      <xdr:rowOff>220170</xdr:rowOff>
    </xdr:to>
    <xdr:pic>
      <xdr:nvPicPr>
        <xdr:cNvPr id="11" name="図 10">
          <a:extLst>
            <a:ext uri="{FF2B5EF4-FFF2-40B4-BE49-F238E27FC236}">
              <a16:creationId xmlns:a16="http://schemas.microsoft.com/office/drawing/2014/main" id="{A2920606-E393-4515-AFA0-93861A59EF09}"/>
            </a:ext>
          </a:extLst>
        </xdr:cNvPr>
        <xdr:cNvPicPr>
          <a:picLocks noChangeAspect="1"/>
        </xdr:cNvPicPr>
      </xdr:nvPicPr>
      <xdr:blipFill>
        <a:blip xmlns:r="http://schemas.openxmlformats.org/officeDocument/2006/relationships" r:embed="rId2"/>
        <a:stretch>
          <a:fillRect/>
        </a:stretch>
      </xdr:blipFill>
      <xdr:spPr>
        <a:xfrm>
          <a:off x="8531413" y="2150035"/>
          <a:ext cx="6164038" cy="8824121"/>
        </a:xfrm>
        <a:prstGeom prst="rect">
          <a:avLst/>
        </a:prstGeom>
        <a:solidFill>
          <a:schemeClr val="bg1">
            <a:lumMod val="50000"/>
          </a:schemeClr>
        </a:solidFill>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762000</xdr:colOff>
      <xdr:row>6</xdr:row>
      <xdr:rowOff>173933</xdr:rowOff>
    </xdr:from>
    <xdr:to>
      <xdr:col>4</xdr:col>
      <xdr:colOff>124240</xdr:colOff>
      <xdr:row>8</xdr:row>
      <xdr:rowOff>171450</xdr:rowOff>
    </xdr:to>
    <xdr:sp macro="" textlink="">
      <xdr:nvSpPr>
        <xdr:cNvPr id="5" name="吹き出し: 四角形 4">
          <a:extLst>
            <a:ext uri="{FF2B5EF4-FFF2-40B4-BE49-F238E27FC236}">
              <a16:creationId xmlns:a16="http://schemas.microsoft.com/office/drawing/2014/main" id="{A7408A3E-2A0B-466C-9A76-F908B8150CBA}"/>
            </a:ext>
          </a:extLst>
        </xdr:cNvPr>
        <xdr:cNvSpPr/>
      </xdr:nvSpPr>
      <xdr:spPr>
        <a:xfrm>
          <a:off x="847725" y="1497908"/>
          <a:ext cx="1800640" cy="492817"/>
        </a:xfrm>
        <a:prstGeom prst="wedgeRectCallout">
          <a:avLst>
            <a:gd name="adj1" fmla="val -19404"/>
            <a:gd name="adj2" fmla="val -7266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kern="1200"/>
            <a:t>補助対象額以外の要素も含めた</a:t>
          </a:r>
          <a:endParaRPr kumimoji="1" lang="en-US" altLang="ja-JP" sz="900" kern="1200"/>
        </a:p>
        <a:p>
          <a:pPr algn="l"/>
          <a:r>
            <a:rPr kumimoji="1" lang="ja-JP" altLang="en-US" sz="900" kern="1200"/>
            <a:t>投資総額を入力</a:t>
          </a:r>
          <a:endParaRPr kumimoji="1" lang="en-US" altLang="ja-JP" sz="900" kern="1200"/>
        </a:p>
      </xdr:txBody>
    </xdr:sp>
    <xdr:clientData/>
  </xdr:twoCellAnchor>
  <xdr:twoCellAnchor>
    <xdr:from>
      <xdr:col>6</xdr:col>
      <xdr:colOff>352013</xdr:colOff>
      <xdr:row>6</xdr:row>
      <xdr:rowOff>173932</xdr:rowOff>
    </xdr:from>
    <xdr:to>
      <xdr:col>8</xdr:col>
      <xdr:colOff>70403</xdr:colOff>
      <xdr:row>8</xdr:row>
      <xdr:rowOff>200025</xdr:rowOff>
    </xdr:to>
    <xdr:sp macro="" textlink="">
      <xdr:nvSpPr>
        <xdr:cNvPr id="7" name="吹き出し: 四角形 6">
          <a:extLst>
            <a:ext uri="{FF2B5EF4-FFF2-40B4-BE49-F238E27FC236}">
              <a16:creationId xmlns:a16="http://schemas.microsoft.com/office/drawing/2014/main" id="{8FF993EC-04E3-42E7-A2D1-ED76D33FEB6B}"/>
            </a:ext>
          </a:extLst>
        </xdr:cNvPr>
        <xdr:cNvSpPr/>
      </xdr:nvSpPr>
      <xdr:spPr>
        <a:xfrm>
          <a:off x="4219163" y="1497907"/>
          <a:ext cx="1328115" cy="521393"/>
        </a:xfrm>
        <a:prstGeom prst="wedgeRectCallout">
          <a:avLst>
            <a:gd name="adj1" fmla="val -22916"/>
            <a:gd name="adj2" fmla="val -74568"/>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kern="1200"/>
            <a:t>当該事業の年間の稼働日数を入力</a:t>
          </a:r>
        </a:p>
      </xdr:txBody>
    </xdr:sp>
    <xdr:clientData/>
  </xdr:twoCellAnchor>
  <xdr:twoCellAnchor>
    <xdr:from>
      <xdr:col>8</xdr:col>
      <xdr:colOff>174764</xdr:colOff>
      <xdr:row>6</xdr:row>
      <xdr:rowOff>173932</xdr:rowOff>
    </xdr:from>
    <xdr:to>
      <xdr:col>9</xdr:col>
      <xdr:colOff>1226654</xdr:colOff>
      <xdr:row>8</xdr:row>
      <xdr:rowOff>209550</xdr:rowOff>
    </xdr:to>
    <xdr:sp macro="" textlink="">
      <xdr:nvSpPr>
        <xdr:cNvPr id="8" name="吹き出し: 四角形 7">
          <a:extLst>
            <a:ext uri="{FF2B5EF4-FFF2-40B4-BE49-F238E27FC236}">
              <a16:creationId xmlns:a16="http://schemas.microsoft.com/office/drawing/2014/main" id="{25A34C95-16B6-4DC6-87B2-A253B6B39F7D}"/>
            </a:ext>
          </a:extLst>
        </xdr:cNvPr>
        <xdr:cNvSpPr/>
      </xdr:nvSpPr>
      <xdr:spPr>
        <a:xfrm>
          <a:off x="5651639" y="1497907"/>
          <a:ext cx="1328115" cy="530918"/>
        </a:xfrm>
        <a:prstGeom prst="wedgeRectCallout">
          <a:avLst>
            <a:gd name="adj1" fmla="val -22916"/>
            <a:gd name="adj2" fmla="val -7759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kern="1200"/>
            <a:t>当該事業に従事する者の時給平均額を入力</a:t>
          </a:r>
        </a:p>
      </xdr:txBody>
    </xdr:sp>
    <xdr:clientData/>
  </xdr:twoCellAnchor>
  <xdr:twoCellAnchor>
    <xdr:from>
      <xdr:col>10</xdr:col>
      <xdr:colOff>99806</xdr:colOff>
      <xdr:row>6</xdr:row>
      <xdr:rowOff>173930</xdr:rowOff>
    </xdr:from>
    <xdr:to>
      <xdr:col>15</xdr:col>
      <xdr:colOff>317500</xdr:colOff>
      <xdr:row>10</xdr:row>
      <xdr:rowOff>73268</xdr:rowOff>
    </xdr:to>
    <xdr:sp macro="" textlink="">
      <xdr:nvSpPr>
        <xdr:cNvPr id="9" name="吹き出し: 四角形 8">
          <a:extLst>
            <a:ext uri="{FF2B5EF4-FFF2-40B4-BE49-F238E27FC236}">
              <a16:creationId xmlns:a16="http://schemas.microsoft.com/office/drawing/2014/main" id="{223C53B0-FC30-4494-AC35-F0CD0F78DA9B}"/>
            </a:ext>
          </a:extLst>
        </xdr:cNvPr>
        <xdr:cNvSpPr/>
      </xdr:nvSpPr>
      <xdr:spPr>
        <a:xfrm>
          <a:off x="7059406" y="1456630"/>
          <a:ext cx="4249944" cy="858188"/>
        </a:xfrm>
        <a:prstGeom prst="wedgeRectCallout">
          <a:avLst>
            <a:gd name="adj1" fmla="val -24670"/>
            <a:gd name="adj2" fmla="val -72691"/>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kern="1200"/>
            <a:t>付加価値増加額</a:t>
          </a:r>
          <a:endParaRPr kumimoji="1" lang="en-US" altLang="ja-JP" sz="900" kern="1200"/>
        </a:p>
        <a:p>
          <a:pPr algn="l"/>
          <a:r>
            <a:rPr kumimoji="1" lang="ja-JP" altLang="en-US" sz="900" kern="1200"/>
            <a:t>（事業計画期間最終年度の付加価値額ー基準年度の付加価値額）を入力</a:t>
          </a:r>
          <a:endParaRPr kumimoji="1" lang="en-US" altLang="ja-JP" sz="900" kern="1200"/>
        </a:p>
        <a:p>
          <a:pPr algn="l"/>
          <a:r>
            <a:rPr kumimoji="1" lang="ja-JP" altLang="en-US" sz="900" kern="1200"/>
            <a:t>例）</a:t>
          </a:r>
          <a:r>
            <a:rPr kumimoji="1" lang="en-US" altLang="ja-JP" sz="900" kern="1200"/>
            <a:t>5</a:t>
          </a:r>
          <a:r>
            <a:rPr kumimoji="1" lang="ja-JP" altLang="en-US" sz="900" kern="1200"/>
            <a:t>年計画の場合、</a:t>
          </a:r>
          <a:endParaRPr kumimoji="1" lang="en-US" altLang="ja-JP" sz="900" kern="1200"/>
        </a:p>
        <a:p>
          <a:pPr algn="l"/>
          <a:r>
            <a:rPr kumimoji="1" lang="ja-JP" altLang="en-US" sz="900" b="1" kern="1200"/>
            <a:t> （５年後の付加価値額－基準年度の付加価値額）</a:t>
          </a:r>
        </a:p>
      </xdr:txBody>
    </xdr:sp>
    <xdr:clientData/>
  </xdr:twoCellAnchor>
</xdr:wsDr>
</file>

<file path=xl/theme/theme1.xml><?xml version="1.0" encoding="utf-8"?>
<a:theme xmlns:a="http://schemas.openxmlformats.org/drawingml/2006/main" name="Office テーマ">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04886-330E-4B89-A521-22954A6E90C6}">
  <dimension ref="A1:L76"/>
  <sheetViews>
    <sheetView showGridLines="0" tabSelected="1" zoomScale="85" zoomScaleNormal="85" zoomScaleSheetLayoutView="85" workbookViewId="0">
      <selection activeCell="L1" sqref="L1"/>
    </sheetView>
  </sheetViews>
  <sheetFormatPr defaultColWidth="9" defaultRowHeight="18" x14ac:dyDescent="0.55000000000000004"/>
  <cols>
    <col min="1" max="1" width="4.33203125" style="18" customWidth="1"/>
    <col min="2" max="12" width="9.33203125" style="18" customWidth="1"/>
    <col min="13" max="16384" width="9" style="18"/>
  </cols>
  <sheetData>
    <row r="1" spans="1:12" x14ac:dyDescent="0.55000000000000004">
      <c r="A1" s="107" t="s">
        <v>93</v>
      </c>
      <c r="B1" s="109"/>
      <c r="C1" s="109"/>
      <c r="D1" s="109"/>
      <c r="E1" s="109"/>
      <c r="F1" s="109"/>
      <c r="G1" s="109"/>
      <c r="H1" s="109"/>
      <c r="I1" s="109"/>
      <c r="J1" s="109"/>
      <c r="K1" s="109"/>
      <c r="L1" s="109"/>
    </row>
    <row r="2" spans="1:12" x14ac:dyDescent="0.55000000000000004">
      <c r="A2" s="9" t="s">
        <v>94</v>
      </c>
    </row>
    <row r="3" spans="1:12" x14ac:dyDescent="0.55000000000000004">
      <c r="A3" s="214" t="s">
        <v>95</v>
      </c>
      <c r="B3" s="214"/>
      <c r="C3" s="214"/>
      <c r="D3" s="214"/>
      <c r="E3" s="214"/>
      <c r="F3" s="214"/>
      <c r="G3" s="214"/>
      <c r="H3" s="214"/>
      <c r="I3" s="214"/>
      <c r="J3" s="214"/>
      <c r="K3" s="214"/>
      <c r="L3" s="214"/>
    </row>
    <row r="4" spans="1:12" ht="18.75" customHeight="1" x14ac:dyDescent="0.55000000000000004">
      <c r="A4" s="214"/>
      <c r="B4" s="214"/>
      <c r="C4" s="214"/>
      <c r="D4" s="214"/>
      <c r="E4" s="214"/>
      <c r="F4" s="214"/>
      <c r="G4" s="214"/>
      <c r="H4" s="214"/>
      <c r="I4" s="214"/>
      <c r="J4" s="214"/>
      <c r="K4" s="214"/>
      <c r="L4" s="214"/>
    </row>
    <row r="5" spans="1:12" ht="18.5" thickBot="1" x14ac:dyDescent="0.6">
      <c r="B5" s="219" t="s">
        <v>0</v>
      </c>
      <c r="C5" s="220"/>
      <c r="D5" s="9"/>
    </row>
    <row r="6" spans="1:12" ht="26.25" customHeight="1" thickBot="1" x14ac:dyDescent="0.6">
      <c r="B6" s="215">
        <f>'（別紙１）省力化計算シート'!M3</f>
        <v>0</v>
      </c>
      <c r="C6" s="216"/>
      <c r="D6" s="108"/>
    </row>
    <row r="7" spans="1:12" x14ac:dyDescent="0.55000000000000004">
      <c r="B7" s="18" t="s">
        <v>88</v>
      </c>
    </row>
    <row r="8" spans="1:12" x14ac:dyDescent="0.55000000000000004">
      <c r="B8" s="18" t="s">
        <v>87</v>
      </c>
    </row>
    <row r="10" spans="1:12" x14ac:dyDescent="0.55000000000000004">
      <c r="B10" s="233" t="s">
        <v>1</v>
      </c>
      <c r="C10" s="234"/>
      <c r="D10" s="234"/>
      <c r="E10" s="234"/>
    </row>
    <row r="11" spans="1:12" x14ac:dyDescent="0.55000000000000004">
      <c r="B11" s="117"/>
      <c r="C11" s="9"/>
      <c r="D11" s="9"/>
      <c r="E11" s="9"/>
    </row>
    <row r="12" spans="1:12" x14ac:dyDescent="0.55000000000000004">
      <c r="B12" s="117"/>
      <c r="C12" s="9"/>
      <c r="D12" s="9"/>
      <c r="E12" s="9"/>
    </row>
    <row r="13" spans="1:12" x14ac:dyDescent="0.55000000000000004">
      <c r="B13" s="117"/>
      <c r="C13" s="9"/>
      <c r="D13" s="9"/>
      <c r="E13" s="9"/>
    </row>
    <row r="14" spans="1:12" x14ac:dyDescent="0.55000000000000004">
      <c r="B14" s="117"/>
      <c r="C14" s="9"/>
      <c r="D14" s="9"/>
      <c r="E14" s="9"/>
    </row>
    <row r="15" spans="1:12" x14ac:dyDescent="0.55000000000000004">
      <c r="B15" s="117"/>
      <c r="C15" s="9"/>
      <c r="D15" s="9"/>
      <c r="E15" s="9"/>
    </row>
    <row r="16" spans="1:12" x14ac:dyDescent="0.55000000000000004">
      <c r="B16" s="117"/>
      <c r="C16" s="9"/>
      <c r="D16" s="9"/>
      <c r="E16" s="9"/>
    </row>
    <row r="17" spans="2:10" x14ac:dyDescent="0.55000000000000004">
      <c r="B17" s="117"/>
      <c r="C17" s="9"/>
      <c r="D17" s="9"/>
      <c r="E17" s="9"/>
    </row>
    <row r="18" spans="2:10" x14ac:dyDescent="0.55000000000000004">
      <c r="B18" s="117"/>
      <c r="C18" s="9"/>
      <c r="D18" s="9"/>
      <c r="E18" s="9"/>
    </row>
    <row r="19" spans="2:10" x14ac:dyDescent="0.55000000000000004">
      <c r="B19" s="117"/>
      <c r="C19" s="9"/>
      <c r="D19" s="9"/>
      <c r="E19" s="9"/>
    </row>
    <row r="20" spans="2:10" x14ac:dyDescent="0.55000000000000004">
      <c r="B20" s="117"/>
      <c r="C20" s="9"/>
      <c r="D20" s="9"/>
      <c r="E20" s="9"/>
    </row>
    <row r="21" spans="2:10" ht="18.5" thickBot="1" x14ac:dyDescent="0.6">
      <c r="B21" s="117"/>
      <c r="C21" s="9"/>
      <c r="D21" s="9"/>
      <c r="E21" s="9"/>
    </row>
    <row r="22" spans="2:10" x14ac:dyDescent="0.55000000000000004">
      <c r="B22" s="221" t="s">
        <v>2</v>
      </c>
      <c r="C22" s="222"/>
      <c r="D22" s="222"/>
      <c r="E22" s="223"/>
      <c r="F22" s="223"/>
      <c r="G22" s="223"/>
      <c r="H22" s="223"/>
      <c r="I22" s="223"/>
      <c r="J22" s="224"/>
    </row>
    <row r="23" spans="2:10" x14ac:dyDescent="0.55000000000000004">
      <c r="B23" s="225"/>
      <c r="C23" s="226"/>
      <c r="D23" s="226"/>
      <c r="E23" s="227"/>
      <c r="F23" s="227"/>
      <c r="G23" s="227"/>
      <c r="H23" s="227"/>
      <c r="I23" s="227"/>
      <c r="J23" s="228"/>
    </row>
    <row r="24" spans="2:10" x14ac:dyDescent="0.55000000000000004">
      <c r="B24" s="225"/>
      <c r="C24" s="226"/>
      <c r="D24" s="226"/>
      <c r="E24" s="227"/>
      <c r="F24" s="227"/>
      <c r="G24" s="227"/>
      <c r="H24" s="227"/>
      <c r="I24" s="227"/>
      <c r="J24" s="228"/>
    </row>
    <row r="25" spans="2:10" x14ac:dyDescent="0.55000000000000004">
      <c r="B25" s="225"/>
      <c r="C25" s="226"/>
      <c r="D25" s="226"/>
      <c r="E25" s="227"/>
      <c r="F25" s="227"/>
      <c r="G25" s="227"/>
      <c r="H25" s="227"/>
      <c r="I25" s="227"/>
      <c r="J25" s="228"/>
    </row>
    <row r="26" spans="2:10" ht="18.649999999999999" customHeight="1" x14ac:dyDescent="0.55000000000000004">
      <c r="B26" s="229"/>
      <c r="C26" s="227"/>
      <c r="D26" s="227"/>
      <c r="E26" s="227"/>
      <c r="F26" s="227"/>
      <c r="G26" s="227"/>
      <c r="H26" s="227"/>
      <c r="I26" s="227"/>
      <c r="J26" s="228"/>
    </row>
    <row r="27" spans="2:10" ht="18.649999999999999" customHeight="1" x14ac:dyDescent="0.55000000000000004">
      <c r="B27" s="229"/>
      <c r="C27" s="227"/>
      <c r="D27" s="227"/>
      <c r="E27" s="227"/>
      <c r="F27" s="227"/>
      <c r="G27" s="227"/>
      <c r="H27" s="227"/>
      <c r="I27" s="227"/>
      <c r="J27" s="228"/>
    </row>
    <row r="28" spans="2:10" ht="18.649999999999999" customHeight="1" x14ac:dyDescent="0.55000000000000004">
      <c r="B28" s="229"/>
      <c r="C28" s="227"/>
      <c r="D28" s="227"/>
      <c r="E28" s="227"/>
      <c r="F28" s="227"/>
      <c r="G28" s="227"/>
      <c r="H28" s="227"/>
      <c r="I28" s="227"/>
      <c r="J28" s="228"/>
    </row>
    <row r="29" spans="2:10" ht="18.649999999999999" customHeight="1" x14ac:dyDescent="0.55000000000000004">
      <c r="B29" s="229"/>
      <c r="C29" s="227"/>
      <c r="D29" s="227"/>
      <c r="E29" s="227"/>
      <c r="F29" s="227"/>
      <c r="G29" s="227"/>
      <c r="H29" s="227"/>
      <c r="I29" s="227"/>
      <c r="J29" s="228"/>
    </row>
    <row r="30" spans="2:10" ht="18.649999999999999" customHeight="1" x14ac:dyDescent="0.55000000000000004">
      <c r="B30" s="229"/>
      <c r="C30" s="227"/>
      <c r="D30" s="227"/>
      <c r="E30" s="227"/>
      <c r="F30" s="227"/>
      <c r="G30" s="227"/>
      <c r="H30" s="227"/>
      <c r="I30" s="227"/>
      <c r="J30" s="228"/>
    </row>
    <row r="31" spans="2:10" ht="18.649999999999999" customHeight="1" x14ac:dyDescent="0.55000000000000004">
      <c r="B31" s="229"/>
      <c r="C31" s="227"/>
      <c r="D31" s="227"/>
      <c r="E31" s="227"/>
      <c r="F31" s="227"/>
      <c r="G31" s="227"/>
      <c r="H31" s="227"/>
      <c r="I31" s="227"/>
      <c r="J31" s="228"/>
    </row>
    <row r="32" spans="2:10" ht="18.649999999999999" customHeight="1" x14ac:dyDescent="0.55000000000000004">
      <c r="B32" s="229"/>
      <c r="C32" s="227"/>
      <c r="D32" s="227"/>
      <c r="E32" s="227"/>
      <c r="F32" s="227"/>
      <c r="G32" s="227"/>
      <c r="H32" s="227"/>
      <c r="I32" s="227"/>
      <c r="J32" s="228"/>
    </row>
    <row r="33" spans="2:10" ht="18.649999999999999" customHeight="1" x14ac:dyDescent="0.55000000000000004">
      <c r="B33" s="229"/>
      <c r="C33" s="227"/>
      <c r="D33" s="227"/>
      <c r="E33" s="227"/>
      <c r="F33" s="227"/>
      <c r="G33" s="227"/>
      <c r="H33" s="227"/>
      <c r="I33" s="227"/>
      <c r="J33" s="228"/>
    </row>
    <row r="34" spans="2:10" x14ac:dyDescent="0.55000000000000004">
      <c r="B34" s="229"/>
      <c r="C34" s="227"/>
      <c r="D34" s="227"/>
      <c r="E34" s="227"/>
      <c r="F34" s="227"/>
      <c r="G34" s="227"/>
      <c r="H34" s="227"/>
      <c r="I34" s="227"/>
      <c r="J34" s="228"/>
    </row>
    <row r="35" spans="2:10" x14ac:dyDescent="0.55000000000000004">
      <c r="B35" s="229"/>
      <c r="C35" s="227"/>
      <c r="D35" s="227"/>
      <c r="E35" s="227"/>
      <c r="F35" s="227"/>
      <c r="G35" s="227"/>
      <c r="H35" s="227"/>
      <c r="I35" s="227"/>
      <c r="J35" s="228"/>
    </row>
    <row r="36" spans="2:10" x14ac:dyDescent="0.55000000000000004">
      <c r="B36" s="229"/>
      <c r="C36" s="227"/>
      <c r="D36" s="227"/>
      <c r="E36" s="227"/>
      <c r="F36" s="227"/>
      <c r="G36" s="227"/>
      <c r="H36" s="227"/>
      <c r="I36" s="227"/>
      <c r="J36" s="228"/>
    </row>
    <row r="37" spans="2:10" x14ac:dyDescent="0.55000000000000004">
      <c r="B37" s="229"/>
      <c r="C37" s="227"/>
      <c r="D37" s="227"/>
      <c r="E37" s="227"/>
      <c r="F37" s="227"/>
      <c r="G37" s="227"/>
      <c r="H37" s="227"/>
      <c r="I37" s="227"/>
      <c r="J37" s="228"/>
    </row>
    <row r="38" spans="2:10" x14ac:dyDescent="0.55000000000000004">
      <c r="B38" s="229"/>
      <c r="C38" s="227"/>
      <c r="D38" s="227"/>
      <c r="E38" s="227"/>
      <c r="F38" s="227"/>
      <c r="G38" s="227"/>
      <c r="H38" s="227"/>
      <c r="I38" s="227"/>
      <c r="J38" s="228"/>
    </row>
    <row r="39" spans="2:10" x14ac:dyDescent="0.55000000000000004">
      <c r="B39" s="229"/>
      <c r="C39" s="227"/>
      <c r="D39" s="227"/>
      <c r="E39" s="227"/>
      <c r="F39" s="227"/>
      <c r="G39" s="227"/>
      <c r="H39" s="227"/>
      <c r="I39" s="227"/>
      <c r="J39" s="228"/>
    </row>
    <row r="40" spans="2:10" x14ac:dyDescent="0.55000000000000004">
      <c r="B40" s="229"/>
      <c r="C40" s="227"/>
      <c r="D40" s="227"/>
      <c r="E40" s="227"/>
      <c r="F40" s="227"/>
      <c r="G40" s="227"/>
      <c r="H40" s="227"/>
      <c r="I40" s="227"/>
      <c r="J40" s="228"/>
    </row>
    <row r="41" spans="2:10" x14ac:dyDescent="0.55000000000000004">
      <c r="B41" s="229"/>
      <c r="C41" s="227"/>
      <c r="D41" s="227"/>
      <c r="E41" s="227"/>
      <c r="F41" s="227"/>
      <c r="G41" s="227"/>
      <c r="H41" s="227"/>
      <c r="I41" s="227"/>
      <c r="J41" s="228"/>
    </row>
    <row r="42" spans="2:10" x14ac:dyDescent="0.55000000000000004">
      <c r="B42" s="229"/>
      <c r="C42" s="227"/>
      <c r="D42" s="227"/>
      <c r="E42" s="227"/>
      <c r="F42" s="227"/>
      <c r="G42" s="227"/>
      <c r="H42" s="227"/>
      <c r="I42" s="227"/>
      <c r="J42" s="228"/>
    </row>
    <row r="43" spans="2:10" x14ac:dyDescent="0.55000000000000004">
      <c r="B43" s="229"/>
      <c r="C43" s="227"/>
      <c r="D43" s="227"/>
      <c r="E43" s="227"/>
      <c r="F43" s="227"/>
      <c r="G43" s="227"/>
      <c r="H43" s="227"/>
      <c r="I43" s="227"/>
      <c r="J43" s="228"/>
    </row>
    <row r="44" spans="2:10" ht="18.5" thickBot="1" x14ac:dyDescent="0.6">
      <c r="B44" s="230"/>
      <c r="C44" s="231"/>
      <c r="D44" s="231"/>
      <c r="E44" s="231"/>
      <c r="F44" s="231"/>
      <c r="G44" s="231"/>
      <c r="H44" s="231"/>
      <c r="I44" s="231"/>
      <c r="J44" s="232"/>
    </row>
    <row r="46" spans="2:10" x14ac:dyDescent="0.55000000000000004">
      <c r="B46" s="18" t="s">
        <v>3</v>
      </c>
    </row>
    <row r="49" spans="2:10" x14ac:dyDescent="0.55000000000000004">
      <c r="B49" s="18" t="s">
        <v>4</v>
      </c>
      <c r="C49" s="110"/>
      <c r="D49" s="110"/>
    </row>
    <row r="50" spans="2:10" ht="18.5" thickBot="1" x14ac:dyDescent="0.6">
      <c r="B50" s="233" t="s">
        <v>5</v>
      </c>
      <c r="C50" s="233"/>
      <c r="D50" s="233"/>
    </row>
    <row r="51" spans="2:10" ht="25.5" customHeight="1" x14ac:dyDescent="0.55000000000000004">
      <c r="B51" s="235" t="s">
        <v>96</v>
      </c>
      <c r="C51" s="236"/>
      <c r="D51" s="236"/>
      <c r="E51" s="236"/>
      <c r="F51" s="236"/>
      <c r="G51" s="236"/>
      <c r="H51" s="236"/>
      <c r="I51" s="236"/>
      <c r="J51" s="237"/>
    </row>
    <row r="52" spans="2:10" ht="25.5" customHeight="1" x14ac:dyDescent="0.55000000000000004">
      <c r="B52" s="238"/>
      <c r="C52" s="239"/>
      <c r="D52" s="239"/>
      <c r="E52" s="239"/>
      <c r="F52" s="239"/>
      <c r="G52" s="239"/>
      <c r="H52" s="239"/>
      <c r="I52" s="239"/>
      <c r="J52" s="240"/>
    </row>
    <row r="53" spans="2:10" ht="25.5" customHeight="1" x14ac:dyDescent="0.55000000000000004">
      <c r="B53" s="238"/>
      <c r="C53" s="239"/>
      <c r="D53" s="239"/>
      <c r="E53" s="239"/>
      <c r="F53" s="239"/>
      <c r="G53" s="239"/>
      <c r="H53" s="239"/>
      <c r="I53" s="239"/>
      <c r="J53" s="240"/>
    </row>
    <row r="54" spans="2:10" ht="25.5" customHeight="1" x14ac:dyDescent="0.55000000000000004">
      <c r="B54" s="241"/>
      <c r="C54" s="242"/>
      <c r="D54" s="242"/>
      <c r="E54" s="242"/>
      <c r="F54" s="242"/>
      <c r="G54" s="242"/>
      <c r="H54" s="242"/>
      <c r="I54" s="242"/>
      <c r="J54" s="243"/>
    </row>
    <row r="55" spans="2:10" x14ac:dyDescent="0.55000000000000004">
      <c r="B55" s="214"/>
      <c r="C55" s="214"/>
      <c r="D55" s="214"/>
    </row>
    <row r="56" spans="2:10" x14ac:dyDescent="0.55000000000000004">
      <c r="B56" s="233" t="s">
        <v>6</v>
      </c>
      <c r="C56" s="233"/>
      <c r="D56" s="233"/>
    </row>
    <row r="57" spans="2:10" ht="18" customHeight="1" x14ac:dyDescent="0.55000000000000004">
      <c r="B57" s="235" t="s">
        <v>99</v>
      </c>
      <c r="C57" s="236"/>
      <c r="D57" s="236"/>
      <c r="E57" s="236"/>
      <c r="F57" s="236"/>
      <c r="G57" s="236"/>
      <c r="H57" s="236"/>
      <c r="I57" s="236"/>
      <c r="J57" s="237"/>
    </row>
    <row r="58" spans="2:10" ht="18" customHeight="1" x14ac:dyDescent="0.55000000000000004">
      <c r="B58" s="238"/>
      <c r="C58" s="239"/>
      <c r="D58" s="239"/>
      <c r="E58" s="239"/>
      <c r="F58" s="239"/>
      <c r="G58" s="239"/>
      <c r="H58" s="239"/>
      <c r="I58" s="239"/>
      <c r="J58" s="240"/>
    </row>
    <row r="59" spans="2:10" ht="18" customHeight="1" x14ac:dyDescent="0.55000000000000004">
      <c r="B59" s="238"/>
      <c r="C59" s="239"/>
      <c r="D59" s="239"/>
      <c r="E59" s="239"/>
      <c r="F59" s="239"/>
      <c r="G59" s="239"/>
      <c r="H59" s="239"/>
      <c r="I59" s="239"/>
      <c r="J59" s="240"/>
    </row>
    <row r="60" spans="2:10" ht="18.649999999999999" customHeight="1" x14ac:dyDescent="0.55000000000000004">
      <c r="B60" s="241"/>
      <c r="C60" s="242"/>
      <c r="D60" s="242"/>
      <c r="E60" s="242"/>
      <c r="F60" s="242"/>
      <c r="G60" s="242"/>
      <c r="H60" s="242"/>
      <c r="I60" s="242"/>
      <c r="J60" s="243"/>
    </row>
    <row r="61" spans="2:10" x14ac:dyDescent="0.55000000000000004">
      <c r="B61" s="111"/>
      <c r="C61" s="111"/>
      <c r="D61" s="111"/>
      <c r="E61" s="111"/>
      <c r="F61" s="111"/>
      <c r="G61" s="111"/>
      <c r="H61" s="111"/>
      <c r="I61" s="111"/>
      <c r="J61" s="111"/>
    </row>
    <row r="62" spans="2:10" x14ac:dyDescent="0.55000000000000004">
      <c r="B62" s="233" t="s">
        <v>7</v>
      </c>
      <c r="C62" s="233"/>
      <c r="D62" s="233"/>
    </row>
    <row r="63" spans="2:10" ht="15.75" customHeight="1" x14ac:dyDescent="0.55000000000000004">
      <c r="B63" s="235" t="s">
        <v>98</v>
      </c>
      <c r="C63" s="236"/>
      <c r="D63" s="236"/>
      <c r="E63" s="236"/>
      <c r="F63" s="236"/>
      <c r="G63" s="236"/>
      <c r="H63" s="236"/>
      <c r="I63" s="236"/>
      <c r="J63" s="237"/>
    </row>
    <row r="64" spans="2:10" ht="18" customHeight="1" x14ac:dyDescent="0.55000000000000004">
      <c r="B64" s="238"/>
      <c r="C64" s="239"/>
      <c r="D64" s="239"/>
      <c r="E64" s="239"/>
      <c r="F64" s="239"/>
      <c r="G64" s="239"/>
      <c r="H64" s="239"/>
      <c r="I64" s="239"/>
      <c r="J64" s="240"/>
    </row>
    <row r="65" spans="2:10" ht="18" customHeight="1" x14ac:dyDescent="0.55000000000000004">
      <c r="B65" s="238"/>
      <c r="C65" s="239"/>
      <c r="D65" s="239"/>
      <c r="E65" s="239"/>
      <c r="F65" s="239"/>
      <c r="G65" s="239"/>
      <c r="H65" s="239"/>
      <c r="I65" s="239"/>
      <c r="J65" s="240"/>
    </row>
    <row r="66" spans="2:10" ht="18.649999999999999" customHeight="1" x14ac:dyDescent="0.55000000000000004">
      <c r="B66" s="241"/>
      <c r="C66" s="242"/>
      <c r="D66" s="242"/>
      <c r="E66" s="242"/>
      <c r="F66" s="242"/>
      <c r="G66" s="242"/>
      <c r="H66" s="242"/>
      <c r="I66" s="242"/>
      <c r="J66" s="243"/>
    </row>
    <row r="67" spans="2:10" x14ac:dyDescent="0.55000000000000004">
      <c r="B67" s="111"/>
      <c r="C67" s="111"/>
      <c r="D67" s="111"/>
      <c r="E67" s="111"/>
      <c r="F67" s="111"/>
      <c r="G67" s="111"/>
      <c r="H67" s="111"/>
      <c r="I67" s="111"/>
      <c r="J67" s="111"/>
    </row>
    <row r="68" spans="2:10" x14ac:dyDescent="0.55000000000000004">
      <c r="B68" s="233" t="s">
        <v>8</v>
      </c>
      <c r="C68" s="233"/>
      <c r="D68" s="233"/>
    </row>
    <row r="69" spans="2:10" ht="18" customHeight="1" x14ac:dyDescent="0.55000000000000004">
      <c r="B69" s="235" t="s">
        <v>97</v>
      </c>
      <c r="C69" s="236"/>
      <c r="D69" s="236"/>
      <c r="E69" s="236"/>
      <c r="F69" s="236"/>
      <c r="G69" s="236"/>
      <c r="H69" s="236"/>
      <c r="I69" s="236"/>
      <c r="J69" s="237"/>
    </row>
    <row r="70" spans="2:10" ht="18" customHeight="1" x14ac:dyDescent="0.55000000000000004">
      <c r="B70" s="238"/>
      <c r="C70" s="239"/>
      <c r="D70" s="239"/>
      <c r="E70" s="239"/>
      <c r="F70" s="239"/>
      <c r="G70" s="239"/>
      <c r="H70" s="239"/>
      <c r="I70" s="239"/>
      <c r="J70" s="240"/>
    </row>
    <row r="71" spans="2:10" ht="18" customHeight="1" x14ac:dyDescent="0.55000000000000004">
      <c r="B71" s="238"/>
      <c r="C71" s="239"/>
      <c r="D71" s="239"/>
      <c r="E71" s="239"/>
      <c r="F71" s="239"/>
      <c r="G71" s="239"/>
      <c r="H71" s="239"/>
      <c r="I71" s="239"/>
      <c r="J71" s="240"/>
    </row>
    <row r="72" spans="2:10" ht="18.649999999999999" customHeight="1" x14ac:dyDescent="0.55000000000000004">
      <c r="B72" s="241"/>
      <c r="C72" s="242"/>
      <c r="D72" s="242"/>
      <c r="E72" s="242"/>
      <c r="F72" s="242"/>
      <c r="G72" s="242"/>
      <c r="H72" s="242"/>
      <c r="I72" s="242"/>
      <c r="J72" s="243"/>
    </row>
    <row r="74" spans="2:10" ht="18.5" thickBot="1" x14ac:dyDescent="0.6">
      <c r="B74" s="233" t="s">
        <v>9</v>
      </c>
      <c r="C74" s="233"/>
      <c r="D74" s="233"/>
    </row>
    <row r="75" spans="2:10" ht="26.25" customHeight="1" thickBot="1" x14ac:dyDescent="0.6">
      <c r="B75" s="217" t="str">
        <f>'（別紙３）投資回収期間計算シート'!C3</f>
        <v/>
      </c>
      <c r="C75" s="218"/>
      <c r="D75" s="112" t="s">
        <v>10</v>
      </c>
      <c r="E75" s="113"/>
    </row>
    <row r="76" spans="2:10" ht="18" customHeight="1" x14ac:dyDescent="0.55000000000000004">
      <c r="B76" s="115" t="s">
        <v>89</v>
      </c>
      <c r="C76" s="114"/>
      <c r="D76" s="112"/>
      <c r="E76" s="113"/>
    </row>
  </sheetData>
  <sheetProtection algorithmName="SHA-512" hashValue="e3/7x6MRbDFoqvGhHSWP7i8jh8o7yWPWfRVTgl7juvYyqbqAu28LKtOWh3OM1YVinJnBznVsjkXFlTHcjIuRjg==" saltValue="w2LsvMqCdMnstumY3Gtetg==" spinCount="100000" sheet="1" objects="1" scenarios="1"/>
  <mergeCells count="16">
    <mergeCell ref="A3:L4"/>
    <mergeCell ref="B6:C6"/>
    <mergeCell ref="B75:C75"/>
    <mergeCell ref="B5:C5"/>
    <mergeCell ref="B22:J44"/>
    <mergeCell ref="B10:E10"/>
    <mergeCell ref="B68:D68"/>
    <mergeCell ref="B69:J72"/>
    <mergeCell ref="B74:D74"/>
    <mergeCell ref="B51:J54"/>
    <mergeCell ref="B55:D55"/>
    <mergeCell ref="B56:D56"/>
    <mergeCell ref="B57:J60"/>
    <mergeCell ref="B62:D62"/>
    <mergeCell ref="B63:J66"/>
    <mergeCell ref="B50:D50"/>
  </mergeCells>
  <phoneticPr fontId="1"/>
  <pageMargins left="0.7" right="0.7" top="0.75" bottom="0.75" header="0.3" footer="0.3"/>
  <pageSetup paperSize="9" scale="69" orientation="portrait" r:id="rId1"/>
  <rowBreaks count="1" manualBreakCount="1">
    <brk id="47"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3807A-1ABB-4698-B9D4-7022760C7073}">
  <dimension ref="A1:P42"/>
  <sheetViews>
    <sheetView showGridLines="0" zoomScale="85" zoomScaleNormal="85" workbookViewId="0">
      <selection activeCell="S27" sqref="S27"/>
    </sheetView>
  </sheetViews>
  <sheetFormatPr defaultRowHeight="18" x14ac:dyDescent="0.55000000000000004"/>
  <cols>
    <col min="1" max="1" width="1.25" customWidth="1"/>
    <col min="2" max="2" width="3.75" customWidth="1"/>
    <col min="3" max="3" width="23.08203125" customWidth="1"/>
    <col min="4" max="4" width="19.5" customWidth="1"/>
    <col min="5" max="5" width="15.25" hidden="1" customWidth="1"/>
    <col min="6" max="6" width="16.75" hidden="1" customWidth="1"/>
    <col min="7" max="7" width="9.5" customWidth="1"/>
    <col min="8" max="8" width="3.75" customWidth="1"/>
    <col min="9" max="9" width="23.08203125" customWidth="1"/>
    <col min="10" max="10" width="13.08203125" bestFit="1" customWidth="1"/>
    <col min="11" max="11" width="17.25" bestFit="1" customWidth="1"/>
    <col min="12" max="12" width="16.5" customWidth="1"/>
    <col min="13" max="13" width="11" customWidth="1"/>
    <col min="14" max="14" width="16.75" hidden="1" customWidth="1"/>
    <col min="15" max="15" width="3" hidden="1" customWidth="1"/>
    <col min="16" max="16" width="20.25" hidden="1" customWidth="1"/>
  </cols>
  <sheetData>
    <row r="1" spans="1:16" x14ac:dyDescent="0.55000000000000004">
      <c r="A1" s="116"/>
      <c r="B1" s="1" t="s">
        <v>91</v>
      </c>
      <c r="C1" s="1"/>
      <c r="D1" s="1"/>
      <c r="E1" s="1"/>
      <c r="F1" s="1"/>
      <c r="G1" s="1"/>
      <c r="H1" s="1"/>
      <c r="I1" s="1"/>
      <c r="J1" s="1"/>
      <c r="K1" s="1"/>
      <c r="L1" s="1"/>
      <c r="M1" s="1"/>
    </row>
    <row r="2" spans="1:16" ht="7.5" customHeight="1" thickBot="1" x14ac:dyDescent="0.6">
      <c r="D2" s="2"/>
      <c r="E2" s="2"/>
      <c r="F2" s="2"/>
      <c r="J2" s="2"/>
      <c r="N2" s="2"/>
      <c r="O2" s="2"/>
    </row>
    <row r="3" spans="1:16" ht="29.25" customHeight="1" thickBot="1" x14ac:dyDescent="0.6">
      <c r="B3" s="3"/>
      <c r="C3" s="105" t="s">
        <v>11</v>
      </c>
      <c r="D3" s="4">
        <f>(SUMIF(C11:C40,"&lt;&gt;",D11:D40)-SUMIF(E11:E40,"&lt;&gt;-",D11:D40)-SUMIF(F11:F40,"&lt;0"))/60</f>
        <v>0</v>
      </c>
      <c r="E3" s="5"/>
      <c r="F3" s="5"/>
      <c r="G3" t="s">
        <v>12</v>
      </c>
      <c r="H3" s="3"/>
      <c r="I3" s="105" t="s">
        <v>13</v>
      </c>
      <c r="J3" s="6">
        <f>(SUMIF(I11:I40,"&lt;&gt;",J11:J40)-SUMIF(N11:N40,"&lt;&gt;-",J11:J40)+SUMIF(N11:N40,"&gt;0"))/60</f>
        <v>0</v>
      </c>
      <c r="K3" t="s">
        <v>12</v>
      </c>
      <c r="L3" s="7" t="s">
        <v>14</v>
      </c>
      <c r="M3" s="8">
        <f>IF(D3=0,0,IF((D3-J3)/D3&lt;0,0,(D3-J3)/D3))</f>
        <v>0</v>
      </c>
      <c r="N3" s="9"/>
      <c r="O3" s="9"/>
    </row>
    <row r="4" spans="1:16" ht="6.75" customHeight="1" x14ac:dyDescent="0.55000000000000004"/>
    <row r="5" spans="1:16" x14ac:dyDescent="0.55000000000000004">
      <c r="B5" s="10" t="s">
        <v>15</v>
      </c>
      <c r="C5" s="11"/>
      <c r="D5" s="11"/>
      <c r="G5" s="12"/>
      <c r="H5" s="13" t="s">
        <v>16</v>
      </c>
      <c r="I5" s="14"/>
      <c r="J5" s="14"/>
      <c r="K5" s="14"/>
      <c r="L5" s="14"/>
      <c r="M5" s="14"/>
      <c r="N5" s="9"/>
      <c r="O5" s="9"/>
    </row>
    <row r="6" spans="1:16" ht="9" customHeight="1" x14ac:dyDescent="0.55000000000000004">
      <c r="B6" s="15"/>
      <c r="D6" s="16"/>
      <c r="E6" s="16"/>
      <c r="F6" s="16"/>
      <c r="H6" s="15"/>
      <c r="J6" s="17"/>
    </row>
    <row r="7" spans="1:16" x14ac:dyDescent="0.55000000000000004">
      <c r="B7" s="18"/>
      <c r="C7" s="19" t="s">
        <v>17</v>
      </c>
      <c r="D7" s="106">
        <f>SUMIF(C11:C40,"&lt;&gt;",D11:D40)/60</f>
        <v>0</v>
      </c>
      <c r="E7" s="20"/>
      <c r="F7" s="20"/>
      <c r="G7" s="15" t="s">
        <v>12</v>
      </c>
      <c r="I7" s="21" t="s">
        <v>18</v>
      </c>
      <c r="J7" s="106">
        <f>SUMIF(I11:I40,"&lt;&gt;",J11:J40)/60</f>
        <v>0</v>
      </c>
      <c r="K7" t="s">
        <v>12</v>
      </c>
      <c r="L7" s="20"/>
    </row>
    <row r="8" spans="1:16" ht="7.5" customHeight="1" x14ac:dyDescent="0.55000000000000004">
      <c r="B8" s="18"/>
      <c r="C8" s="21"/>
      <c r="D8" s="22"/>
      <c r="E8" s="20"/>
      <c r="F8" s="20"/>
      <c r="G8" s="15"/>
      <c r="I8" s="21"/>
      <c r="J8" s="22"/>
      <c r="L8" s="20"/>
    </row>
    <row r="9" spans="1:16" x14ac:dyDescent="0.55000000000000004">
      <c r="C9" s="15"/>
      <c r="D9" s="74" t="s">
        <v>19</v>
      </c>
      <c r="I9" s="15"/>
      <c r="J9" s="75" t="s">
        <v>20</v>
      </c>
      <c r="K9" s="65"/>
    </row>
    <row r="10" spans="1:16" ht="34.15" customHeight="1" thickBot="1" x14ac:dyDescent="0.6">
      <c r="B10" s="23" t="s">
        <v>21</v>
      </c>
      <c r="C10" s="24" t="s">
        <v>22</v>
      </c>
      <c r="D10" s="25" t="s">
        <v>23</v>
      </c>
      <c r="E10" s="68" t="s">
        <v>24</v>
      </c>
      <c r="F10" s="69" t="s">
        <v>25</v>
      </c>
      <c r="H10" s="26" t="s">
        <v>21</v>
      </c>
      <c r="I10" s="27" t="s">
        <v>26</v>
      </c>
      <c r="J10" s="28" t="s">
        <v>23</v>
      </c>
      <c r="K10" s="29" t="s">
        <v>27</v>
      </c>
      <c r="L10" s="30" t="s">
        <v>28</v>
      </c>
      <c r="N10" s="66" t="s">
        <v>29</v>
      </c>
      <c r="P10" s="66" t="s">
        <v>30</v>
      </c>
    </row>
    <row r="11" spans="1:16" x14ac:dyDescent="0.55000000000000004">
      <c r="B11" s="31">
        <v>1</v>
      </c>
      <c r="C11" s="32"/>
      <c r="D11" s="33"/>
      <c r="E11" s="34" t="str">
        <f t="shared" ref="E11:E40" si="0">IF(OR(C11="",D11=""),"-",IF(IFERROR(MATCH(B11,L$11:L$40,0),"")="","-",IF(OR(INDEX(I$11:I$40,MATCH(B11,L$11:L$40,0))="",INDEX(J$11:J$40,MATCH(B11,L$11:L$40,0))="",INDEX(K$11:K$40,MATCH(B11,L$11:L$40,0))&lt;&gt;"内容は変化しない作業"),"-",MATCH(B11,L$11:L$40,0))))</f>
        <v>-</v>
      </c>
      <c r="F11" s="67" t="str" cm="1">
        <f t="array" ref="F11">IF(E11="-","-",IF(AND(C11&lt;&gt;"",D11&gt;0,INDEX(K$11:K$40,E11)="内容は変化しない作業",AND(E11&lt;&gt;"-",E11&lt;&gt;""),INDEX(I$11:I$40,E11)&lt;&gt;"",INDEX(J$11:J$40,E11)&lt;&gt;""),INDEX(J$11:J$40,E11)-D11,"-"))</f>
        <v>-</v>
      </c>
      <c r="G11" s="35"/>
      <c r="H11" s="36">
        <v>1</v>
      </c>
      <c r="I11" s="37"/>
      <c r="J11" s="38"/>
      <c r="K11" s="39"/>
      <c r="L11" s="40"/>
      <c r="N11" s="72" t="str" cm="1">
        <f t="array" ref="N11">IF(AND(I11&lt;&gt;"",J11&gt;0,K11="内容は変化しない作業",L11&gt;0,INDEX(C$11:C$40,L11)&lt;&gt;"",INDEX(D$11:D$40,L11)&lt;&gt;""),J11-INDEX(D$11:D$40,L11),"-")</f>
        <v>-</v>
      </c>
      <c r="O11" s="3"/>
      <c r="P11" s="73" t="s">
        <v>31</v>
      </c>
    </row>
    <row r="12" spans="1:16" x14ac:dyDescent="0.55000000000000004">
      <c r="B12" s="41">
        <v>2</v>
      </c>
      <c r="C12" s="42"/>
      <c r="D12" s="43"/>
      <c r="E12" s="34" t="str">
        <f t="shared" si="0"/>
        <v>-</v>
      </c>
      <c r="F12" s="67" t="str" cm="1">
        <f t="array" ref="F12">IF(E12="-","-",IF(AND(C12&lt;&gt;"",D12&gt;0,INDEX(K$11:K$40,E12)="内容は変化しない作業",AND(E12&lt;&gt;"-",E12&lt;&gt;""),INDEX(I$11:I$40,E12)&lt;&gt;"",INDEX(J$11:J$40,E12)&lt;&gt;""),INDEX(J$11:J$40,E12)-D12,"-"))</f>
        <v>-</v>
      </c>
      <c r="H12" s="44">
        <v>2</v>
      </c>
      <c r="I12" s="45"/>
      <c r="J12" s="46"/>
      <c r="K12" s="47"/>
      <c r="L12" s="48"/>
      <c r="N12" s="72" t="str" cm="1">
        <f t="array" ref="N12">IF(AND(I12&lt;&gt;"",J12&gt;0,K12="内容は変化しない作業",L12&gt;0,INDEX(C$11:C$40,L12)&lt;&gt;"",INDEX(D$11:D$40,L12)&lt;&gt;""),J12-INDEX(D$11:D$40,L12),"-")</f>
        <v>-</v>
      </c>
      <c r="O12" s="3"/>
      <c r="P12" s="73" t="s">
        <v>32</v>
      </c>
    </row>
    <row r="13" spans="1:16" x14ac:dyDescent="0.55000000000000004">
      <c r="B13" s="31">
        <v>3</v>
      </c>
      <c r="C13" s="42"/>
      <c r="D13" s="43"/>
      <c r="E13" s="34" t="str">
        <f t="shared" si="0"/>
        <v>-</v>
      </c>
      <c r="F13" s="67" t="str" cm="1">
        <f t="array" ref="F13">IF(E13="-","-",IF(AND(C13&lt;&gt;"",D13&gt;0,INDEX(K$11:K$40,E13)="内容は変化しない作業",AND(E13&lt;&gt;"-",E13&lt;&gt;""),INDEX(I$11:I$40,E13)&lt;&gt;"",INDEX(J$11:J$40,E13)&lt;&gt;""),INDEX(J$11:J$40,E13)-D13,"-"))</f>
        <v>-</v>
      </c>
      <c r="H13" s="49">
        <v>3</v>
      </c>
      <c r="I13" s="50"/>
      <c r="J13" s="51"/>
      <c r="K13" s="52"/>
      <c r="L13" s="53"/>
      <c r="N13" s="72" t="str" cm="1">
        <f t="array" ref="N13">IF(AND(I13&lt;&gt;"",J13&gt;0,K13="内容は変化しない作業",L13&gt;0,INDEX(C$11:C$40,L13)&lt;&gt;"",INDEX(D$11:D$40,L13)&lt;&gt;""),J13-INDEX(D$11:D$40,L13),"-")</f>
        <v>-</v>
      </c>
      <c r="O13" s="3"/>
      <c r="P13" s="73"/>
    </row>
    <row r="14" spans="1:16" x14ac:dyDescent="0.55000000000000004">
      <c r="B14" s="31">
        <v>4</v>
      </c>
      <c r="C14" s="42"/>
      <c r="D14" s="43"/>
      <c r="E14" s="34" t="str">
        <f t="shared" si="0"/>
        <v>-</v>
      </c>
      <c r="F14" s="67" t="str" cm="1">
        <f t="array" ref="F14">IF(E14="-","-",IF(AND(C14&lt;&gt;"",D14&gt;0,INDEX(K$11:K$40,E14)="内容は変化しない作業",AND(E14&lt;&gt;"-",E14&lt;&gt;""),INDEX(I$11:I$40,E14)&lt;&gt;"",INDEX(J$11:J$40,E14)&lt;&gt;""),INDEX(J$11:J$40,E14)-D14,"-"))</f>
        <v>-</v>
      </c>
      <c r="H14" s="49">
        <v>4</v>
      </c>
      <c r="I14" s="50"/>
      <c r="J14" s="51"/>
      <c r="K14" s="52"/>
      <c r="L14" s="48"/>
      <c r="N14" s="72" t="str" cm="1">
        <f t="array" ref="N14">IF(AND(I14&lt;&gt;"",J14&gt;0,K14="内容は変化しない作業",L14&gt;0,INDEX(C$11:C$40,L14)&lt;&gt;"",INDEX(D$11:D$40,L14)&lt;&gt;""),J14-INDEX(D$11:D$40,L14),"-")</f>
        <v>-</v>
      </c>
      <c r="O14" s="3"/>
    </row>
    <row r="15" spans="1:16" x14ac:dyDescent="0.55000000000000004">
      <c r="B15" s="31">
        <v>5</v>
      </c>
      <c r="C15" s="42"/>
      <c r="D15" s="43"/>
      <c r="E15" s="34" t="str">
        <f t="shared" si="0"/>
        <v>-</v>
      </c>
      <c r="F15" s="67" t="str" cm="1">
        <f t="array" ref="F15">IF(E15="-","-",IF(AND(C15&lt;&gt;"",D15&gt;0,INDEX(K$11:K$40,E15)="内容は変化しない作業",AND(E15&lt;&gt;"-",E15&lt;&gt;""),INDEX(I$11:I$40,E15)&lt;&gt;"",INDEX(J$11:J$40,E15)&lt;&gt;""),INDEX(J$11:J$40,E15)-D15,"-"))</f>
        <v>-</v>
      </c>
      <c r="H15" s="44">
        <v>5</v>
      </c>
      <c r="I15" s="45"/>
      <c r="J15" s="46"/>
      <c r="K15" s="52"/>
      <c r="L15" s="48"/>
      <c r="N15" s="72" t="str" cm="1">
        <f t="array" ref="N15">IF(AND(I15&lt;&gt;"",J15&gt;0,K15="内容は変化しない作業",L15&gt;0,INDEX(C$11:C$40,L15)&lt;&gt;"",INDEX(D$11:D$40,L15)&lt;&gt;""),J15-INDEX(D$11:D$40,L15),"-")</f>
        <v>-</v>
      </c>
      <c r="O15" s="3"/>
    </row>
    <row r="16" spans="1:16" x14ac:dyDescent="0.55000000000000004">
      <c r="B16" s="44">
        <v>6</v>
      </c>
      <c r="C16" s="54"/>
      <c r="D16" s="55"/>
      <c r="E16" s="34" t="str">
        <f t="shared" si="0"/>
        <v>-</v>
      </c>
      <c r="F16" s="67" t="str" cm="1">
        <f t="array" ref="F16">IF(E16="-","-",IF(AND(C16&lt;&gt;"",D16&gt;0,INDEX(K$11:K$40,E16)="内容は変化しない作業",AND(E16&lt;&gt;"-",E16&lt;&gt;""),INDEX(I$11:I$40,E16)&lt;&gt;"",INDEX(J$11:J$40,E16)&lt;&gt;""),INDEX(J$11:J$40,E16)-D16,"-"))</f>
        <v>-</v>
      </c>
      <c r="H16" s="49">
        <v>6</v>
      </c>
      <c r="I16" s="50"/>
      <c r="J16" s="51"/>
      <c r="K16" s="52"/>
      <c r="L16" s="48"/>
      <c r="N16" s="72" t="str" cm="1">
        <f t="array" ref="N16">IF(AND(I16&lt;&gt;"",J16&gt;0,K16="内容は変化しない作業",L16&gt;0,INDEX(C$11:C$40,L16)&lt;&gt;"",INDEX(D$11:D$40,L16)&lt;&gt;""),J16-INDEX(D$11:D$40,L16),"-")</f>
        <v>-</v>
      </c>
      <c r="O16" s="3"/>
    </row>
    <row r="17" spans="2:15" x14ac:dyDescent="0.55000000000000004">
      <c r="B17" s="31">
        <v>7</v>
      </c>
      <c r="C17" s="42"/>
      <c r="D17" s="43"/>
      <c r="E17" s="34" t="str">
        <f t="shared" si="0"/>
        <v>-</v>
      </c>
      <c r="F17" s="67" t="str" cm="1">
        <f t="array" ref="F17">IF(E17="-","-",IF(AND(C17&lt;&gt;"",D17&gt;0,INDEX(K$11:K$40,E17)="内容は変化しない作業",AND(E17&lt;&gt;"-",E17&lt;&gt;""),INDEX(I$11:I$40,E17)&lt;&gt;"",INDEX(J$11:J$40,E17)&lt;&gt;""),INDEX(J$11:J$40,E17)-D17,"-"))</f>
        <v>-</v>
      </c>
      <c r="H17" s="49">
        <v>7</v>
      </c>
      <c r="I17" s="50"/>
      <c r="J17" s="51"/>
      <c r="K17" s="52"/>
      <c r="L17" s="48"/>
      <c r="N17" s="72" t="str" cm="1">
        <f t="array" ref="N17">IF(AND(I17&lt;&gt;"",J17&gt;0,K17="内容は変化しない作業",L17&gt;0,INDEX(C$11:C$40,L17)&lt;&gt;"",INDEX(D$11:D$40,L17)&lt;&gt;""),J17-INDEX(D$11:D$40,L17),"-")</f>
        <v>-</v>
      </c>
      <c r="O17" s="3"/>
    </row>
    <row r="18" spans="2:15" x14ac:dyDescent="0.55000000000000004">
      <c r="B18" s="31">
        <v>8</v>
      </c>
      <c r="C18" s="42"/>
      <c r="D18" s="43"/>
      <c r="E18" s="34" t="str">
        <f t="shared" si="0"/>
        <v>-</v>
      </c>
      <c r="F18" s="67" t="str" cm="1">
        <f t="array" ref="F18">IF(E18="-","-",IF(AND(C18&lt;&gt;"",D18&gt;0,INDEX(K$11:K$40,E18)="内容は変化しない作業",AND(E18&lt;&gt;"-",E18&lt;&gt;""),INDEX(I$11:I$40,E18)&lt;&gt;"",INDEX(J$11:J$40,E18)&lt;&gt;""),INDEX(J$11:J$40,E18)-D18,"-"))</f>
        <v>-</v>
      </c>
      <c r="H18" s="49">
        <v>8</v>
      </c>
      <c r="I18" s="50"/>
      <c r="J18" s="51"/>
      <c r="K18" s="52"/>
      <c r="L18" s="48"/>
      <c r="N18" s="72" t="str" cm="1">
        <f t="array" ref="N18">IF(AND(I18&lt;&gt;"",J18&gt;0,K18="内容は変化しない作業",L18&gt;0,INDEX(C$11:C$40,L18)&lt;&gt;"",INDEX(D$11:D$40,L18)&lt;&gt;""),J18-INDEX(D$11:D$40,L18),"-")</f>
        <v>-</v>
      </c>
      <c r="O18" s="3"/>
    </row>
    <row r="19" spans="2:15" x14ac:dyDescent="0.55000000000000004">
      <c r="B19" s="31">
        <v>9</v>
      </c>
      <c r="C19" s="42"/>
      <c r="D19" s="43"/>
      <c r="E19" s="34" t="str">
        <f t="shared" si="0"/>
        <v>-</v>
      </c>
      <c r="F19" s="67" t="str" cm="1">
        <f t="array" ref="F19">IF(E19="-","-",IF(AND(C19&lt;&gt;"",D19&gt;0,INDEX(K$11:K$40,E19)="内容は変化しない作業",AND(E19&lt;&gt;"-",E19&lt;&gt;""),INDEX(I$11:I$40,E19)&lt;&gt;"",INDEX(J$11:J$40,E19)&lt;&gt;""),INDEX(J$11:J$40,E19)-D19,"-"))</f>
        <v>-</v>
      </c>
      <c r="H19" s="49">
        <v>9</v>
      </c>
      <c r="I19" s="50"/>
      <c r="J19" s="51"/>
      <c r="K19" s="52"/>
      <c r="L19" s="48"/>
      <c r="N19" s="72" t="str" cm="1">
        <f t="array" ref="N19">IF(AND(I19&lt;&gt;"",J19&gt;0,K19="内容は変化しない作業",L19&gt;0,INDEX(C$11:C$40,L19)&lt;&gt;"",INDEX(D$11:D$40,L19)&lt;&gt;""),J19-INDEX(D$11:D$40,L19),"-")</f>
        <v>-</v>
      </c>
      <c r="O19" s="3"/>
    </row>
    <row r="20" spans="2:15" x14ac:dyDescent="0.55000000000000004">
      <c r="B20" s="31">
        <v>10</v>
      </c>
      <c r="C20" s="42"/>
      <c r="D20" s="43"/>
      <c r="E20" s="34" t="str">
        <f t="shared" si="0"/>
        <v>-</v>
      </c>
      <c r="F20" s="67" t="str" cm="1">
        <f t="array" ref="F20">IF(E20="-","-",IF(AND(C20&lt;&gt;"",D20&gt;0,INDEX(K$11:K$40,E20)="内容は変化しない作業",AND(E20&lt;&gt;"-",E20&lt;&gt;""),INDEX(I$11:I$40,E20)&lt;&gt;"",INDEX(J$11:J$40,E20)&lt;&gt;""),INDEX(J$11:J$40,E20)-D20,"-"))</f>
        <v>-</v>
      </c>
      <c r="H20" s="49">
        <v>10</v>
      </c>
      <c r="I20" s="50"/>
      <c r="J20" s="51"/>
      <c r="K20" s="52"/>
      <c r="L20" s="48"/>
      <c r="N20" s="72" t="str" cm="1">
        <f t="array" ref="N20">IF(AND(I20&lt;&gt;"",J20&gt;0,K20="内容は変化しない作業",L20&gt;0,INDEX(C$11:C$40,L20)&lt;&gt;"",INDEX(D$11:D$40,L20)&lt;&gt;""),J20-INDEX(D$11:D$40,L20),"-")</f>
        <v>-</v>
      </c>
      <c r="O20" s="3"/>
    </row>
    <row r="21" spans="2:15" x14ac:dyDescent="0.55000000000000004">
      <c r="B21" s="31">
        <v>11</v>
      </c>
      <c r="C21" s="42"/>
      <c r="D21" s="43"/>
      <c r="E21" s="34" t="str">
        <f t="shared" si="0"/>
        <v>-</v>
      </c>
      <c r="F21" s="67" t="str" cm="1">
        <f t="array" ref="F21">IF(E21="-","-",IF(AND(C21&lt;&gt;"",D21&gt;0,INDEX(K$11:K$40,E21)="内容は変化しない作業",AND(E21&lt;&gt;"-",E21&lt;&gt;""),INDEX(I$11:I$40,E21)&lt;&gt;"",INDEX(J$11:J$40,E21)&lt;&gt;""),INDEX(J$11:J$40,E21)-D21,"-"))</f>
        <v>-</v>
      </c>
      <c r="H21" s="49">
        <v>11</v>
      </c>
      <c r="I21" s="50"/>
      <c r="J21" s="51"/>
      <c r="K21" s="52"/>
      <c r="L21" s="48"/>
      <c r="N21" s="72" t="str" cm="1">
        <f t="array" ref="N21">IF(AND(I21&lt;&gt;"",J21&gt;0,K21="内容は変化しない作業",L21&gt;0,INDEX(C$11:C$40,L21)&lt;&gt;"",INDEX(D$11:D$40,L21)&lt;&gt;""),J21-INDEX(D$11:D$40,L21),"-")</f>
        <v>-</v>
      </c>
      <c r="O21" s="3"/>
    </row>
    <row r="22" spans="2:15" x14ac:dyDescent="0.55000000000000004">
      <c r="B22" s="49">
        <v>12</v>
      </c>
      <c r="C22" s="56"/>
      <c r="D22" s="57"/>
      <c r="E22" s="34" t="str">
        <f t="shared" si="0"/>
        <v>-</v>
      </c>
      <c r="F22" s="67" t="str" cm="1">
        <f t="array" ref="F22">IF(E22="-","-",IF(AND(C22&lt;&gt;"",D22&gt;0,INDEX(K$11:K$40,E22)="内容は変化しない作業",AND(E22&lt;&gt;"-",E22&lt;&gt;""),INDEX(I$11:I$40,E22)&lt;&gt;"",INDEX(J$11:J$40,E22)&lt;&gt;""),INDEX(J$11:J$40,E22)-D22,"-"))</f>
        <v>-</v>
      </c>
      <c r="H22" s="49">
        <v>12</v>
      </c>
      <c r="I22" s="50"/>
      <c r="J22" s="51"/>
      <c r="K22" s="52"/>
      <c r="L22" s="48"/>
      <c r="N22" s="72" t="str" cm="1">
        <f t="array" ref="N22">IF(AND(I22&lt;&gt;"",J22&gt;0,K22="内容は変化しない作業",L22&gt;0,INDEX(C$11:C$40,L22)&lt;&gt;"",INDEX(D$11:D$40,L22)&lt;&gt;""),J22-INDEX(D$11:D$40,L22),"-")</f>
        <v>-</v>
      </c>
      <c r="O22" s="3"/>
    </row>
    <row r="23" spans="2:15" x14ac:dyDescent="0.55000000000000004">
      <c r="B23" s="49">
        <v>13</v>
      </c>
      <c r="C23" s="56"/>
      <c r="D23" s="57"/>
      <c r="E23" s="34" t="str">
        <f t="shared" si="0"/>
        <v>-</v>
      </c>
      <c r="F23" s="67" t="str" cm="1">
        <f t="array" ref="F23">IF(E23="-","-",IF(AND(C23&lt;&gt;"",D23&gt;0,INDEX(K$11:K$40,E23)="内容は変化しない作業",AND(E23&lt;&gt;"-",E23&lt;&gt;""),INDEX(I$11:I$40,E23)&lt;&gt;"",INDEX(J$11:J$40,E23)&lt;&gt;""),INDEX(J$11:J$40,E23)-D23,"-"))</f>
        <v>-</v>
      </c>
      <c r="H23" s="49">
        <v>13</v>
      </c>
      <c r="I23" s="50"/>
      <c r="J23" s="51"/>
      <c r="K23" s="52"/>
      <c r="L23" s="48"/>
      <c r="N23" s="72" t="str" cm="1">
        <f t="array" ref="N23">IF(AND(I23&lt;&gt;"",J23&gt;0,K23="内容は変化しない作業",L23&gt;0,INDEX(C$11:C$40,L23)&lt;&gt;"",INDEX(D$11:D$40,L23)&lt;&gt;""),J23-INDEX(D$11:D$40,L23),"-")</f>
        <v>-</v>
      </c>
      <c r="O23" s="3"/>
    </row>
    <row r="24" spans="2:15" x14ac:dyDescent="0.55000000000000004">
      <c r="B24" s="49">
        <v>14</v>
      </c>
      <c r="C24" s="56"/>
      <c r="D24" s="57"/>
      <c r="E24" s="34" t="str">
        <f t="shared" si="0"/>
        <v>-</v>
      </c>
      <c r="F24" s="67" t="str" cm="1">
        <f t="array" ref="F24">IF(E24="-","-",IF(AND(C24&lt;&gt;"",D24&gt;0,INDEX(K$11:K$40,E24)="内容は変化しない作業",AND(E24&lt;&gt;"-",E24&lt;&gt;""),INDEX(I$11:I$40,E24)&lt;&gt;"",INDEX(J$11:J$40,E24)&lt;&gt;""),INDEX(J$11:J$40,E24)-D24,"-"))</f>
        <v>-</v>
      </c>
      <c r="H24" s="49">
        <v>14</v>
      </c>
      <c r="I24" s="50"/>
      <c r="J24" s="51"/>
      <c r="K24" s="52"/>
      <c r="L24" s="48"/>
      <c r="N24" s="72" t="str" cm="1">
        <f t="array" ref="N24">IF(AND(I24&lt;&gt;"",J24&gt;0,K24="内容は変化しない作業",L24&gt;0,INDEX(C$11:C$40,L24)&lt;&gt;"",INDEX(D$11:D$40,L24)&lt;&gt;""),J24-INDEX(D$11:D$40,L24),"-")</f>
        <v>-</v>
      </c>
      <c r="O24" s="3"/>
    </row>
    <row r="25" spans="2:15" x14ac:dyDescent="0.55000000000000004">
      <c r="B25" s="49">
        <v>15</v>
      </c>
      <c r="C25" s="56"/>
      <c r="D25" s="57"/>
      <c r="E25" s="34" t="str">
        <f t="shared" si="0"/>
        <v>-</v>
      </c>
      <c r="F25" s="67" t="str" cm="1">
        <f t="array" ref="F25">IF(E25="-","-",IF(AND(C25&lt;&gt;"",D25&gt;0,INDEX(K$11:K$40,E25)="内容は変化しない作業",AND(E25&lt;&gt;"-",E25&lt;&gt;""),INDEX(I$11:I$40,E25)&lt;&gt;"",INDEX(J$11:J$40,E25)&lt;&gt;""),INDEX(J$11:J$40,E25)-D25,"-"))</f>
        <v>-</v>
      </c>
      <c r="H25" s="49">
        <v>15</v>
      </c>
      <c r="I25" s="50"/>
      <c r="J25" s="51"/>
      <c r="K25" s="52"/>
      <c r="L25" s="48"/>
      <c r="N25" s="72" t="str" cm="1">
        <f t="array" ref="N25">IF(AND(I25&lt;&gt;"",J25&gt;0,K25="内容は変化しない作業",L25&gt;0,INDEX(C$11:C$40,L25)&lt;&gt;"",INDEX(D$11:D$40,L25)&lt;&gt;""),J25-INDEX(D$11:D$40,L25),"-")</f>
        <v>-</v>
      </c>
      <c r="O25" s="3"/>
    </row>
    <row r="26" spans="2:15" x14ac:dyDescent="0.55000000000000004">
      <c r="B26" s="49">
        <v>16</v>
      </c>
      <c r="C26" s="56"/>
      <c r="D26" s="57"/>
      <c r="E26" s="34" t="str">
        <f t="shared" si="0"/>
        <v>-</v>
      </c>
      <c r="F26" s="67" t="str" cm="1">
        <f t="array" ref="F26">IF(E26="-","-",IF(AND(C26&lt;&gt;"",D26&gt;0,INDEX(K$11:K$40,E26)="内容は変化しない作業",AND(E26&lt;&gt;"-",E26&lt;&gt;""),INDEX(I$11:I$40,E26)&lt;&gt;"",INDEX(J$11:J$40,E26)&lt;&gt;""),INDEX(J$11:J$40,E26)-D26,"-"))</f>
        <v>-</v>
      </c>
      <c r="H26" s="49">
        <v>16</v>
      </c>
      <c r="I26" s="50"/>
      <c r="J26" s="51"/>
      <c r="K26" s="52"/>
      <c r="L26" s="48"/>
      <c r="N26" s="72" t="str" cm="1">
        <f t="array" ref="N26">IF(AND(I26&lt;&gt;"",J26&gt;0,K26="内容は変化しない作業",L26&gt;0,INDEX(C$11:C$40,L26)&lt;&gt;"",INDEX(D$11:D$40,L26)&lt;&gt;""),J26-INDEX(D$11:D$40,L26),"-")</f>
        <v>-</v>
      </c>
      <c r="O26" s="3"/>
    </row>
    <row r="27" spans="2:15" x14ac:dyDescent="0.55000000000000004">
      <c r="B27" s="49">
        <v>17</v>
      </c>
      <c r="C27" s="56"/>
      <c r="D27" s="57"/>
      <c r="E27" s="34" t="str">
        <f t="shared" si="0"/>
        <v>-</v>
      </c>
      <c r="F27" s="67" t="str" cm="1">
        <f t="array" ref="F27">IF(E27="-","-",IF(AND(C27&lt;&gt;"",D27&gt;0,INDEX(K$11:K$40,E27)="内容は変化しない作業",AND(E27&lt;&gt;"-",E27&lt;&gt;""),INDEX(I$11:I$40,E27)&lt;&gt;"",INDEX(J$11:J$40,E27)&lt;&gt;""),INDEX(J$11:J$40,E27)-D27,"-"))</f>
        <v>-</v>
      </c>
      <c r="H27" s="49">
        <v>17</v>
      </c>
      <c r="I27" s="50"/>
      <c r="J27" s="51"/>
      <c r="K27" s="52"/>
      <c r="L27" s="48"/>
      <c r="N27" s="72" t="str" cm="1">
        <f t="array" ref="N27">IF(AND(I27&lt;&gt;"",J27&gt;0,K27="内容は変化しない作業",L27&gt;0,INDEX(C$11:C$40,L27)&lt;&gt;"",INDEX(D$11:D$40,L27)&lt;&gt;""),J27-INDEX(D$11:D$40,L27),"-")</f>
        <v>-</v>
      </c>
      <c r="O27" s="3"/>
    </row>
    <row r="28" spans="2:15" x14ac:dyDescent="0.55000000000000004">
      <c r="B28" s="49">
        <v>18</v>
      </c>
      <c r="C28" s="56"/>
      <c r="D28" s="57"/>
      <c r="E28" s="34" t="str">
        <f t="shared" si="0"/>
        <v>-</v>
      </c>
      <c r="F28" s="67" t="str" cm="1">
        <f t="array" ref="F28">IF(E28="-","-",IF(AND(C28&lt;&gt;"",D28&gt;0,INDEX(K$11:K$40,E28)="内容は変化しない作業",AND(E28&lt;&gt;"-",E28&lt;&gt;""),INDEX(I$11:I$40,E28)&lt;&gt;"",INDEX(J$11:J$40,E28)&lt;&gt;""),INDEX(J$11:J$40,E28)-D28,"-"))</f>
        <v>-</v>
      </c>
      <c r="H28" s="49">
        <v>18</v>
      </c>
      <c r="I28" s="50"/>
      <c r="J28" s="51"/>
      <c r="K28" s="52"/>
      <c r="L28" s="48"/>
      <c r="N28" s="72" t="str" cm="1">
        <f t="array" ref="N28">IF(AND(I28&lt;&gt;"",J28&gt;0,K28="内容は変化しない作業",L28&gt;0,INDEX(C$11:C$40,L28)&lt;&gt;"",INDEX(D$11:D$40,L28)&lt;&gt;""),J28-INDEX(D$11:D$40,L28),"-")</f>
        <v>-</v>
      </c>
      <c r="O28" s="3"/>
    </row>
    <row r="29" spans="2:15" x14ac:dyDescent="0.55000000000000004">
      <c r="B29" s="49">
        <v>19</v>
      </c>
      <c r="C29" s="56"/>
      <c r="D29" s="57"/>
      <c r="E29" s="34" t="str">
        <f t="shared" si="0"/>
        <v>-</v>
      </c>
      <c r="F29" s="67" t="str" cm="1">
        <f t="array" ref="F29">IF(E29="-","-",IF(AND(C29&lt;&gt;"",D29&gt;0,INDEX(K$11:K$40,E29)="内容は変化しない作業",AND(E29&lt;&gt;"-",E29&lt;&gt;""),INDEX(I$11:I$40,E29)&lt;&gt;"",INDEX(J$11:J$40,E29)&lt;&gt;""),INDEX(J$11:J$40,E29)-D29,"-"))</f>
        <v>-</v>
      </c>
      <c r="H29" s="49">
        <v>19</v>
      </c>
      <c r="I29" s="50"/>
      <c r="J29" s="51"/>
      <c r="K29" s="52"/>
      <c r="L29" s="48"/>
      <c r="N29" s="72" t="str" cm="1">
        <f t="array" ref="N29">IF(AND(I29&lt;&gt;"",J29&gt;0,K29="内容は変化しない作業",L29&gt;0,INDEX(C$11:C$40,L29)&lt;&gt;"",INDEX(D$11:D$40,L29)&lt;&gt;""),J29-INDEX(D$11:D$40,L29),"-")</f>
        <v>-</v>
      </c>
      <c r="O29" s="3"/>
    </row>
    <row r="30" spans="2:15" x14ac:dyDescent="0.55000000000000004">
      <c r="B30" s="49">
        <v>20</v>
      </c>
      <c r="C30" s="56"/>
      <c r="D30" s="57"/>
      <c r="E30" s="34" t="str">
        <f t="shared" si="0"/>
        <v>-</v>
      </c>
      <c r="F30" s="67" t="str" cm="1">
        <f t="array" ref="F30">IF(E30="-","-",IF(AND(C30&lt;&gt;"",D30&gt;0,INDEX(K$11:K$40,E30)="内容は変化しない作業",AND(E30&lt;&gt;"-",E30&lt;&gt;""),INDEX(I$11:I$40,E30)&lt;&gt;"",INDEX(J$11:J$40,E30)&lt;&gt;""),INDEX(J$11:J$40,E30)-D30,"-"))</f>
        <v>-</v>
      </c>
      <c r="H30" s="49">
        <v>20</v>
      </c>
      <c r="I30" s="50"/>
      <c r="J30" s="51"/>
      <c r="K30" s="52"/>
      <c r="L30" s="48"/>
      <c r="N30" s="72" t="str" cm="1">
        <f t="array" ref="N30">IF(AND(I30&lt;&gt;"",J30&gt;0,K30="内容は変化しない作業",L30&gt;0,INDEX(C$11:C$40,L30)&lt;&gt;"",INDEX(D$11:D$40,L30)&lt;&gt;""),J30-INDEX(D$11:D$40,L30),"-")</f>
        <v>-</v>
      </c>
      <c r="O30" s="3"/>
    </row>
    <row r="31" spans="2:15" x14ac:dyDescent="0.55000000000000004">
      <c r="B31" s="49">
        <v>21</v>
      </c>
      <c r="C31" s="56"/>
      <c r="D31" s="57"/>
      <c r="E31" s="34" t="str">
        <f t="shared" si="0"/>
        <v>-</v>
      </c>
      <c r="F31" s="67" t="str" cm="1">
        <f t="array" ref="F31">IF(E31="-","-",IF(AND(C31&lt;&gt;"",D31&gt;0,INDEX(K$11:K$40,E31)="内容は変化しない作業",AND(E31&lt;&gt;"-",E31&lt;&gt;""),INDEX(I$11:I$40,E31)&lt;&gt;"",INDEX(J$11:J$40,E31)&lt;&gt;""),INDEX(J$11:J$40,E31)-D31,"-"))</f>
        <v>-</v>
      </c>
      <c r="H31" s="49">
        <v>21</v>
      </c>
      <c r="I31" s="50"/>
      <c r="J31" s="51"/>
      <c r="K31" s="52"/>
      <c r="L31" s="48"/>
      <c r="N31" s="72" t="str" cm="1">
        <f t="array" ref="N31">IF(AND(I31&lt;&gt;"",J31&gt;0,K31="内容は変化しない作業",L31&gt;0,INDEX(C$11:C$40,L31)&lt;&gt;"",INDEX(D$11:D$40,L31)&lt;&gt;""),J31-INDEX(D$11:D$40,L31),"-")</f>
        <v>-</v>
      </c>
      <c r="O31" s="3"/>
    </row>
    <row r="32" spans="2:15" x14ac:dyDescent="0.55000000000000004">
      <c r="B32" s="49">
        <v>22</v>
      </c>
      <c r="C32" s="56"/>
      <c r="D32" s="57"/>
      <c r="E32" s="34" t="str">
        <f t="shared" si="0"/>
        <v>-</v>
      </c>
      <c r="F32" s="67" t="str" cm="1">
        <f t="array" ref="F32">IF(E32="-","-",IF(AND(C32&lt;&gt;"",D32&gt;0,INDEX(K$11:K$40,E32)="内容は変化しない作業",AND(E32&lt;&gt;"-",E32&lt;&gt;""),INDEX(I$11:I$40,E32)&lt;&gt;"",INDEX(J$11:J$40,E32)&lt;&gt;""),INDEX(J$11:J$40,E32)-D32,"-"))</f>
        <v>-</v>
      </c>
      <c r="H32" s="49">
        <v>22</v>
      </c>
      <c r="I32" s="50"/>
      <c r="J32" s="51"/>
      <c r="K32" s="52"/>
      <c r="L32" s="48"/>
      <c r="N32" s="72" t="str" cm="1">
        <f t="array" ref="N32">IF(AND(I32&lt;&gt;"",J32&gt;0,K32="内容は変化しない作業",L32&gt;0,INDEX(C$11:C$40,L32)&lt;&gt;"",INDEX(D$11:D$40,L32)&lt;&gt;""),J32-INDEX(D$11:D$40,L32),"-")</f>
        <v>-</v>
      </c>
      <c r="O32" s="3"/>
    </row>
    <row r="33" spans="2:15" x14ac:dyDescent="0.55000000000000004">
      <c r="B33" s="49">
        <v>23</v>
      </c>
      <c r="C33" s="56"/>
      <c r="D33" s="57"/>
      <c r="E33" s="34" t="str">
        <f t="shared" si="0"/>
        <v>-</v>
      </c>
      <c r="F33" s="67" t="str" cm="1">
        <f t="array" ref="F33">IF(E33="-","-",IF(AND(C33&lt;&gt;"",D33&gt;0,INDEX(K$11:K$40,E33)="内容は変化しない作業",AND(E33&lt;&gt;"-",E33&lt;&gt;""),INDEX(I$11:I$40,E33)&lt;&gt;"",INDEX(J$11:J$40,E33)&lt;&gt;""),INDEX(J$11:J$40,E33)-D33,"-"))</f>
        <v>-</v>
      </c>
      <c r="H33" s="49">
        <v>23</v>
      </c>
      <c r="I33" s="50"/>
      <c r="J33" s="51"/>
      <c r="K33" s="52"/>
      <c r="L33" s="48"/>
      <c r="N33" s="72" t="str" cm="1">
        <f t="array" ref="N33">IF(AND(I33&lt;&gt;"",J33&gt;0,K33="内容は変化しない作業",L33&gt;0,INDEX(C$11:C$40,L33)&lt;&gt;"",INDEX(D$11:D$40,L33)&lt;&gt;""),J33-INDEX(D$11:D$40,L33),"-")</f>
        <v>-</v>
      </c>
      <c r="O33" s="3"/>
    </row>
    <row r="34" spans="2:15" x14ac:dyDescent="0.55000000000000004">
      <c r="B34" s="49">
        <v>24</v>
      </c>
      <c r="C34" s="56"/>
      <c r="D34" s="57"/>
      <c r="E34" s="34" t="str">
        <f t="shared" si="0"/>
        <v>-</v>
      </c>
      <c r="F34" s="67" t="str" cm="1">
        <f t="array" ref="F34">IF(E34="-","-",IF(AND(C34&lt;&gt;"",D34&gt;0,INDEX(K$11:K$40,E34)="内容は変化しない作業",AND(E34&lt;&gt;"-",E34&lt;&gt;""),INDEX(I$11:I$40,E34)&lt;&gt;"",INDEX(J$11:J$40,E34)&lt;&gt;""),INDEX(J$11:J$40,E34)-D34,"-"))</f>
        <v>-</v>
      </c>
      <c r="H34" s="49">
        <v>24</v>
      </c>
      <c r="I34" s="50"/>
      <c r="J34" s="51"/>
      <c r="K34" s="52"/>
      <c r="L34" s="48"/>
      <c r="N34" s="72" t="str" cm="1">
        <f t="array" ref="N34">IF(AND(I34&lt;&gt;"",J34&gt;0,K34="内容は変化しない作業",L34&gt;0,INDEX(C$11:C$40,L34)&lt;&gt;"",INDEX(D$11:D$40,L34)&lt;&gt;""),J34-INDEX(D$11:D$40,L34),"-")</f>
        <v>-</v>
      </c>
      <c r="O34" s="3"/>
    </row>
    <row r="35" spans="2:15" x14ac:dyDescent="0.55000000000000004">
      <c r="B35" s="49">
        <v>25</v>
      </c>
      <c r="C35" s="56"/>
      <c r="D35" s="57"/>
      <c r="E35" s="34" t="str">
        <f t="shared" si="0"/>
        <v>-</v>
      </c>
      <c r="F35" s="67" t="str" cm="1">
        <f t="array" ref="F35">IF(E35="-","-",IF(AND(C35&lt;&gt;"",D35&gt;0,INDEX(K$11:K$40,E35)="内容は変化しない作業",AND(E35&lt;&gt;"-",E35&lt;&gt;""),INDEX(I$11:I$40,E35)&lt;&gt;"",INDEX(J$11:J$40,E35)&lt;&gt;""),INDEX(J$11:J$40,E35)-D35,"-"))</f>
        <v>-</v>
      </c>
      <c r="H35" s="49">
        <v>25</v>
      </c>
      <c r="I35" s="50"/>
      <c r="J35" s="51"/>
      <c r="K35" s="52"/>
      <c r="L35" s="48"/>
      <c r="N35" s="72" t="str" cm="1">
        <f t="array" ref="N35">IF(AND(I35&lt;&gt;"",J35&gt;0,K35="内容は変化しない作業",L35&gt;0,INDEX(C$11:C$40,L35)&lt;&gt;"",INDEX(D$11:D$40,L35)&lt;&gt;""),J35-INDEX(D$11:D$40,L35),"-")</f>
        <v>-</v>
      </c>
      <c r="O35" s="3"/>
    </row>
    <row r="36" spans="2:15" x14ac:dyDescent="0.55000000000000004">
      <c r="B36" s="49">
        <v>26</v>
      </c>
      <c r="C36" s="56"/>
      <c r="D36" s="57"/>
      <c r="E36" s="34" t="str">
        <f t="shared" si="0"/>
        <v>-</v>
      </c>
      <c r="F36" s="67" t="str" cm="1">
        <f t="array" ref="F36">IF(E36="-","-",IF(AND(C36&lt;&gt;"",D36&gt;0,INDEX(K$11:K$40,E36)="内容は変化しない作業",AND(E36&lt;&gt;"-",E36&lt;&gt;""),INDEX(I$11:I$40,E36)&lt;&gt;"",INDEX(J$11:J$40,E36)&lt;&gt;""),INDEX(J$11:J$40,E36)-D36,"-"))</f>
        <v>-</v>
      </c>
      <c r="H36" s="49">
        <v>26</v>
      </c>
      <c r="I36" s="50"/>
      <c r="J36" s="51"/>
      <c r="K36" s="52"/>
      <c r="L36" s="48"/>
      <c r="N36" s="72" t="str" cm="1">
        <f t="array" ref="N36">IF(AND(I36&lt;&gt;"",J36&gt;0,K36="内容は変化しない作業",L36&gt;0,INDEX(C$11:C$40,L36)&lt;&gt;"",INDEX(D$11:D$40,L36)&lt;&gt;""),J36-INDEX(D$11:D$40,L36),"-")</f>
        <v>-</v>
      </c>
      <c r="O36" s="3"/>
    </row>
    <row r="37" spans="2:15" x14ac:dyDescent="0.55000000000000004">
      <c r="B37" s="49">
        <v>27</v>
      </c>
      <c r="C37" s="56"/>
      <c r="D37" s="57"/>
      <c r="E37" s="34" t="str">
        <f t="shared" si="0"/>
        <v>-</v>
      </c>
      <c r="F37" s="67" t="str" cm="1">
        <f t="array" ref="F37">IF(E37="-","-",IF(AND(C37&lt;&gt;"",D37&gt;0,INDEX(K$11:K$40,E37)="内容は変化しない作業",AND(E37&lt;&gt;"-",E37&lt;&gt;""),INDEX(I$11:I$40,E37)&lt;&gt;"",INDEX(J$11:J$40,E37)&lt;&gt;""),INDEX(J$11:J$40,E37)-D37,"-"))</f>
        <v>-</v>
      </c>
      <c r="H37" s="49">
        <v>27</v>
      </c>
      <c r="I37" s="50"/>
      <c r="J37" s="51"/>
      <c r="K37" s="52"/>
      <c r="L37" s="48"/>
      <c r="N37" s="72" t="str" cm="1">
        <f t="array" ref="N37">IF(AND(I37&lt;&gt;"",J37&gt;0,K37="内容は変化しない作業",L37&gt;0,INDEX(C$11:C$40,L37)&lt;&gt;"",INDEX(D$11:D$40,L37)&lt;&gt;""),J37-INDEX(D$11:D$40,L37),"-")</f>
        <v>-</v>
      </c>
      <c r="O37" s="3"/>
    </row>
    <row r="38" spans="2:15" x14ac:dyDescent="0.55000000000000004">
      <c r="B38" s="49">
        <v>28</v>
      </c>
      <c r="C38" s="56"/>
      <c r="D38" s="57"/>
      <c r="E38" s="34" t="str">
        <f t="shared" si="0"/>
        <v>-</v>
      </c>
      <c r="F38" s="67" t="str" cm="1">
        <f t="array" ref="F38">IF(E38="-","-",IF(AND(C38&lt;&gt;"",D38&gt;0,INDEX(K$11:K$40,E38)="内容は変化しない作業",AND(E38&lt;&gt;"-",E38&lt;&gt;""),INDEX(I$11:I$40,E38)&lt;&gt;"",INDEX(J$11:J$40,E38)&lt;&gt;""),INDEX(J$11:J$40,E38)-D38,"-"))</f>
        <v>-</v>
      </c>
      <c r="H38" s="49">
        <v>28</v>
      </c>
      <c r="I38" s="50"/>
      <c r="J38" s="51"/>
      <c r="K38" s="52"/>
      <c r="L38" s="48"/>
      <c r="N38" s="72" t="str" cm="1">
        <f t="array" ref="N38">IF(AND(I38&lt;&gt;"",J38&gt;0,K38="内容は変化しない作業",L38&gt;0,INDEX(C$11:C$40,L38)&lt;&gt;"",INDEX(D$11:D$40,L38)&lt;&gt;""),J38-INDEX(D$11:D$40,L38),"-")</f>
        <v>-</v>
      </c>
      <c r="O38" s="3"/>
    </row>
    <row r="39" spans="2:15" x14ac:dyDescent="0.55000000000000004">
      <c r="B39" s="49">
        <v>29</v>
      </c>
      <c r="C39" s="56"/>
      <c r="D39" s="57"/>
      <c r="E39" s="34" t="str">
        <f t="shared" si="0"/>
        <v>-</v>
      </c>
      <c r="F39" s="67" t="str" cm="1">
        <f t="array" ref="F39">IF(E39="-","-",IF(AND(C39&lt;&gt;"",D39&gt;0,INDEX(K$11:K$40,E39)="内容は変化しない作業",AND(E39&lt;&gt;"-",E39&lt;&gt;""),INDEX(I$11:I$40,E39)&lt;&gt;"",INDEX(J$11:J$40,E39)&lt;&gt;""),INDEX(J$11:J$40,E39)-D39,"-"))</f>
        <v>-</v>
      </c>
      <c r="H39" s="49">
        <v>29</v>
      </c>
      <c r="I39" s="50"/>
      <c r="J39" s="51"/>
      <c r="K39" s="52"/>
      <c r="L39" s="48"/>
      <c r="N39" s="72" t="str" cm="1">
        <f t="array" ref="N39">IF(AND(I39&lt;&gt;"",J39&gt;0,K39="内容は変化しない作業",L39&gt;0,INDEX(C$11:C$40,L39)&lt;&gt;"",INDEX(D$11:D$40,L39)&lt;&gt;""),J39-INDEX(D$11:D$40,L39),"-")</f>
        <v>-</v>
      </c>
      <c r="O39" s="3"/>
    </row>
    <row r="40" spans="2:15" ht="18.5" thickBot="1" x14ac:dyDescent="0.6">
      <c r="B40" s="49">
        <v>30</v>
      </c>
      <c r="C40" s="58"/>
      <c r="D40" s="59"/>
      <c r="E40" s="34" t="str">
        <f t="shared" si="0"/>
        <v>-</v>
      </c>
      <c r="F40" s="67" t="str" cm="1">
        <f t="array" ref="F40">IF(E40="-","-",IF(AND(C40&lt;&gt;"",D40&gt;0,INDEX(K$11:K$40,E40)="内容は変化しない作業",AND(E40&lt;&gt;"-",E40&lt;&gt;""),INDEX(I$11:I$40,E40)&lt;&gt;"",INDEX(J$11:J$40,E40)&lt;&gt;""),INDEX(J$11:J$40,E40)-D40,"-"))</f>
        <v>-</v>
      </c>
      <c r="H40" s="49">
        <v>30</v>
      </c>
      <c r="I40" s="60"/>
      <c r="J40" s="61"/>
      <c r="K40" s="62"/>
      <c r="L40" s="63"/>
      <c r="N40" s="72" t="str" cm="1">
        <f t="array" ref="N40">IF(AND(I40&lt;&gt;"",J40&gt;0,K40="内容は変化しない作業",L40&gt;0,INDEX(C$11:C$40,L40)&lt;&gt;"",INDEX(D$11:D$40,L40)&lt;&gt;""),J40-INDEX(D$11:D$40,L40),"-")</f>
        <v>-</v>
      </c>
      <c r="O40" s="3"/>
    </row>
    <row r="41" spans="2:15" x14ac:dyDescent="0.55000000000000004">
      <c r="B41" s="71"/>
      <c r="C41" s="71"/>
      <c r="D41" s="71"/>
      <c r="E41" s="71"/>
      <c r="F41" s="71"/>
      <c r="G41" s="71"/>
      <c r="H41" s="71"/>
      <c r="I41" s="71"/>
      <c r="J41" s="71"/>
      <c r="K41" s="71"/>
      <c r="L41" s="71"/>
      <c r="M41" s="71"/>
      <c r="N41" s="71"/>
    </row>
    <row r="42" spans="2:15" x14ac:dyDescent="0.55000000000000004">
      <c r="D42" s="71"/>
      <c r="E42" s="71"/>
      <c r="F42" s="71"/>
      <c r="J42" s="35"/>
      <c r="N42" s="70"/>
    </row>
  </sheetData>
  <sheetProtection algorithmName="SHA-512" hashValue="uDtqlJDKCw4JUmEOy5Bp41au/k6xzzGBkmwMQEqDxYxnovumhjUa4k97RcDDxTGJod726cweQSzoWyb75muLaA==" saltValue="fg3oAIqqBFClWPqMZOo+dw==" spinCount="100000" sheet="1" objects="1" scenarios="1"/>
  <phoneticPr fontId="1"/>
  <conditionalFormatting sqref="B11:D40">
    <cfRule type="expression" dxfId="435" priority="11">
      <formula>AND($C11&lt;&gt;"",$D11&lt;&gt;"",$E11="-")</formula>
    </cfRule>
  </conditionalFormatting>
  <conditionalFormatting sqref="C11:D40">
    <cfRule type="expression" dxfId="434" priority="5">
      <formula>$D11=""</formula>
    </cfRule>
    <cfRule type="expression" dxfId="433" priority="6">
      <formula>$C11=""</formula>
    </cfRule>
  </conditionalFormatting>
  <conditionalFormatting sqref="H11:H40">
    <cfRule type="expression" dxfId="432" priority="2">
      <formula>OR($I11="",$J11="")</formula>
    </cfRule>
  </conditionalFormatting>
  <conditionalFormatting sqref="H11:K40">
    <cfRule type="expression" dxfId="431" priority="8">
      <formula>OR($K11="新たに追加される作業",AND($K11="内容は変化しない作業",$I11&lt;&gt;"",$J11&lt;&gt;"",$L11&lt;&gt;"",$N11="-"),AND($I11&lt;&gt;"",$J11&lt;&gt;"",$K12&lt;&gt;"",$N11="-"))</formula>
    </cfRule>
  </conditionalFormatting>
  <conditionalFormatting sqref="I11:K40">
    <cfRule type="expression" dxfId="430" priority="3">
      <formula>$J11=""</formula>
    </cfRule>
    <cfRule type="expression" dxfId="429" priority="4">
      <formula>$I11=""</formula>
    </cfRule>
  </conditionalFormatting>
  <conditionalFormatting sqref="L11:L40">
    <cfRule type="expression" dxfId="428" priority="1">
      <formula>AND(N11="-",L11&lt;&gt;"")</formula>
    </cfRule>
    <cfRule type="expression" dxfId="427" priority="9">
      <formula>AND(L11&lt;&gt;"",K11="内容は変化しない作業",N11&lt;&gt;"-")</formula>
    </cfRule>
    <cfRule type="expression" dxfId="426" priority="10">
      <formula>K11="内容は変化しない作業"</formula>
    </cfRule>
  </conditionalFormatting>
  <dataValidations count="3">
    <dataValidation type="list" allowBlank="1" showInputMessage="1" showErrorMessage="1" sqref="K11:K40" xr:uid="{852209EA-AFCC-4B09-AF80-1874C90FB1F7}">
      <formula1>$P$11:$P$13</formula1>
    </dataValidation>
    <dataValidation type="whole" operator="greaterThanOrEqual" allowBlank="1" showInputMessage="1" showErrorMessage="1" sqref="D11:D40 J11:J40" xr:uid="{2D945BBD-5B84-4C6D-AF5E-FD976487E882}">
      <formula1>1</formula1>
    </dataValidation>
    <dataValidation type="whole" allowBlank="1" showInputMessage="1" showErrorMessage="1" sqref="L11:L40" xr:uid="{1671D160-A804-4707-830D-EF2DAC185995}">
      <formula1>1</formula1>
      <formula2>30</formula2>
    </dataValidation>
  </dataValidations>
  <pageMargins left="0.7" right="0.7" top="0.75" bottom="0.75" header="0.3" footer="0.3"/>
  <pageSetup paperSize="9" scale="5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F3C25-CE91-43B3-81D4-94C5DC5859D4}">
  <dimension ref="A1:X93"/>
  <sheetViews>
    <sheetView showGridLines="0" zoomScale="85" zoomScaleNormal="85" workbookViewId="0">
      <selection activeCell="O14" sqref="O14"/>
    </sheetView>
  </sheetViews>
  <sheetFormatPr defaultRowHeight="18" outlineLevelRow="1" x14ac:dyDescent="0.55000000000000004"/>
  <cols>
    <col min="1" max="1" width="1.75" customWidth="1"/>
    <col min="2" max="2" width="1.25" customWidth="1"/>
    <col min="3" max="3" width="18.75" customWidth="1"/>
    <col min="4" max="4" width="1.25" customWidth="1"/>
    <col min="5" max="5" width="2.5" customWidth="1"/>
    <col min="6" max="6" width="1.25" customWidth="1"/>
    <col min="7" max="7" width="18.75" customWidth="1"/>
    <col min="8" max="8" width="1.25" customWidth="1"/>
    <col min="9" max="9" width="2.5" customWidth="1"/>
    <col min="10" max="10" width="1.25" customWidth="1"/>
    <col min="11" max="11" width="18.75" customWidth="1"/>
    <col min="12" max="12" width="1.25" customWidth="1"/>
    <col min="13" max="13" width="2.5" customWidth="1"/>
    <col min="14" max="14" width="1.25" customWidth="1"/>
    <col min="15" max="15" width="18.75" customWidth="1"/>
    <col min="16" max="16" width="1.25" customWidth="1"/>
    <col min="17" max="17" width="2.5" customWidth="1"/>
    <col min="18" max="18" width="1.25" customWidth="1"/>
    <col min="19" max="19" width="18.75" customWidth="1"/>
    <col min="20" max="20" width="1.25" customWidth="1"/>
    <col min="21" max="21" width="2.5" customWidth="1"/>
    <col min="22" max="22" width="2.25" customWidth="1"/>
    <col min="23" max="23" width="4.75" customWidth="1"/>
    <col min="24" max="24" width="13.5" style="99" customWidth="1"/>
  </cols>
  <sheetData>
    <row r="1" spans="1:24" ht="24" customHeight="1" x14ac:dyDescent="0.55000000000000004">
      <c r="A1" s="116"/>
      <c r="B1" s="1" t="s">
        <v>103</v>
      </c>
      <c r="C1" s="1"/>
      <c r="D1" s="1"/>
      <c r="E1" s="1"/>
      <c r="F1" s="1"/>
      <c r="G1" s="1"/>
      <c r="H1" s="1"/>
      <c r="I1" s="1"/>
      <c r="J1" s="1"/>
      <c r="K1" s="1"/>
      <c r="L1" s="1"/>
      <c r="M1" s="1"/>
      <c r="N1" s="116"/>
      <c r="O1" s="116"/>
      <c r="P1" s="116"/>
      <c r="Q1" s="116"/>
      <c r="R1" s="116"/>
      <c r="S1" s="116"/>
      <c r="T1" s="116"/>
      <c r="U1" s="116"/>
      <c r="V1" s="116"/>
      <c r="W1" s="116"/>
      <c r="X1" s="116"/>
    </row>
    <row r="2" spans="1:24" ht="14.15" customHeight="1" thickBot="1" x14ac:dyDescent="0.6"/>
    <row r="3" spans="1:24" ht="18" customHeight="1" thickBot="1" x14ac:dyDescent="0.6">
      <c r="O3" s="257" t="s">
        <v>33</v>
      </c>
      <c r="P3" s="257"/>
      <c r="Q3" s="257"/>
      <c r="R3" s="258"/>
      <c r="S3" s="8">
        <f>'（別紙１）省力化計算シート'!M3</f>
        <v>0</v>
      </c>
    </row>
    <row r="4" spans="1:24" ht="6" customHeight="1" x14ac:dyDescent="0.55000000000000004">
      <c r="S4" s="64"/>
    </row>
    <row r="5" spans="1:24" x14ac:dyDescent="0.55000000000000004">
      <c r="B5" s="11"/>
      <c r="C5" s="10" t="s">
        <v>34</v>
      </c>
      <c r="D5" s="11"/>
      <c r="E5" s="11"/>
      <c r="F5" s="11"/>
      <c r="G5" s="10"/>
      <c r="H5" s="11"/>
      <c r="I5" s="11"/>
      <c r="J5" s="11"/>
      <c r="K5" s="10"/>
      <c r="L5" s="11"/>
      <c r="M5" s="11"/>
      <c r="N5" s="11"/>
      <c r="O5" s="259" t="s">
        <v>35</v>
      </c>
      <c r="P5" s="260"/>
      <c r="Q5" s="260"/>
      <c r="R5" s="76"/>
      <c r="S5" s="77">
        <f>'（別紙１）省力化計算シート'!D3</f>
        <v>0</v>
      </c>
      <c r="T5" s="261" t="s">
        <v>12</v>
      </c>
      <c r="U5" s="262"/>
      <c r="V5" s="78"/>
      <c r="W5" s="78"/>
    </row>
    <row r="6" spans="1:24" ht="7.5" customHeight="1" x14ac:dyDescent="0.55000000000000004">
      <c r="C6" s="79"/>
      <c r="G6" s="79"/>
      <c r="K6" s="79"/>
      <c r="O6" s="79"/>
      <c r="S6" s="79"/>
    </row>
    <row r="7" spans="1:24" ht="7.5" customHeight="1" thickBot="1" x14ac:dyDescent="0.6">
      <c r="B7" s="80"/>
      <c r="C7" s="81"/>
      <c r="D7" s="81"/>
      <c r="E7" s="81"/>
      <c r="F7" s="81"/>
      <c r="G7" s="81"/>
      <c r="H7" s="81"/>
      <c r="I7" s="81"/>
      <c r="J7" s="81"/>
      <c r="K7" s="81"/>
      <c r="L7" s="81"/>
      <c r="M7" s="81"/>
      <c r="N7" s="81"/>
      <c r="O7" s="81"/>
      <c r="P7" s="81"/>
      <c r="Q7" s="81"/>
      <c r="R7" s="81"/>
      <c r="S7" s="81"/>
      <c r="T7" s="81"/>
      <c r="U7" s="82"/>
    </row>
    <row r="8" spans="1:24" ht="18" customHeight="1" x14ac:dyDescent="0.55000000000000004">
      <c r="B8" s="83"/>
      <c r="C8" s="84">
        <f>'（別紙１）省力化計算シート'!C11</f>
        <v>0</v>
      </c>
      <c r="E8" s="246" t="s">
        <v>36</v>
      </c>
      <c r="G8" s="84">
        <f>'（別紙１）省力化計算シート'!C12</f>
        <v>0</v>
      </c>
      <c r="I8" s="246" t="s">
        <v>36</v>
      </c>
      <c r="K8" s="84">
        <f>'（別紙１）省力化計算シート'!C13</f>
        <v>0</v>
      </c>
      <c r="M8" s="246" t="s">
        <v>36</v>
      </c>
      <c r="O8" s="84">
        <f>'（別紙１）省力化計算シート'!C14</f>
        <v>0</v>
      </c>
      <c r="Q8" s="246" t="s">
        <v>36</v>
      </c>
      <c r="S8" s="84">
        <f>'（別紙１）省力化計算シート'!C15</f>
        <v>0</v>
      </c>
      <c r="U8" s="250" t="s">
        <v>36</v>
      </c>
      <c r="X8" s="263" t="s">
        <v>37</v>
      </c>
    </row>
    <row r="9" spans="1:24" ht="18" customHeight="1" thickBot="1" x14ac:dyDescent="0.6">
      <c r="B9" s="83"/>
      <c r="C9" s="85" t="str">
        <f>IF('（別紙１）省力化計算シート'!D11="","",IF(OR('（別紙１）省力化計算シート'!F11="-",'（別紙１）省力化計算シート'!F11=0),'（別紙１）省力化計算シート'!D11&amp;"分",'（別紙１）省力化計算シート'!D11&amp;"分"&amp;"　(→"&amp;'（別紙１）省力化計算シート'!D11+'（別紙１）省力化計算シート'!F11&amp;"分）"))</f>
        <v/>
      </c>
      <c r="E9" s="246"/>
      <c r="G9" s="85" t="str">
        <f>IF('（別紙１）省力化計算シート'!D12="","",IF(OR('（別紙１）省力化計算シート'!F12="-",'（別紙１）省力化計算シート'!F12=0),'（別紙１）省力化計算シート'!D12&amp;"分",'（別紙１）省力化計算シート'!D12&amp;"分"&amp;"　(→"&amp;'（別紙１）省力化計算シート'!D12+'（別紙１）省力化計算シート'!F12&amp;"分）"))</f>
        <v/>
      </c>
      <c r="I9" s="246"/>
      <c r="K9" s="85" t="str">
        <f>IF('（別紙１）省力化計算シート'!D13="","",IF(OR('（別紙１）省力化計算シート'!F13="-",'（別紙１）省力化計算シート'!F13=0),'（別紙１）省力化計算シート'!D13&amp;"分",'（別紙１）省力化計算シート'!D13&amp;"分"&amp;"　(→"&amp;'（別紙１）省力化計算シート'!D13+'（別紙１）省力化計算シート'!F13&amp;"分）"))</f>
        <v/>
      </c>
      <c r="M9" s="246"/>
      <c r="O9" s="85" t="str">
        <f>IF('（別紙１）省力化計算シート'!D14="","",IF(OR('（別紙１）省力化計算シート'!F14="-",'（別紙１）省力化計算シート'!F14=0),'（別紙１）省力化計算シート'!D14&amp;"分",'（別紙１）省力化計算シート'!D14&amp;"分"&amp;"　(→"&amp;'（別紙１）省力化計算シート'!D14+'（別紙１）省力化計算シート'!F14&amp;"分）"))</f>
        <v/>
      </c>
      <c r="Q9" s="246"/>
      <c r="S9" s="85" t="str">
        <f>IF('（別紙１）省力化計算シート'!D15="","",IF(OR('（別紙１）省力化計算シート'!F15="-",'（別紙１）省力化計算シート'!F15=0),'（別紙１）省力化計算シート'!D15&amp;"分",'（別紙１）省力化計算シート'!D15&amp;"分"&amp;"　(→"&amp;'（別紙１）省力化計算シート'!D15+'（別紙１）省力化計算シート'!F15&amp;"分）"))</f>
        <v/>
      </c>
      <c r="U9" s="250"/>
      <c r="X9" s="264"/>
    </row>
    <row r="10" spans="1:24" ht="15" customHeight="1" x14ac:dyDescent="0.55000000000000004">
      <c r="B10" s="83"/>
      <c r="C10" s="249"/>
      <c r="G10" s="249"/>
      <c r="K10" s="249"/>
      <c r="O10" s="249"/>
      <c r="S10" s="249"/>
      <c r="U10" s="86"/>
      <c r="X10" s="100"/>
    </row>
    <row r="11" spans="1:24" ht="15" customHeight="1" x14ac:dyDescent="0.55000000000000004">
      <c r="B11" s="83"/>
      <c r="C11" s="249"/>
      <c r="G11" s="249"/>
      <c r="K11" s="249"/>
      <c r="O11" s="249"/>
      <c r="S11" s="249"/>
      <c r="U11" s="86"/>
      <c r="X11" s="101" t="s">
        <v>38</v>
      </c>
    </row>
    <row r="12" spans="1:24" ht="7.5" customHeight="1" x14ac:dyDescent="0.55000000000000004">
      <c r="B12" s="87"/>
      <c r="C12" s="65"/>
      <c r="D12" s="65"/>
      <c r="E12" s="65"/>
      <c r="F12" s="65"/>
      <c r="G12" s="65"/>
      <c r="H12" s="65"/>
      <c r="I12" s="65"/>
      <c r="J12" s="65"/>
      <c r="K12" s="65"/>
      <c r="L12" s="65"/>
      <c r="M12" s="65"/>
      <c r="N12" s="65"/>
      <c r="O12" s="65"/>
      <c r="P12" s="65"/>
      <c r="Q12" s="65"/>
      <c r="R12" s="65"/>
      <c r="S12" s="65"/>
      <c r="T12" s="65"/>
      <c r="U12" s="88"/>
      <c r="X12" s="102"/>
    </row>
    <row r="13" spans="1:24" ht="7.5" customHeight="1" x14ac:dyDescent="0.55000000000000004">
      <c r="X13" s="102"/>
    </row>
    <row r="14" spans="1:24" ht="7.5" customHeight="1" thickBot="1" x14ac:dyDescent="0.6">
      <c r="B14" s="89"/>
      <c r="C14" s="81"/>
      <c r="D14" s="81"/>
      <c r="E14" s="81"/>
      <c r="F14" s="81"/>
      <c r="G14" s="81"/>
      <c r="H14" s="81"/>
      <c r="I14" s="81"/>
      <c r="J14" s="81"/>
      <c r="K14" s="81"/>
      <c r="L14" s="81"/>
      <c r="M14" s="81"/>
      <c r="N14" s="81"/>
      <c r="O14" s="81"/>
      <c r="P14" s="81"/>
      <c r="Q14" s="81"/>
      <c r="R14" s="81"/>
      <c r="S14" s="81"/>
      <c r="T14" s="81"/>
      <c r="U14" s="82"/>
      <c r="X14" s="102"/>
    </row>
    <row r="15" spans="1:24" ht="18" customHeight="1" x14ac:dyDescent="0.55000000000000004">
      <c r="B15" s="90"/>
      <c r="C15" s="84">
        <f>'（別紙１）省力化計算シート'!C16</f>
        <v>0</v>
      </c>
      <c r="E15" s="246" t="s">
        <v>36</v>
      </c>
      <c r="G15" s="84">
        <f>'（別紙１）省力化計算シート'!C17</f>
        <v>0</v>
      </c>
      <c r="I15" s="246" t="s">
        <v>36</v>
      </c>
      <c r="K15" s="84">
        <f>'（別紙１）省力化計算シート'!C18</f>
        <v>0</v>
      </c>
      <c r="M15" s="246" t="s">
        <v>36</v>
      </c>
      <c r="O15" s="84">
        <f>'（別紙１）省力化計算シート'!C19</f>
        <v>0</v>
      </c>
      <c r="Q15" s="246" t="s">
        <v>36</v>
      </c>
      <c r="S15" s="84">
        <f>'（別紙１）省力化計算シート'!C20</f>
        <v>0</v>
      </c>
      <c r="U15" s="250" t="s">
        <v>36</v>
      </c>
      <c r="X15" s="253" t="s">
        <v>39</v>
      </c>
    </row>
    <row r="16" spans="1:24" ht="18" customHeight="1" thickBot="1" x14ac:dyDescent="0.6">
      <c r="B16" s="90"/>
      <c r="C16" s="85" t="str">
        <f>IF('（別紙１）省力化計算シート'!D16="","",IF(OR('（別紙１）省力化計算シート'!F16="-",'（別紙１）省力化計算シート'!F16=0),'（別紙１）省力化計算シート'!D16&amp;"分",'（別紙１）省力化計算シート'!D16&amp;"分"&amp;"　(→"&amp;'（別紙１）省力化計算シート'!D16+'（別紙１）省力化計算シート'!F16&amp;"分）"))</f>
        <v/>
      </c>
      <c r="E16" s="246"/>
      <c r="G16" s="85" t="str">
        <f>IF('（別紙１）省力化計算シート'!D17="","",IF(OR('（別紙１）省力化計算シート'!F17="-",'（別紙１）省力化計算シート'!F17=0),'（別紙１）省力化計算シート'!D17&amp;"分",'（別紙１）省力化計算シート'!D17&amp;"分"&amp;"　(→"&amp;'（別紙１）省力化計算シート'!D17+'（別紙１）省力化計算シート'!F17&amp;"分）"))</f>
        <v/>
      </c>
      <c r="I16" s="246"/>
      <c r="K16" s="85" t="str">
        <f>IF('（別紙１）省力化計算シート'!D18="","",IF(OR('（別紙１）省力化計算シート'!F18="-",'（別紙１）省力化計算シート'!F18=0),'（別紙１）省力化計算シート'!D18&amp;"分",'（別紙１）省力化計算シート'!D18&amp;"分"&amp;"　(→"&amp;'（別紙１）省力化計算シート'!D18+'（別紙１）省力化計算シート'!F18&amp;"分）"))</f>
        <v/>
      </c>
      <c r="M16" s="246"/>
      <c r="O16" s="85" t="str">
        <f>IF('（別紙１）省力化計算シート'!D19="","",IF(OR('（別紙１）省力化計算シート'!F19="-",'（別紙１）省力化計算シート'!F19=0),'（別紙１）省力化計算シート'!D19&amp;"分",'（別紙１）省力化計算シート'!D19&amp;"分"&amp;"　(→"&amp;'（別紙１）省力化計算シート'!D19+'（別紙１）省力化計算シート'!F19&amp;"分）"))</f>
        <v/>
      </c>
      <c r="Q16" s="246"/>
      <c r="S16" s="85" t="str">
        <f>IF('（別紙１）省力化計算シート'!D20="","",IF(OR('（別紙１）省力化計算シート'!F20="-",'（別紙１）省力化計算シート'!F20=0),'（別紙１）省力化計算シート'!D20&amp;"分",'（別紙１）省力化計算シート'!D20&amp;"分"&amp;"　(→"&amp;'（別紙１）省力化計算シート'!D20+'（別紙１）省力化計算シート'!F20&amp;"分）"))</f>
        <v/>
      </c>
      <c r="U16" s="250"/>
      <c r="X16" s="254"/>
    </row>
    <row r="17" spans="2:24" ht="15" customHeight="1" x14ac:dyDescent="0.55000000000000004">
      <c r="B17" s="90"/>
      <c r="C17" s="249"/>
      <c r="G17" s="249"/>
      <c r="K17" s="249"/>
      <c r="O17" s="249"/>
      <c r="S17" s="249"/>
      <c r="U17" s="86"/>
      <c r="X17" s="265" t="s">
        <v>40</v>
      </c>
    </row>
    <row r="18" spans="2:24" ht="15" customHeight="1" x14ac:dyDescent="0.55000000000000004">
      <c r="B18" s="90"/>
      <c r="C18" s="249"/>
      <c r="G18" s="249"/>
      <c r="K18" s="249"/>
      <c r="O18" s="249"/>
      <c r="S18" s="249"/>
      <c r="U18" s="86"/>
      <c r="X18" s="266"/>
    </row>
    <row r="19" spans="2:24" ht="7.5" customHeight="1" x14ac:dyDescent="0.55000000000000004">
      <c r="B19" s="91"/>
      <c r="C19" s="65"/>
      <c r="D19" s="65"/>
      <c r="E19" s="65"/>
      <c r="F19" s="65"/>
      <c r="G19" s="65"/>
      <c r="H19" s="65"/>
      <c r="I19" s="65"/>
      <c r="J19" s="65"/>
      <c r="K19" s="65"/>
      <c r="L19" s="65"/>
      <c r="M19" s="65"/>
      <c r="N19" s="65"/>
      <c r="O19" s="65"/>
      <c r="P19" s="65"/>
      <c r="Q19" s="65"/>
      <c r="R19" s="65"/>
      <c r="S19" s="65"/>
      <c r="T19" s="65"/>
      <c r="U19" s="88"/>
    </row>
    <row r="20" spans="2:24" ht="7.5" customHeight="1" x14ac:dyDescent="0.55000000000000004"/>
    <row r="21" spans="2:24" ht="7.5" customHeight="1" thickBot="1" x14ac:dyDescent="0.6">
      <c r="B21" s="89"/>
      <c r="C21" s="81"/>
      <c r="D21" s="81"/>
      <c r="E21" s="81"/>
      <c r="F21" s="81"/>
      <c r="G21" s="81"/>
      <c r="H21" s="81"/>
      <c r="I21" s="81"/>
      <c r="J21" s="81"/>
      <c r="K21" s="81"/>
      <c r="L21" s="81"/>
      <c r="M21" s="81"/>
      <c r="N21" s="81"/>
      <c r="O21" s="81"/>
      <c r="P21" s="81"/>
      <c r="Q21" s="81"/>
      <c r="R21" s="81"/>
      <c r="S21" s="81"/>
      <c r="T21" s="81"/>
      <c r="U21" s="82"/>
    </row>
    <row r="22" spans="2:24" ht="18" customHeight="1" x14ac:dyDescent="0.55000000000000004">
      <c r="B22" s="90"/>
      <c r="C22" s="84">
        <f>'（別紙１）省力化計算シート'!C21</f>
        <v>0</v>
      </c>
      <c r="E22" s="246" t="s">
        <v>36</v>
      </c>
      <c r="G22" s="84">
        <f>'（別紙１）省力化計算シート'!C22</f>
        <v>0</v>
      </c>
      <c r="I22" s="246" t="s">
        <v>36</v>
      </c>
      <c r="K22" s="84">
        <f>'（別紙１）省力化計算シート'!C23</f>
        <v>0</v>
      </c>
      <c r="M22" s="246" t="s">
        <v>36</v>
      </c>
      <c r="O22" s="84">
        <f>'（別紙１）省力化計算シート'!C24</f>
        <v>0</v>
      </c>
      <c r="Q22" s="246" t="s">
        <v>36</v>
      </c>
      <c r="S22" s="84">
        <f>'（別紙１）省力化計算シート'!C25</f>
        <v>0</v>
      </c>
      <c r="U22" s="250" t="s">
        <v>36</v>
      </c>
    </row>
    <row r="23" spans="2:24" ht="18" customHeight="1" thickBot="1" x14ac:dyDescent="0.6">
      <c r="B23" s="90"/>
      <c r="C23" s="85" t="str">
        <f>IF('（別紙１）省力化計算シート'!D21="","",IF(OR('（別紙１）省力化計算シート'!F21="-",'（別紙１）省力化計算シート'!F21=0),'（別紙１）省力化計算シート'!D21&amp;"分",'（別紙１）省力化計算シート'!D21&amp;"分"&amp;"　(→"&amp;'（別紙１）省力化計算シート'!D21+'（別紙１）省力化計算シート'!F21&amp;"分）"))</f>
        <v/>
      </c>
      <c r="E23" s="246"/>
      <c r="G23" s="85" t="str">
        <f>IF('（別紙１）省力化計算シート'!D22="","",IF(OR('（別紙１）省力化計算シート'!F22="-",'（別紙１）省力化計算シート'!F22=0),'（別紙１）省力化計算シート'!D22&amp;"分",'（別紙１）省力化計算シート'!D22&amp;"分"&amp;"　(→"&amp;'（別紙１）省力化計算シート'!D22+'（別紙１）省力化計算シート'!F22&amp;"分）"))</f>
        <v/>
      </c>
      <c r="I23" s="246"/>
      <c r="K23" s="85" t="str">
        <f>IF('（別紙１）省力化計算シート'!D23="","",IF(OR('（別紙１）省力化計算シート'!F23="-",'（別紙１）省力化計算シート'!F23=0),'（別紙１）省力化計算シート'!D23&amp;"分",'（別紙１）省力化計算シート'!D23&amp;"分"&amp;"　(→"&amp;'（別紙１）省力化計算シート'!D23+'（別紙１）省力化計算シート'!F23&amp;"分）"))</f>
        <v/>
      </c>
      <c r="M23" s="246"/>
      <c r="O23" s="85" t="str">
        <f>IF('（別紙１）省力化計算シート'!D24="","",IF(OR('（別紙１）省力化計算シート'!F24="-",'（別紙１）省力化計算シート'!F24=0),'（別紙１）省力化計算シート'!D24&amp;"分",'（別紙１）省力化計算シート'!D24&amp;"分"&amp;"　(→"&amp;'（別紙１）省力化計算シート'!D24+'（別紙１）省力化計算シート'!F24&amp;"分）"))</f>
        <v/>
      </c>
      <c r="Q23" s="246"/>
      <c r="S23" s="85" t="str">
        <f>IF('（別紙１）省力化計算シート'!D25="","",IF(OR('（別紙１）省力化計算シート'!F25="-",'（別紙１）省力化計算シート'!F25=0),'（別紙１）省力化計算シート'!D25&amp;"分",'（別紙１）省力化計算シート'!D25&amp;"分"&amp;"　(→"&amp;'（別紙１）省力化計算シート'!D25+'（別紙１）省力化計算シート'!F25&amp;"分）"))</f>
        <v/>
      </c>
      <c r="U23" s="250"/>
    </row>
    <row r="24" spans="2:24" ht="15" customHeight="1" x14ac:dyDescent="0.55000000000000004">
      <c r="B24" s="90"/>
      <c r="C24" s="249"/>
      <c r="G24" s="249"/>
      <c r="K24" s="249"/>
      <c r="O24" s="249"/>
      <c r="S24" s="249"/>
      <c r="U24" s="86"/>
    </row>
    <row r="25" spans="2:24" ht="15" customHeight="1" x14ac:dyDescent="0.55000000000000004">
      <c r="B25" s="90"/>
      <c r="C25" s="249"/>
      <c r="G25" s="249"/>
      <c r="K25" s="249"/>
      <c r="O25" s="249"/>
      <c r="S25" s="249"/>
      <c r="U25" s="86"/>
    </row>
    <row r="26" spans="2:24" ht="7.5" customHeight="1" x14ac:dyDescent="0.55000000000000004">
      <c r="B26" s="91"/>
      <c r="C26" s="65"/>
      <c r="D26" s="65"/>
      <c r="E26" s="65"/>
      <c r="F26" s="65"/>
      <c r="G26" s="65"/>
      <c r="H26" s="65"/>
      <c r="I26" s="65"/>
      <c r="J26" s="65"/>
      <c r="K26" s="65"/>
      <c r="L26" s="65"/>
      <c r="M26" s="65"/>
      <c r="N26" s="65"/>
      <c r="O26" s="65"/>
      <c r="P26" s="65"/>
      <c r="Q26" s="65"/>
      <c r="R26" s="65"/>
      <c r="S26" s="65"/>
      <c r="T26" s="65"/>
      <c r="U26" s="88"/>
    </row>
    <row r="27" spans="2:24" ht="7.5" customHeight="1" x14ac:dyDescent="0.55000000000000004"/>
    <row r="28" spans="2:24" ht="7.5" hidden="1" customHeight="1" outlineLevel="1" thickBot="1" x14ac:dyDescent="0.6">
      <c r="B28" s="89"/>
      <c r="C28" s="81"/>
      <c r="D28" s="81"/>
      <c r="E28" s="81"/>
      <c r="F28" s="81"/>
      <c r="G28" s="81"/>
      <c r="H28" s="81"/>
      <c r="I28" s="81"/>
      <c r="J28" s="81"/>
      <c r="K28" s="81"/>
      <c r="L28" s="81"/>
      <c r="M28" s="81"/>
      <c r="N28" s="81"/>
      <c r="O28" s="81"/>
      <c r="P28" s="81"/>
      <c r="Q28" s="81"/>
      <c r="R28" s="81"/>
      <c r="S28" s="81"/>
      <c r="T28" s="81"/>
      <c r="U28" s="82"/>
    </row>
    <row r="29" spans="2:24" ht="18.75" hidden="1" customHeight="1" outlineLevel="1" x14ac:dyDescent="0.55000000000000004">
      <c r="B29" s="90"/>
      <c r="C29" s="84">
        <f>'（別紙１）省力化計算シート'!C26</f>
        <v>0</v>
      </c>
      <c r="E29" s="246" t="s">
        <v>36</v>
      </c>
      <c r="G29" s="84">
        <f>'（別紙１）省力化計算シート'!C27</f>
        <v>0</v>
      </c>
      <c r="I29" s="246" t="s">
        <v>36</v>
      </c>
      <c r="K29" s="84">
        <f>'（別紙１）省力化計算シート'!C28</f>
        <v>0</v>
      </c>
      <c r="M29" s="246" t="s">
        <v>36</v>
      </c>
      <c r="O29" s="84">
        <f>'（別紙１）省力化計算シート'!C29</f>
        <v>0</v>
      </c>
      <c r="Q29" s="246" t="s">
        <v>36</v>
      </c>
      <c r="S29" s="84">
        <f>'（別紙１）省力化計算シート'!C30</f>
        <v>0</v>
      </c>
      <c r="U29" s="250" t="s">
        <v>36</v>
      </c>
    </row>
    <row r="30" spans="2:24" ht="18.75" hidden="1" customHeight="1" outlineLevel="1" thickBot="1" x14ac:dyDescent="0.6">
      <c r="B30" s="90"/>
      <c r="C30" s="85" t="str">
        <f>IF('（別紙１）省力化計算シート'!D26="","",IF(OR('（別紙１）省力化計算シート'!F26="-",'（別紙１）省力化計算シート'!F26=0),'（別紙１）省力化計算シート'!D26&amp;"分",'（別紙１）省力化計算シート'!D26&amp;"分"&amp;"　(→"&amp;'（別紙１）省力化計算シート'!D26+'（別紙１）省力化計算シート'!F26&amp;"分）"))</f>
        <v/>
      </c>
      <c r="E30" s="246"/>
      <c r="G30" s="85" t="str">
        <f>IF('（別紙１）省力化計算シート'!D27="","",IF(OR('（別紙１）省力化計算シート'!F27="-",'（別紙１）省力化計算シート'!F27=0),'（別紙１）省力化計算シート'!D27&amp;"分",'（別紙１）省力化計算シート'!D27&amp;"分"&amp;"　(→"&amp;'（別紙１）省力化計算シート'!D27+'（別紙１）省力化計算シート'!F27&amp;"分）"))</f>
        <v/>
      </c>
      <c r="I30" s="246"/>
      <c r="K30" s="85" t="str">
        <f>IF('（別紙１）省力化計算シート'!D28="","",IF(OR('（別紙１）省力化計算シート'!F28="-",'（別紙１）省力化計算シート'!F28=0),'（別紙１）省力化計算シート'!D28&amp;"分",'（別紙１）省力化計算シート'!D28&amp;"分"&amp;"　(→"&amp;'（別紙１）省力化計算シート'!D28+'（別紙１）省力化計算シート'!F28&amp;"分）"))</f>
        <v/>
      </c>
      <c r="M30" s="246"/>
      <c r="O30" s="85" t="str">
        <f>IF('（別紙１）省力化計算シート'!D29="","",IF(OR('（別紙１）省力化計算シート'!F29="-",'（別紙１）省力化計算シート'!F29=0),'（別紙１）省力化計算シート'!D29&amp;"分",'（別紙１）省力化計算シート'!D29&amp;"分"&amp;"　(→"&amp;'（別紙１）省力化計算シート'!D29+'（別紙１）省力化計算シート'!F29&amp;"分）"))</f>
        <v/>
      </c>
      <c r="Q30" s="246"/>
      <c r="S30" s="85" t="str">
        <f>IF('（別紙１）省力化計算シート'!D30="","",IF(OR('（別紙１）省力化計算シート'!F30="-",'（別紙１）省力化計算シート'!F30=0),'（別紙１）省力化計算シート'!D30&amp;"分",'（別紙１）省力化計算シート'!D30&amp;"分"&amp;"　(→"&amp;'（別紙１）省力化計算シート'!D30+'（別紙１）省力化計算シート'!F30&amp;"分）"))</f>
        <v/>
      </c>
      <c r="U30" s="250"/>
    </row>
    <row r="31" spans="2:24" ht="15" hidden="1" customHeight="1" outlineLevel="1" x14ac:dyDescent="0.55000000000000004">
      <c r="B31" s="90"/>
      <c r="C31" s="249"/>
      <c r="G31" s="249"/>
      <c r="K31" s="249"/>
      <c r="O31" s="249"/>
      <c r="S31" s="249"/>
      <c r="U31" s="86"/>
    </row>
    <row r="32" spans="2:24" ht="15" hidden="1" customHeight="1" outlineLevel="1" x14ac:dyDescent="0.55000000000000004">
      <c r="B32" s="90"/>
      <c r="C32" s="249"/>
      <c r="G32" s="249"/>
      <c r="K32" s="249"/>
      <c r="O32" s="249"/>
      <c r="S32" s="249"/>
      <c r="U32" s="86"/>
    </row>
    <row r="33" spans="1:21" ht="7.5" hidden="1" customHeight="1" outlineLevel="1" x14ac:dyDescent="0.55000000000000004">
      <c r="B33" s="91"/>
      <c r="C33" s="65"/>
      <c r="D33" s="65"/>
      <c r="E33" s="65"/>
      <c r="F33" s="65"/>
      <c r="G33" s="65"/>
      <c r="H33" s="65"/>
      <c r="I33" s="65"/>
      <c r="J33" s="65"/>
      <c r="K33" s="65"/>
      <c r="L33" s="65"/>
      <c r="M33" s="65"/>
      <c r="N33" s="65"/>
      <c r="O33" s="65"/>
      <c r="P33" s="65"/>
      <c r="Q33" s="65"/>
      <c r="R33" s="65"/>
      <c r="S33" s="65"/>
      <c r="T33" s="65"/>
      <c r="U33" s="88"/>
    </row>
    <row r="34" spans="1:21" ht="7.5" hidden="1" customHeight="1" outlineLevel="1" x14ac:dyDescent="0.55000000000000004"/>
    <row r="35" spans="1:21" ht="7.5" hidden="1" customHeight="1" outlineLevel="1" thickBot="1" x14ac:dyDescent="0.6">
      <c r="B35" s="89"/>
      <c r="C35" s="81"/>
      <c r="D35" s="81"/>
      <c r="E35" s="81"/>
      <c r="F35" s="81"/>
      <c r="G35" s="81"/>
      <c r="H35" s="81"/>
      <c r="I35" s="81"/>
      <c r="J35" s="81"/>
      <c r="K35" s="81"/>
      <c r="L35" s="81"/>
      <c r="M35" s="81"/>
      <c r="N35" s="81"/>
      <c r="O35" s="81"/>
      <c r="P35" s="81"/>
      <c r="Q35" s="81"/>
      <c r="R35" s="81"/>
      <c r="S35" s="81"/>
      <c r="T35" s="81"/>
      <c r="U35" s="82"/>
    </row>
    <row r="36" spans="1:21" ht="18.75" hidden="1" customHeight="1" outlineLevel="1" x14ac:dyDescent="0.55000000000000004">
      <c r="B36" s="90"/>
      <c r="C36" s="84">
        <f>'（別紙１）省力化計算シート'!C31</f>
        <v>0</v>
      </c>
      <c r="E36" s="246" t="s">
        <v>36</v>
      </c>
      <c r="G36" s="84">
        <f>'（別紙１）省力化計算シート'!C32</f>
        <v>0</v>
      </c>
      <c r="I36" s="246" t="s">
        <v>36</v>
      </c>
      <c r="K36" s="84">
        <f>'（別紙１）省力化計算シート'!C33</f>
        <v>0</v>
      </c>
      <c r="M36" s="246" t="s">
        <v>36</v>
      </c>
      <c r="O36" s="84">
        <f>'（別紙１）省力化計算シート'!C34</f>
        <v>0</v>
      </c>
      <c r="Q36" s="246" t="s">
        <v>36</v>
      </c>
      <c r="S36" s="84">
        <f>'（別紙１）省力化計算シート'!C35</f>
        <v>0</v>
      </c>
      <c r="U36" s="250" t="s">
        <v>36</v>
      </c>
    </row>
    <row r="37" spans="1:21" ht="18.75" hidden="1" customHeight="1" outlineLevel="1" thickBot="1" x14ac:dyDescent="0.6">
      <c r="B37" s="90"/>
      <c r="C37" s="85" t="str">
        <f>IF('（別紙１）省力化計算シート'!D31="","",IF(OR('（別紙１）省力化計算シート'!F31="-",'（別紙１）省力化計算シート'!F31=0),'（別紙１）省力化計算シート'!D31&amp;"分",'（別紙１）省力化計算シート'!D31&amp;"分"&amp;"　(→"&amp;'（別紙１）省力化計算シート'!D31+'（別紙１）省力化計算シート'!F31&amp;"分）"))</f>
        <v/>
      </c>
      <c r="E37" s="246"/>
      <c r="G37" s="85" t="str">
        <f>IF('（別紙１）省力化計算シート'!D32="","",IF(OR('（別紙１）省力化計算シート'!F32="-",'（別紙１）省力化計算シート'!F32=0),'（別紙１）省力化計算シート'!D32&amp;"分",'（別紙１）省力化計算シート'!D32&amp;"分"&amp;"　(→"&amp;'（別紙１）省力化計算シート'!D32+'（別紙１）省力化計算シート'!F32&amp;"分）"))</f>
        <v/>
      </c>
      <c r="I37" s="246"/>
      <c r="K37" s="85" t="str">
        <f>IF('（別紙１）省力化計算シート'!D33="","",IF(OR('（別紙１）省力化計算シート'!F33="-",'（別紙１）省力化計算シート'!F33=0),'（別紙１）省力化計算シート'!D33&amp;"分",'（別紙１）省力化計算シート'!D33&amp;"分"&amp;"　(→"&amp;'（別紙１）省力化計算シート'!D33+'（別紙１）省力化計算シート'!F33&amp;"分）"))</f>
        <v/>
      </c>
      <c r="M37" s="246"/>
      <c r="O37" s="85" t="str">
        <f>IF('（別紙１）省力化計算シート'!D34="","",IF(OR('（別紙１）省力化計算シート'!F34="-",'（別紙１）省力化計算シート'!F34=0),'（別紙１）省力化計算シート'!D34&amp;"分",'（別紙１）省力化計算シート'!D34&amp;"分"&amp;"　(→"&amp;'（別紙１）省力化計算シート'!D34+'（別紙１）省力化計算シート'!F34&amp;"分）"))</f>
        <v/>
      </c>
      <c r="Q37" s="246"/>
      <c r="S37" s="85" t="str">
        <f>IF('（別紙１）省力化計算シート'!D35="","",IF(OR('（別紙１）省力化計算シート'!F35="-",'（別紙１）省力化計算シート'!F35=0),'（別紙１）省力化計算シート'!D35&amp;"分",'（別紙１）省力化計算シート'!D35&amp;"分"&amp;"　(→"&amp;'（別紙１）省力化計算シート'!D35+'（別紙１）省力化計算シート'!F35&amp;"分）"))</f>
        <v/>
      </c>
      <c r="U37" s="250"/>
    </row>
    <row r="38" spans="1:21" ht="15" hidden="1" customHeight="1" outlineLevel="1" x14ac:dyDescent="0.55000000000000004">
      <c r="B38" s="90"/>
      <c r="C38" s="249"/>
      <c r="G38" s="249"/>
      <c r="K38" s="249"/>
      <c r="O38" s="249"/>
      <c r="S38" s="249"/>
      <c r="U38" s="86"/>
    </row>
    <row r="39" spans="1:21" ht="15" hidden="1" customHeight="1" outlineLevel="1" x14ac:dyDescent="0.55000000000000004">
      <c r="B39" s="90"/>
      <c r="C39" s="249"/>
      <c r="G39" s="249"/>
      <c r="K39" s="249"/>
      <c r="O39" s="249"/>
      <c r="S39" s="249"/>
      <c r="U39" s="86"/>
    </row>
    <row r="40" spans="1:21" ht="7.5" hidden="1" customHeight="1" outlineLevel="1" x14ac:dyDescent="0.55000000000000004">
      <c r="B40" s="91"/>
      <c r="C40" s="65"/>
      <c r="D40" s="65"/>
      <c r="E40" s="65"/>
      <c r="F40" s="65"/>
      <c r="G40" s="65"/>
      <c r="H40" s="65"/>
      <c r="I40" s="65"/>
      <c r="J40" s="65"/>
      <c r="K40" s="65"/>
      <c r="L40" s="65"/>
      <c r="M40" s="65"/>
      <c r="N40" s="65"/>
      <c r="O40" s="65"/>
      <c r="P40" s="65"/>
      <c r="Q40" s="65"/>
      <c r="R40" s="65"/>
      <c r="S40" s="65"/>
      <c r="T40" s="65"/>
      <c r="U40" s="88"/>
    </row>
    <row r="41" spans="1:21" ht="7.5" hidden="1" customHeight="1" outlineLevel="1" x14ac:dyDescent="0.55000000000000004"/>
    <row r="42" spans="1:21" ht="7.5" hidden="1" customHeight="1" outlineLevel="1" thickBot="1" x14ac:dyDescent="0.6">
      <c r="B42" s="89"/>
      <c r="C42" s="81"/>
      <c r="D42" s="81"/>
      <c r="E42" s="81"/>
      <c r="F42" s="81"/>
      <c r="G42" s="81"/>
      <c r="H42" s="81"/>
      <c r="I42" s="81"/>
      <c r="J42" s="81"/>
      <c r="K42" s="81"/>
      <c r="L42" s="81"/>
      <c r="M42" s="81"/>
      <c r="N42" s="81"/>
      <c r="O42" s="81"/>
      <c r="P42" s="81"/>
      <c r="Q42" s="81"/>
      <c r="R42" s="81"/>
      <c r="S42" s="81"/>
      <c r="T42" s="81"/>
      <c r="U42" s="92"/>
    </row>
    <row r="43" spans="1:21" ht="18.75" hidden="1" customHeight="1" outlineLevel="1" x14ac:dyDescent="0.55000000000000004">
      <c r="B43" s="90"/>
      <c r="C43" s="84">
        <f>'（別紙１）省力化計算シート'!C36</f>
        <v>0</v>
      </c>
      <c r="E43" s="246" t="s">
        <v>36</v>
      </c>
      <c r="G43" s="84">
        <f>'（別紙１）省力化計算シート'!C37</f>
        <v>0</v>
      </c>
      <c r="I43" s="246" t="s">
        <v>36</v>
      </c>
      <c r="K43" s="84">
        <f>'（別紙１）省力化計算シート'!C38</f>
        <v>0</v>
      </c>
      <c r="M43" s="246" t="s">
        <v>36</v>
      </c>
      <c r="O43" s="84">
        <f>'（別紙１）省力化計算シート'!C39</f>
        <v>0</v>
      </c>
      <c r="Q43" s="246" t="s">
        <v>36</v>
      </c>
      <c r="S43" s="84">
        <f>'（別紙１）省力化計算シート'!C40</f>
        <v>0</v>
      </c>
      <c r="U43" s="247"/>
    </row>
    <row r="44" spans="1:21" ht="18.75" hidden="1" customHeight="1" outlineLevel="1" thickBot="1" x14ac:dyDescent="0.6">
      <c r="B44" s="90"/>
      <c r="C44" s="85" t="str">
        <f>IF('（別紙１）省力化計算シート'!D36="","",IF(OR('（別紙１）省力化計算シート'!F36="-",'（別紙１）省力化計算シート'!F36=0),'（別紙１）省力化計算シート'!D36&amp;"分",'（別紙１）省力化計算シート'!D36&amp;"分"&amp;"　(→"&amp;'（別紙１）省力化計算シート'!D36+'（別紙１）省力化計算シート'!F36&amp;"分）"))</f>
        <v/>
      </c>
      <c r="E44" s="246"/>
      <c r="G44" s="85" t="str">
        <f>IF('（別紙１）省力化計算シート'!D37="","",IF(OR('（別紙１）省力化計算シート'!F37="-",'（別紙１）省力化計算シート'!F37=0),'（別紙１）省力化計算シート'!D37&amp;"分",'（別紙１）省力化計算シート'!D37&amp;"分"&amp;"　(→"&amp;'（別紙１）省力化計算シート'!D37+'（別紙１）省力化計算シート'!F37&amp;"分）"))</f>
        <v/>
      </c>
      <c r="I44" s="246"/>
      <c r="K44" s="85" t="str">
        <f>IF('（別紙１）省力化計算シート'!D38="","",IF(OR('（別紙１）省力化計算シート'!F38="-",'（別紙１）省力化計算シート'!F38=0),'（別紙１）省力化計算シート'!D38&amp;"分",'（別紙１）省力化計算シート'!D38&amp;"分"&amp;"　(→"&amp;'（別紙１）省力化計算シート'!D38+'（別紙１）省力化計算シート'!F38&amp;"分）"))</f>
        <v/>
      </c>
      <c r="M44" s="246"/>
      <c r="O44" s="85" t="str">
        <f>IF('（別紙１）省力化計算シート'!D39="","",IF(OR('（別紙１）省力化計算シート'!F39="-",'（別紙１）省力化計算シート'!F39=0),'（別紙１）省力化計算シート'!D39&amp;"分",'（別紙１）省力化計算シート'!D39&amp;"分"&amp;"　(→"&amp;'（別紙１）省力化計算シート'!D39+'（別紙１）省力化計算シート'!F39&amp;"分）"))</f>
        <v/>
      </c>
      <c r="Q44" s="246"/>
      <c r="S44" s="85" t="str">
        <f>IF('（別紙１）省力化計算シート'!D40="","",IF(OR('（別紙１）省力化計算シート'!F40="-",'（別紙１）省力化計算シート'!F40=0),'（別紙１）省力化計算シート'!D40&amp;"分",'（別紙１）省力化計算シート'!D40&amp;"分"&amp;"　(→"&amp;'（別紙１）省力化計算シート'!D40+'（別紙１）省力化計算シート'!F40&amp;"分）"))</f>
        <v/>
      </c>
      <c r="U44" s="247"/>
    </row>
    <row r="45" spans="1:21" ht="15" hidden="1" customHeight="1" outlineLevel="1" x14ac:dyDescent="0.55000000000000004">
      <c r="B45" s="90"/>
      <c r="C45" s="249"/>
      <c r="G45" s="249"/>
      <c r="K45" s="249"/>
      <c r="O45" s="249"/>
      <c r="S45" s="249"/>
      <c r="U45" s="93"/>
    </row>
    <row r="46" spans="1:21" ht="15" hidden="1" customHeight="1" outlineLevel="1" x14ac:dyDescent="0.55000000000000004">
      <c r="B46" s="90"/>
      <c r="C46" s="249"/>
      <c r="G46" s="249"/>
      <c r="K46" s="249"/>
      <c r="O46" s="249"/>
      <c r="S46" s="249"/>
      <c r="U46" s="93"/>
    </row>
    <row r="47" spans="1:21" ht="7.5" hidden="1" customHeight="1" outlineLevel="1" x14ac:dyDescent="0.55000000000000004">
      <c r="B47" s="91"/>
      <c r="C47" s="65"/>
      <c r="D47" s="65"/>
      <c r="E47" s="65"/>
      <c r="F47" s="65"/>
      <c r="G47" s="65"/>
      <c r="H47" s="65"/>
      <c r="I47" s="65"/>
      <c r="J47" s="65"/>
      <c r="K47" s="65"/>
      <c r="L47" s="65"/>
      <c r="M47" s="65"/>
      <c r="N47" s="65"/>
      <c r="O47" s="65"/>
      <c r="P47" s="65"/>
      <c r="Q47" s="65"/>
      <c r="R47" s="65"/>
      <c r="S47" s="65"/>
      <c r="T47" s="65"/>
      <c r="U47" s="94"/>
    </row>
    <row r="48" spans="1:21" ht="17.5" customHeight="1" collapsed="1" x14ac:dyDescent="0.55000000000000004">
      <c r="A48" s="244" t="str">
        <f>IF(COUNTA('（別紙１）省力化計算シート'!C26:C40)&lt;&gt;0,"← 非表示エリアに記載があります。[＋]をクリックして表示してください。[-]の場合は、すべて表示されています。","")</f>
        <v/>
      </c>
      <c r="B48" s="245"/>
      <c r="C48" s="245"/>
      <c r="D48" s="245"/>
      <c r="E48" s="245"/>
      <c r="F48" s="245"/>
      <c r="G48" s="245"/>
      <c r="H48" s="245"/>
      <c r="I48" s="245"/>
      <c r="J48" s="245"/>
      <c r="K48" s="245"/>
      <c r="L48" s="245"/>
      <c r="M48" s="245"/>
      <c r="N48" s="245"/>
      <c r="O48" s="245"/>
      <c r="P48" s="245"/>
      <c r="Q48" s="245"/>
      <c r="R48" s="245"/>
      <c r="S48" s="245"/>
      <c r="T48" s="245"/>
      <c r="U48" s="245"/>
    </row>
    <row r="49" spans="1:24" ht="5.5" customHeight="1" x14ac:dyDescent="0.55000000000000004">
      <c r="A49" s="95"/>
    </row>
    <row r="50" spans="1:24" x14ac:dyDescent="0.55000000000000004">
      <c r="B50" s="14"/>
      <c r="C50" s="13" t="s">
        <v>41</v>
      </c>
      <c r="D50" s="14"/>
      <c r="E50" s="14"/>
      <c r="F50" s="14"/>
      <c r="G50" s="14"/>
      <c r="H50" s="14"/>
      <c r="I50" s="14"/>
      <c r="J50" s="14"/>
      <c r="K50" s="96"/>
      <c r="L50" s="14"/>
      <c r="M50" s="14"/>
      <c r="N50" s="14"/>
      <c r="O50" s="267" t="s">
        <v>42</v>
      </c>
      <c r="P50" s="260"/>
      <c r="Q50" s="260"/>
      <c r="R50" s="97"/>
      <c r="S50" s="98">
        <f>'（別紙１）省力化計算シート'!J3</f>
        <v>0</v>
      </c>
      <c r="T50" s="268" t="s">
        <v>12</v>
      </c>
      <c r="U50" s="262"/>
      <c r="V50" s="78"/>
      <c r="W50" s="78"/>
    </row>
    <row r="51" spans="1:24" ht="7.5" customHeight="1" x14ac:dyDescent="0.55000000000000004">
      <c r="C51" s="79"/>
      <c r="G51" s="79"/>
      <c r="K51" s="79"/>
      <c r="O51" s="79"/>
      <c r="S51" s="79"/>
    </row>
    <row r="52" spans="1:24" ht="7.5" customHeight="1" thickBot="1" x14ac:dyDescent="0.6">
      <c r="B52" s="80"/>
      <c r="C52" s="81"/>
      <c r="D52" s="81"/>
      <c r="E52" s="81"/>
      <c r="F52" s="81"/>
      <c r="G52" s="81"/>
      <c r="H52" s="81"/>
      <c r="I52" s="81"/>
      <c r="J52" s="81"/>
      <c r="K52" s="81"/>
      <c r="L52" s="81"/>
      <c r="M52" s="81"/>
      <c r="N52" s="81"/>
      <c r="O52" s="81"/>
      <c r="P52" s="81"/>
      <c r="Q52" s="81"/>
      <c r="R52" s="81"/>
      <c r="S52" s="81"/>
      <c r="T52" s="81"/>
      <c r="U52" s="82"/>
    </row>
    <row r="53" spans="1:24" ht="18" customHeight="1" x14ac:dyDescent="0.55000000000000004">
      <c r="B53" s="83"/>
      <c r="C53" s="84">
        <f>'（別紙１）省力化計算シート'!I11</f>
        <v>0</v>
      </c>
      <c r="E53" s="246" t="s">
        <v>36</v>
      </c>
      <c r="G53" s="84">
        <f>'（別紙１）省力化計算シート'!I12</f>
        <v>0</v>
      </c>
      <c r="I53" s="246" t="s">
        <v>36</v>
      </c>
      <c r="K53" s="84">
        <f>'（別紙１）省力化計算シート'!I13</f>
        <v>0</v>
      </c>
      <c r="M53" s="246" t="s">
        <v>36</v>
      </c>
      <c r="O53" s="84">
        <f>'（別紙１）省力化計算シート'!I14</f>
        <v>0</v>
      </c>
      <c r="Q53" s="246" t="s">
        <v>36</v>
      </c>
      <c r="S53" s="84">
        <f>'（別紙１）省力化計算シート'!I15</f>
        <v>0</v>
      </c>
      <c r="U53" s="250" t="s">
        <v>43</v>
      </c>
      <c r="X53" s="251" t="s">
        <v>31</v>
      </c>
    </row>
    <row r="54" spans="1:24" ht="18" customHeight="1" thickBot="1" x14ac:dyDescent="0.6">
      <c r="B54" s="83"/>
      <c r="C54" s="85" t="str">
        <f>IF('（別紙１）省力化計算シート'!J11="","",IF(OR('（別紙１）省力化計算シート'!N11="-",'（別紙１）省力化計算シート'!N11=0),'（別紙１）省力化計算シート'!J11&amp;"分","("&amp;'（別紙１）省力化計算シート'!J11-'（別紙１）省力化計算シート'!N11&amp;"分→）"&amp;'（別紙１）省力化計算シート'!J11&amp;"分"))</f>
        <v/>
      </c>
      <c r="E54" s="246"/>
      <c r="G54" s="85" t="str">
        <f>IF('（別紙１）省力化計算シート'!J12="","",IF(OR('（別紙１）省力化計算シート'!N12="-",'（別紙１）省力化計算シート'!N12=0),'（別紙１）省力化計算シート'!J12&amp;"分","("&amp;'（別紙１）省力化計算シート'!J12-'（別紙１）省力化計算シート'!N12&amp;"分→）"&amp;'（別紙１）省力化計算シート'!J12&amp;"分"))</f>
        <v/>
      </c>
      <c r="I54" s="246"/>
      <c r="K54" s="85" t="str">
        <f>IF('（別紙１）省力化計算シート'!J13="","",IF(OR('（別紙１）省力化計算シート'!N13="-",'（別紙１）省力化計算シート'!N13=0),'（別紙１）省力化計算シート'!J13&amp;"分","("&amp;'（別紙１）省力化計算シート'!J13-'（別紙１）省力化計算シート'!N13&amp;"分→）"&amp;'（別紙１）省力化計算シート'!J13&amp;"分"))</f>
        <v/>
      </c>
      <c r="M54" s="246"/>
      <c r="O54" s="85" t="str">
        <f>IF('（別紙１）省力化計算シート'!J14="","",IF(OR('（別紙１）省力化計算シート'!N14="-",'（別紙１）省力化計算シート'!N14=0),'（別紙１）省力化計算シート'!J14&amp;"分","("&amp;'（別紙１）省力化計算シート'!J14-'（別紙１）省力化計算シート'!N14&amp;"分→）"&amp;'（別紙１）省力化計算シート'!J14&amp;"分"))</f>
        <v/>
      </c>
      <c r="Q54" s="246"/>
      <c r="S54" s="85" t="str">
        <f>IF('（別紙１）省力化計算シート'!J15="","",IF(OR('（別紙１）省力化計算シート'!N15="-",'（別紙１）省力化計算シート'!N15=0),'（別紙１）省力化計算シート'!J15&amp;"分","("&amp;'（別紙１）省力化計算シート'!J15-'（別紙１）省力化計算シート'!N15&amp;"分→）"&amp;'（別紙１）省力化計算シート'!J15&amp;"分"))</f>
        <v/>
      </c>
      <c r="U54" s="250"/>
      <c r="X54" s="252"/>
    </row>
    <row r="55" spans="1:24" ht="15" customHeight="1" x14ac:dyDescent="0.55000000000000004">
      <c r="B55" s="83"/>
      <c r="C55" s="249"/>
      <c r="G55" s="249" t="s">
        <v>44</v>
      </c>
      <c r="K55" s="249"/>
      <c r="O55" s="249"/>
      <c r="S55" s="249"/>
      <c r="U55" s="86"/>
      <c r="X55" s="100"/>
    </row>
    <row r="56" spans="1:24" ht="15" customHeight="1" x14ac:dyDescent="0.55000000000000004">
      <c r="B56" s="83"/>
      <c r="C56" s="249"/>
      <c r="G56" s="249"/>
      <c r="K56" s="249"/>
      <c r="O56" s="249"/>
      <c r="S56" s="249"/>
      <c r="U56" s="86"/>
      <c r="X56" s="103" t="s">
        <v>45</v>
      </c>
    </row>
    <row r="57" spans="1:24" ht="7.5" customHeight="1" x14ac:dyDescent="0.55000000000000004">
      <c r="B57" s="87"/>
      <c r="C57" s="65"/>
      <c r="D57" s="65"/>
      <c r="E57" s="65"/>
      <c r="F57" s="65"/>
      <c r="G57" s="65"/>
      <c r="H57" s="65"/>
      <c r="I57" s="65"/>
      <c r="J57" s="65"/>
      <c r="K57" s="65"/>
      <c r="L57" s="65"/>
      <c r="M57" s="65"/>
      <c r="N57" s="65"/>
      <c r="O57" s="65"/>
      <c r="P57" s="65"/>
      <c r="Q57" s="65"/>
      <c r="R57" s="65"/>
      <c r="S57" s="65"/>
      <c r="T57" s="65"/>
      <c r="U57" s="88"/>
      <c r="X57" s="102"/>
    </row>
    <row r="58" spans="1:24" ht="7.5" customHeight="1" x14ac:dyDescent="0.55000000000000004">
      <c r="X58" s="102"/>
    </row>
    <row r="59" spans="1:24" ht="7.5" customHeight="1" thickBot="1" x14ac:dyDescent="0.6">
      <c r="B59" s="89"/>
      <c r="C59" s="81"/>
      <c r="D59" s="81"/>
      <c r="E59" s="81"/>
      <c r="F59" s="81"/>
      <c r="G59" s="81"/>
      <c r="H59" s="81"/>
      <c r="I59" s="81"/>
      <c r="J59" s="81"/>
      <c r="K59" s="81"/>
      <c r="L59" s="81"/>
      <c r="M59" s="81"/>
      <c r="N59" s="81"/>
      <c r="O59" s="81"/>
      <c r="P59" s="81"/>
      <c r="Q59" s="81"/>
      <c r="R59" s="81"/>
      <c r="S59" s="81"/>
      <c r="T59" s="81"/>
      <c r="U59" s="82"/>
      <c r="X59" s="102"/>
    </row>
    <row r="60" spans="1:24" ht="18" customHeight="1" x14ac:dyDescent="0.55000000000000004">
      <c r="B60" s="90"/>
      <c r="C60" s="84">
        <f>'（別紙１）省力化計算シート'!I16</f>
        <v>0</v>
      </c>
      <c r="E60" s="246" t="s">
        <v>36</v>
      </c>
      <c r="G60" s="84">
        <f>'（別紙１）省力化計算シート'!I17</f>
        <v>0</v>
      </c>
      <c r="I60" s="246" t="s">
        <v>36</v>
      </c>
      <c r="K60" s="84">
        <f>'（別紙１）省力化計算シート'!I18</f>
        <v>0</v>
      </c>
      <c r="M60" s="246" t="s">
        <v>36</v>
      </c>
      <c r="O60" s="84">
        <f>'（別紙１）省力化計算シート'!I19</f>
        <v>0</v>
      </c>
      <c r="Q60" s="246" t="s">
        <v>36</v>
      </c>
      <c r="S60" s="84">
        <f>'（別紙１）省力化計算シート'!I20</f>
        <v>0</v>
      </c>
      <c r="U60" s="250" t="s">
        <v>43</v>
      </c>
      <c r="X60" s="253" t="s">
        <v>39</v>
      </c>
    </row>
    <row r="61" spans="1:24" ht="18" customHeight="1" thickBot="1" x14ac:dyDescent="0.6">
      <c r="B61" s="90"/>
      <c r="C61" s="85" t="str">
        <f>IF('（別紙１）省力化計算シート'!J16="","",IF(OR('（別紙１）省力化計算シート'!N16="-",'（別紙１）省力化計算シート'!N16=0),'（別紙１）省力化計算シート'!J16&amp;"分","("&amp;'（別紙１）省力化計算シート'!J16-'（別紙１）省力化計算シート'!N16&amp;"分→）"&amp;'（別紙１）省力化計算シート'!J16&amp;"分"))</f>
        <v/>
      </c>
      <c r="E61" s="246"/>
      <c r="G61" s="85" t="str">
        <f>IF('（別紙１）省力化計算シート'!J17="","",IF(OR('（別紙１）省力化計算シート'!N17="-",'（別紙１）省力化計算シート'!N17=0),'（別紙１）省力化計算シート'!J17&amp;"分","("&amp;'（別紙１）省力化計算シート'!J17-'（別紙１）省力化計算シート'!N17&amp;"分→）"&amp;'（別紙１）省力化計算シート'!J17&amp;"分"))</f>
        <v/>
      </c>
      <c r="I61" s="246"/>
      <c r="K61" s="85" t="str">
        <f>IF('（別紙１）省力化計算シート'!J18="","",IF(OR('（別紙１）省力化計算シート'!N18="-",'（別紙１）省力化計算シート'!N18=0),'（別紙１）省力化計算シート'!J18&amp;"分","("&amp;'（別紙１）省力化計算シート'!J18-'（別紙１）省力化計算シート'!N18&amp;"分→）"&amp;'（別紙１）省力化計算シート'!J18&amp;"分"))</f>
        <v/>
      </c>
      <c r="M61" s="246"/>
      <c r="O61" s="85" t="str">
        <f>IF('（別紙１）省力化計算シート'!J19="","",IF(OR('（別紙１）省力化計算シート'!N19="-",'（別紙１）省力化計算シート'!N19=0),'（別紙１）省力化計算シート'!J19&amp;"分","("&amp;'（別紙１）省力化計算シート'!J19-'（別紙１）省力化計算シート'!N19&amp;"分→）"&amp;'（別紙１）省力化計算シート'!J19&amp;"分"))</f>
        <v/>
      </c>
      <c r="Q61" s="246"/>
      <c r="S61" s="85" t="str">
        <f>IF('（別紙１）省力化計算シート'!J20="","",IF(OR('（別紙１）省力化計算シート'!N20="-",'（別紙１）省力化計算シート'!N20=0),'（別紙１）省力化計算シート'!J20&amp;"分","("&amp;'（別紙１）省力化計算シート'!J20-'（別紙１）省力化計算シート'!N20&amp;"分→）"&amp;'（別紙１）省力化計算シート'!J20&amp;"分"))</f>
        <v/>
      </c>
      <c r="U61" s="250"/>
      <c r="X61" s="254"/>
    </row>
    <row r="62" spans="1:24" ht="15" customHeight="1" x14ac:dyDescent="0.55000000000000004">
      <c r="B62" s="90"/>
      <c r="C62" s="249"/>
      <c r="G62" s="249" t="s">
        <v>46</v>
      </c>
      <c r="K62" s="249"/>
      <c r="O62" s="249"/>
      <c r="S62" s="249"/>
      <c r="U62" s="86"/>
      <c r="X62" s="255" t="s">
        <v>40</v>
      </c>
    </row>
    <row r="63" spans="1:24" ht="15" customHeight="1" x14ac:dyDescent="0.55000000000000004">
      <c r="B63" s="90"/>
      <c r="C63" s="249"/>
      <c r="G63" s="249"/>
      <c r="K63" s="249"/>
      <c r="O63" s="249"/>
      <c r="S63" s="249"/>
      <c r="U63" s="86"/>
      <c r="X63" s="256"/>
    </row>
    <row r="64" spans="1:24" ht="7.5" customHeight="1" x14ac:dyDescent="0.55000000000000004">
      <c r="B64" s="91"/>
      <c r="C64" s="65"/>
      <c r="D64" s="65"/>
      <c r="E64" s="65"/>
      <c r="F64" s="65"/>
      <c r="G64" s="65"/>
      <c r="H64" s="65"/>
      <c r="I64" s="65"/>
      <c r="J64" s="65"/>
      <c r="K64" s="65"/>
      <c r="L64" s="65"/>
      <c r="M64" s="65"/>
      <c r="N64" s="65"/>
      <c r="O64" s="65"/>
      <c r="P64" s="65"/>
      <c r="Q64" s="65"/>
      <c r="R64" s="65"/>
      <c r="S64" s="65"/>
      <c r="T64" s="65"/>
      <c r="U64" s="88"/>
      <c r="X64" s="104"/>
    </row>
    <row r="65" spans="2:24" ht="7.5" customHeight="1" x14ac:dyDescent="0.55000000000000004">
      <c r="X65" s="104"/>
    </row>
    <row r="66" spans="2:24" ht="7.5" customHeight="1" thickBot="1" x14ac:dyDescent="0.6">
      <c r="B66" s="89"/>
      <c r="C66" s="81"/>
      <c r="D66" s="81"/>
      <c r="E66" s="81"/>
      <c r="F66" s="81"/>
      <c r="G66" s="81"/>
      <c r="H66" s="81"/>
      <c r="I66" s="81"/>
      <c r="J66" s="81"/>
      <c r="K66" s="81"/>
      <c r="L66" s="81"/>
      <c r="M66" s="81"/>
      <c r="N66" s="81"/>
      <c r="O66" s="81"/>
      <c r="P66" s="81"/>
      <c r="Q66" s="81"/>
      <c r="R66" s="81"/>
      <c r="S66" s="81"/>
      <c r="T66" s="81"/>
      <c r="U66" s="82"/>
      <c r="X66" s="104"/>
    </row>
    <row r="67" spans="2:24" ht="18" customHeight="1" x14ac:dyDescent="0.55000000000000004">
      <c r="B67" s="90"/>
      <c r="C67" s="84">
        <f>'（別紙１）省力化計算シート'!I21</f>
        <v>0</v>
      </c>
      <c r="E67" s="246" t="s">
        <v>36</v>
      </c>
      <c r="G67" s="84">
        <f>'（別紙１）省力化計算シート'!I22</f>
        <v>0</v>
      </c>
      <c r="I67" s="246" t="s">
        <v>36</v>
      </c>
      <c r="K67" s="84">
        <f>'（別紙１）省力化計算シート'!I23</f>
        <v>0</v>
      </c>
      <c r="M67" s="246" t="s">
        <v>36</v>
      </c>
      <c r="O67" s="84">
        <f>'（別紙１）省力化計算シート'!I24</f>
        <v>0</v>
      </c>
      <c r="Q67" s="246" t="s">
        <v>36</v>
      </c>
      <c r="S67" s="84">
        <f>'（別紙１）省力化計算シート'!I25</f>
        <v>0</v>
      </c>
      <c r="U67" s="250" t="s">
        <v>43</v>
      </c>
      <c r="X67" s="104"/>
    </row>
    <row r="68" spans="2:24" ht="18" customHeight="1" thickBot="1" x14ac:dyDescent="0.6">
      <c r="B68" s="90"/>
      <c r="C68" s="85" t="str">
        <f>IF('（別紙１）省力化計算シート'!J21="","",IF(OR('（別紙１）省力化計算シート'!N21="-",'（別紙１）省力化計算シート'!N21=0),'（別紙１）省力化計算シート'!J21&amp;"分","("&amp;'（別紙１）省力化計算シート'!J21-'（別紙１）省力化計算シート'!N21&amp;"分→）"&amp;'（別紙１）省力化計算シート'!J21&amp;"分"))</f>
        <v/>
      </c>
      <c r="E68" s="246"/>
      <c r="G68" s="85" t="str">
        <f>IF('（別紙１）省力化計算シート'!J22="","",IF(OR('（別紙１）省力化計算シート'!N22="-",'（別紙１）省力化計算シート'!N22=0),'（別紙１）省力化計算シート'!J22&amp;"分","("&amp;'（別紙１）省力化計算シート'!J22-'（別紙１）省力化計算シート'!N22&amp;"分→）"&amp;'（別紙１）省力化計算シート'!J22&amp;"分"))</f>
        <v/>
      </c>
      <c r="I68" s="246"/>
      <c r="K68" s="85" t="str">
        <f>IF('（別紙１）省力化計算シート'!J23="","",IF(OR('（別紙１）省力化計算シート'!N23="-",'（別紙１）省力化計算シート'!N23=0),'（別紙１）省力化計算シート'!J23&amp;"分","("&amp;'（別紙１）省力化計算シート'!J23-'（別紙１）省力化計算シート'!N23&amp;"分→）"&amp;'（別紙１）省力化計算シート'!J23&amp;"分"))</f>
        <v/>
      </c>
      <c r="M68" s="246"/>
      <c r="O68" s="85" t="str">
        <f>IF('（別紙１）省力化計算シート'!J24="","",IF(OR('（別紙１）省力化計算シート'!N24="-",'（別紙１）省力化計算シート'!N24=0),'（別紙１）省力化計算シート'!J24&amp;"分","("&amp;'（別紙１）省力化計算シート'!J24-'（別紙１）省力化計算シート'!N24&amp;"分→）"&amp;'（別紙１）省力化計算シート'!J24&amp;"分"))</f>
        <v/>
      </c>
      <c r="Q68" s="246"/>
      <c r="S68" s="85" t="str">
        <f>IF('（別紙１）省力化計算シート'!J25="","",IF(OR('（別紙１）省力化計算シート'!N25="-",'（別紙１）省力化計算シート'!N25=0),'（別紙１）省力化計算シート'!J25&amp;"分","("&amp;'（別紙１）省力化計算シート'!J25-'（別紙１）省力化計算シート'!N25&amp;"分→）"&amp;'（別紙１）省力化計算シート'!J25&amp;"分"))</f>
        <v/>
      </c>
      <c r="U68" s="250"/>
      <c r="X68" s="104"/>
    </row>
    <row r="69" spans="2:24" ht="15" customHeight="1" x14ac:dyDescent="0.55000000000000004">
      <c r="B69" s="90"/>
      <c r="C69" s="249"/>
      <c r="G69" s="249"/>
      <c r="K69" s="249"/>
      <c r="O69" s="249"/>
      <c r="S69" s="249"/>
      <c r="U69" s="86"/>
      <c r="X69" s="104"/>
    </row>
    <row r="70" spans="2:24" ht="15" customHeight="1" x14ac:dyDescent="0.55000000000000004">
      <c r="B70" s="90"/>
      <c r="C70" s="249"/>
      <c r="G70" s="249"/>
      <c r="K70" s="249"/>
      <c r="O70" s="249"/>
      <c r="S70" s="249"/>
      <c r="U70" s="86"/>
      <c r="X70" s="104"/>
    </row>
    <row r="71" spans="2:24" ht="7.5" customHeight="1" x14ac:dyDescent="0.55000000000000004">
      <c r="B71" s="91"/>
      <c r="C71" s="65"/>
      <c r="D71" s="65"/>
      <c r="E71" s="65"/>
      <c r="F71" s="65"/>
      <c r="G71" s="65"/>
      <c r="H71" s="65"/>
      <c r="I71" s="65"/>
      <c r="J71" s="65"/>
      <c r="K71" s="65"/>
      <c r="L71" s="65"/>
      <c r="M71" s="65"/>
      <c r="N71" s="65"/>
      <c r="O71" s="65"/>
      <c r="P71" s="65"/>
      <c r="Q71" s="65"/>
      <c r="R71" s="65"/>
      <c r="S71" s="65"/>
      <c r="T71" s="65"/>
      <c r="U71" s="88"/>
      <c r="X71" s="104"/>
    </row>
    <row r="72" spans="2:24" ht="7.5" customHeight="1" x14ac:dyDescent="0.55000000000000004">
      <c r="X72" s="104"/>
    </row>
    <row r="73" spans="2:24" ht="7.5" customHeight="1" outlineLevel="1" thickBot="1" x14ac:dyDescent="0.6">
      <c r="B73" s="89"/>
      <c r="C73" s="81"/>
      <c r="D73" s="81"/>
      <c r="E73" s="81"/>
      <c r="F73" s="81"/>
      <c r="G73" s="81"/>
      <c r="H73" s="81"/>
      <c r="I73" s="81"/>
      <c r="J73" s="81"/>
      <c r="K73" s="81"/>
      <c r="L73" s="81"/>
      <c r="M73" s="81"/>
      <c r="N73" s="81"/>
      <c r="O73" s="81"/>
      <c r="P73" s="81"/>
      <c r="Q73" s="81"/>
      <c r="R73" s="81"/>
      <c r="S73" s="81"/>
      <c r="T73" s="81"/>
      <c r="U73" s="82"/>
      <c r="X73" s="104"/>
    </row>
    <row r="74" spans="2:24" ht="18.75" customHeight="1" outlineLevel="1" x14ac:dyDescent="0.55000000000000004">
      <c r="B74" s="90"/>
      <c r="C74" s="84">
        <f>'（別紙１）省力化計算シート'!I26</f>
        <v>0</v>
      </c>
      <c r="E74" s="246" t="s">
        <v>36</v>
      </c>
      <c r="G74" s="84">
        <f>'（別紙１）省力化計算シート'!I27</f>
        <v>0</v>
      </c>
      <c r="I74" s="246" t="s">
        <v>36</v>
      </c>
      <c r="K74" s="84">
        <f>'（別紙１）省力化計算シート'!I28</f>
        <v>0</v>
      </c>
      <c r="M74" s="246" t="s">
        <v>36</v>
      </c>
      <c r="O74" s="84">
        <f>'（別紙１）省力化計算シート'!I29</f>
        <v>0</v>
      </c>
      <c r="Q74" s="246" t="s">
        <v>36</v>
      </c>
      <c r="S74" s="84">
        <f>'（別紙１）省力化計算シート'!I30</f>
        <v>0</v>
      </c>
      <c r="U74" s="250" t="s">
        <v>43</v>
      </c>
      <c r="X74" s="104"/>
    </row>
    <row r="75" spans="2:24" ht="18.75" customHeight="1" outlineLevel="1" thickBot="1" x14ac:dyDescent="0.6">
      <c r="B75" s="90"/>
      <c r="C75" s="85" t="str">
        <f>IF('（別紙１）省力化計算シート'!J26="","",IF(OR('（別紙１）省力化計算シート'!N26="-",'（別紙１）省力化計算シート'!N26=0),'（別紙１）省力化計算シート'!J26&amp;"分","("&amp;'（別紙１）省力化計算シート'!J26-'（別紙１）省力化計算シート'!N26&amp;"分→）"&amp;'（別紙１）省力化計算シート'!J26&amp;"分"))</f>
        <v/>
      </c>
      <c r="E75" s="246"/>
      <c r="G75" s="85" t="str">
        <f>IF('（別紙１）省力化計算シート'!J27="","",IF(OR('（別紙１）省力化計算シート'!N27="-",'（別紙１）省力化計算シート'!N27=0),'（別紙１）省力化計算シート'!J27&amp;"分","("&amp;'（別紙１）省力化計算シート'!J27-'（別紙１）省力化計算シート'!N27&amp;"分→）"&amp;'（別紙１）省力化計算シート'!J27&amp;"分"))</f>
        <v/>
      </c>
      <c r="I75" s="246"/>
      <c r="K75" s="85" t="str">
        <f>IF('（別紙１）省力化計算シート'!J28="","",IF(OR('（別紙１）省力化計算シート'!N28="-",'（別紙１）省力化計算シート'!N28=0),'（別紙１）省力化計算シート'!J28&amp;"分","("&amp;'（別紙１）省力化計算シート'!J28-'（別紙１）省力化計算シート'!N28&amp;"分→）"&amp;'（別紙１）省力化計算シート'!J28&amp;"分"))</f>
        <v/>
      </c>
      <c r="M75" s="246"/>
      <c r="O75" s="85" t="str">
        <f>IF('（別紙１）省力化計算シート'!J29="","",IF(OR('（別紙１）省力化計算シート'!N29="-",'（別紙１）省力化計算シート'!N29=0),'（別紙１）省力化計算シート'!J29&amp;"分","("&amp;'（別紙１）省力化計算シート'!J29-'（別紙１）省力化計算シート'!N29&amp;"分→）"&amp;'（別紙１）省力化計算シート'!J29&amp;"分"))</f>
        <v/>
      </c>
      <c r="Q75" s="246"/>
      <c r="S75" s="85" t="str">
        <f>IF('（別紙１）省力化計算シート'!J30="","",IF(OR('（別紙１）省力化計算シート'!N30="-",'（別紙１）省力化計算シート'!N30=0),'（別紙１）省力化計算シート'!J30&amp;"分","("&amp;'（別紙１）省力化計算シート'!J30-'（別紙１）省力化計算シート'!N30&amp;"分→）"&amp;'（別紙１）省力化計算シート'!J30&amp;"分"))</f>
        <v/>
      </c>
      <c r="U75" s="250"/>
      <c r="X75" s="104"/>
    </row>
    <row r="76" spans="2:24" ht="15" customHeight="1" outlineLevel="1" x14ac:dyDescent="0.55000000000000004">
      <c r="B76" s="90"/>
      <c r="C76" s="248"/>
      <c r="G76" s="248"/>
      <c r="K76" s="248"/>
      <c r="O76" s="248"/>
      <c r="S76" s="248"/>
      <c r="U76" s="86"/>
      <c r="X76" s="104"/>
    </row>
    <row r="77" spans="2:24" ht="15" customHeight="1" outlineLevel="1" x14ac:dyDescent="0.55000000000000004">
      <c r="B77" s="90"/>
      <c r="C77" s="249"/>
      <c r="G77" s="249"/>
      <c r="K77" s="249"/>
      <c r="O77" s="249"/>
      <c r="S77" s="249"/>
      <c r="U77" s="86"/>
      <c r="X77" s="104"/>
    </row>
    <row r="78" spans="2:24" ht="7.5" customHeight="1" outlineLevel="1" x14ac:dyDescent="0.55000000000000004">
      <c r="B78" s="91"/>
      <c r="C78" s="65"/>
      <c r="D78" s="65"/>
      <c r="E78" s="65"/>
      <c r="F78" s="65"/>
      <c r="G78" s="65"/>
      <c r="H78" s="65"/>
      <c r="I78" s="65"/>
      <c r="J78" s="65"/>
      <c r="K78" s="65"/>
      <c r="L78" s="65"/>
      <c r="M78" s="65"/>
      <c r="N78" s="65"/>
      <c r="O78" s="65"/>
      <c r="P78" s="65"/>
      <c r="Q78" s="65"/>
      <c r="R78" s="65"/>
      <c r="S78" s="65"/>
      <c r="T78" s="65"/>
      <c r="U78" s="88"/>
      <c r="X78" s="104"/>
    </row>
    <row r="79" spans="2:24" ht="7.5" customHeight="1" outlineLevel="1" x14ac:dyDescent="0.55000000000000004">
      <c r="X79" s="104"/>
    </row>
    <row r="80" spans="2:24" ht="7.5" customHeight="1" outlineLevel="1" thickBot="1" x14ac:dyDescent="0.6">
      <c r="B80" s="89"/>
      <c r="C80" s="81"/>
      <c r="D80" s="81"/>
      <c r="E80" s="81"/>
      <c r="F80" s="81"/>
      <c r="G80" s="81"/>
      <c r="H80" s="81"/>
      <c r="I80" s="81"/>
      <c r="J80" s="81"/>
      <c r="K80" s="81"/>
      <c r="L80" s="81"/>
      <c r="M80" s="81"/>
      <c r="N80" s="81"/>
      <c r="O80" s="81"/>
      <c r="P80" s="81"/>
      <c r="Q80" s="81"/>
      <c r="R80" s="81"/>
      <c r="S80" s="81"/>
      <c r="T80" s="81"/>
      <c r="U80" s="82"/>
      <c r="X80" s="104"/>
    </row>
    <row r="81" spans="1:24" ht="18.75" customHeight="1" outlineLevel="1" x14ac:dyDescent="0.55000000000000004">
      <c r="B81" s="90"/>
      <c r="C81" s="84">
        <f>'（別紙１）省力化計算シート'!I31</f>
        <v>0</v>
      </c>
      <c r="E81" s="246" t="s">
        <v>36</v>
      </c>
      <c r="G81" s="84">
        <f>'（別紙１）省力化計算シート'!I32</f>
        <v>0</v>
      </c>
      <c r="I81" s="246" t="s">
        <v>36</v>
      </c>
      <c r="K81" s="84">
        <f>'（別紙１）省力化計算シート'!I33</f>
        <v>0</v>
      </c>
      <c r="M81" s="246" t="s">
        <v>36</v>
      </c>
      <c r="O81" s="84">
        <f>'（別紙１）省力化計算シート'!I34</f>
        <v>0</v>
      </c>
      <c r="Q81" s="246" t="s">
        <v>36</v>
      </c>
      <c r="S81" s="84">
        <f>'（別紙１）省力化計算シート'!I35</f>
        <v>0</v>
      </c>
      <c r="U81" s="250" t="s">
        <v>43</v>
      </c>
      <c r="X81" s="104"/>
    </row>
    <row r="82" spans="1:24" ht="18.75" customHeight="1" outlineLevel="1" thickBot="1" x14ac:dyDescent="0.6">
      <c r="B82" s="90"/>
      <c r="C82" s="85" t="str">
        <f>IF('（別紙１）省力化計算シート'!J31="","",IF(OR('（別紙１）省力化計算シート'!N31="-",'（別紙１）省力化計算シート'!N31=0),'（別紙１）省力化計算シート'!J31&amp;"分","("&amp;'（別紙１）省力化計算シート'!J31-'（別紙１）省力化計算シート'!N31&amp;"分→）"&amp;'（別紙１）省力化計算シート'!J31&amp;"分"))</f>
        <v/>
      </c>
      <c r="E82" s="246"/>
      <c r="G82" s="85" t="str">
        <f>IF('（別紙１）省力化計算シート'!J32="","",IF(OR('（別紙１）省力化計算シート'!N32="-",'（別紙１）省力化計算シート'!N32=0),'（別紙１）省力化計算シート'!J32&amp;"分","("&amp;'（別紙１）省力化計算シート'!J32-'（別紙１）省力化計算シート'!N32&amp;"分→）"&amp;'（別紙１）省力化計算シート'!J32&amp;"分"))</f>
        <v/>
      </c>
      <c r="I82" s="246"/>
      <c r="K82" s="85" t="str">
        <f>IF('（別紙１）省力化計算シート'!J33="","",IF(OR('（別紙１）省力化計算シート'!N33="-",'（別紙１）省力化計算シート'!N33=0),'（別紙１）省力化計算シート'!J33&amp;"分","("&amp;'（別紙１）省力化計算シート'!J33-'（別紙１）省力化計算シート'!N33&amp;"分→）"&amp;'（別紙１）省力化計算シート'!J33&amp;"分"))</f>
        <v/>
      </c>
      <c r="M82" s="246"/>
      <c r="O82" s="85" t="str">
        <f>IF('（別紙１）省力化計算シート'!J34="","",IF(OR('（別紙１）省力化計算シート'!N34="-",'（別紙１）省力化計算シート'!N34=0),'（別紙１）省力化計算シート'!J34&amp;"分","("&amp;'（別紙１）省力化計算シート'!J34-'（別紙１）省力化計算シート'!N34&amp;"分→）"&amp;'（別紙１）省力化計算シート'!J34&amp;"分"))</f>
        <v/>
      </c>
      <c r="Q82" s="246"/>
      <c r="S82" s="85" t="str">
        <f>IF('（別紙１）省力化計算シート'!J35="","",IF(OR('（別紙１）省力化計算シート'!N35="-",'（別紙１）省力化計算シート'!N35=0),'（別紙１）省力化計算シート'!J35&amp;"分","("&amp;'（別紙１）省力化計算シート'!J35-'（別紙１）省力化計算シート'!N35&amp;"分→）"&amp;'（別紙１）省力化計算シート'!J35&amp;"分"))</f>
        <v/>
      </c>
      <c r="U82" s="250"/>
      <c r="X82" s="104"/>
    </row>
    <row r="83" spans="1:24" ht="15" customHeight="1" outlineLevel="1" x14ac:dyDescent="0.55000000000000004">
      <c r="B83" s="90"/>
      <c r="C83" s="249"/>
      <c r="G83" s="249"/>
      <c r="K83" s="249"/>
      <c r="O83" s="249"/>
      <c r="S83" s="249"/>
      <c r="U83" s="86"/>
      <c r="X83" s="104"/>
    </row>
    <row r="84" spans="1:24" ht="15" customHeight="1" outlineLevel="1" x14ac:dyDescent="0.55000000000000004">
      <c r="B84" s="90"/>
      <c r="C84" s="249"/>
      <c r="G84" s="249"/>
      <c r="K84" s="249"/>
      <c r="O84" s="249"/>
      <c r="S84" s="249"/>
      <c r="U84" s="86"/>
      <c r="X84" s="104"/>
    </row>
    <row r="85" spans="1:24" ht="7.5" customHeight="1" outlineLevel="1" x14ac:dyDescent="0.55000000000000004">
      <c r="B85" s="91"/>
      <c r="C85" s="65"/>
      <c r="D85" s="65"/>
      <c r="E85" s="65"/>
      <c r="F85" s="65"/>
      <c r="G85" s="65"/>
      <c r="H85" s="65"/>
      <c r="I85" s="65"/>
      <c r="J85" s="65"/>
      <c r="K85" s="65"/>
      <c r="L85" s="65"/>
      <c r="M85" s="65"/>
      <c r="N85" s="65"/>
      <c r="O85" s="65"/>
      <c r="P85" s="65"/>
      <c r="Q85" s="65"/>
      <c r="R85" s="65"/>
      <c r="S85" s="65"/>
      <c r="T85" s="65"/>
      <c r="U85" s="88"/>
      <c r="X85" s="104"/>
    </row>
    <row r="86" spans="1:24" ht="7.5" customHeight="1" outlineLevel="1" x14ac:dyDescent="0.55000000000000004">
      <c r="X86" s="104"/>
    </row>
    <row r="87" spans="1:24" ht="7.5" customHeight="1" outlineLevel="1" thickBot="1" x14ac:dyDescent="0.6">
      <c r="B87" s="89"/>
      <c r="C87" s="81"/>
      <c r="D87" s="81"/>
      <c r="E87" s="81"/>
      <c r="F87" s="81"/>
      <c r="G87" s="81"/>
      <c r="H87" s="81"/>
      <c r="I87" s="81"/>
      <c r="J87" s="81"/>
      <c r="K87" s="81"/>
      <c r="L87" s="81"/>
      <c r="M87" s="81"/>
      <c r="N87" s="81"/>
      <c r="O87" s="81"/>
      <c r="P87" s="81"/>
      <c r="Q87" s="81"/>
      <c r="R87" s="81"/>
      <c r="S87" s="81"/>
      <c r="T87" s="81"/>
      <c r="U87" s="92"/>
      <c r="X87" s="104"/>
    </row>
    <row r="88" spans="1:24" ht="18.75" customHeight="1" outlineLevel="1" x14ac:dyDescent="0.55000000000000004">
      <c r="B88" s="90"/>
      <c r="C88" s="84">
        <f>'（別紙１）省力化計算シート'!I36</f>
        <v>0</v>
      </c>
      <c r="E88" s="246" t="s">
        <v>36</v>
      </c>
      <c r="G88" s="84">
        <f>'（別紙１）省力化計算シート'!I37</f>
        <v>0</v>
      </c>
      <c r="I88" s="246" t="s">
        <v>36</v>
      </c>
      <c r="K88" s="84">
        <f>'（別紙１）省力化計算シート'!I38</f>
        <v>0</v>
      </c>
      <c r="M88" s="246" t="s">
        <v>36</v>
      </c>
      <c r="O88" s="84">
        <f>'（別紙１）省力化計算シート'!I39</f>
        <v>0</v>
      </c>
      <c r="Q88" s="246" t="s">
        <v>36</v>
      </c>
      <c r="S88" s="84">
        <f>'（別紙１）省力化計算シート'!I40</f>
        <v>0</v>
      </c>
      <c r="U88" s="247"/>
      <c r="X88" s="104"/>
    </row>
    <row r="89" spans="1:24" ht="18.75" customHeight="1" outlineLevel="1" thickBot="1" x14ac:dyDescent="0.6">
      <c r="B89" s="90"/>
      <c r="C89" s="85" t="str">
        <f>IF('（別紙１）省力化計算シート'!J36="","",IF(OR('（別紙１）省力化計算シート'!N36="-",'（別紙１）省力化計算シート'!N36=0),'（別紙１）省力化計算シート'!J36&amp;"分","("&amp;'（別紙１）省力化計算シート'!J36-'（別紙１）省力化計算シート'!N36&amp;"分→）"&amp;'（別紙１）省力化計算シート'!J36&amp;"分"))</f>
        <v/>
      </c>
      <c r="E89" s="246"/>
      <c r="G89" s="85" t="str">
        <f>IF('（別紙１）省力化計算シート'!J37="","",IF(OR('（別紙１）省力化計算シート'!N37="-",'（別紙１）省力化計算シート'!N37=0),'（別紙１）省力化計算シート'!J37&amp;"分","("&amp;'（別紙１）省力化計算シート'!J37-'（別紙１）省力化計算シート'!N37&amp;"分→）"&amp;'（別紙１）省力化計算シート'!J37&amp;"分"))</f>
        <v/>
      </c>
      <c r="I89" s="246"/>
      <c r="K89" s="85" t="str">
        <f>IF('（別紙１）省力化計算シート'!J38="","",IF(OR('（別紙１）省力化計算シート'!N38="-",'（別紙１）省力化計算シート'!N38=0),'（別紙１）省力化計算シート'!J38&amp;"分","("&amp;'（別紙１）省力化計算シート'!J38-'（別紙１）省力化計算シート'!N38&amp;"分→）"&amp;'（別紙１）省力化計算シート'!J38&amp;"分"))</f>
        <v/>
      </c>
      <c r="M89" s="246"/>
      <c r="O89" s="85" t="str">
        <f>IF('（別紙１）省力化計算シート'!J39="","",IF(OR('（別紙１）省力化計算シート'!N39="-",'（別紙１）省力化計算シート'!N39=0),'（別紙１）省力化計算シート'!J39&amp;"分","("&amp;'（別紙１）省力化計算シート'!J39-'（別紙１）省力化計算シート'!N39&amp;"分→）"&amp;'（別紙１）省力化計算シート'!J39&amp;"分"))</f>
        <v/>
      </c>
      <c r="Q89" s="246"/>
      <c r="S89" s="85" t="str">
        <f>IF('（別紙１）省力化計算シート'!J40="","",IF(OR('（別紙１）省力化計算シート'!N40="-",'（別紙１）省力化計算シート'!N40=0),'（別紙１）省力化計算シート'!J40&amp;"分","("&amp;'（別紙１）省力化計算シート'!J40-'（別紙１）省力化計算シート'!N40&amp;"分→）"&amp;'（別紙１）省力化計算シート'!J40&amp;"分"))</f>
        <v/>
      </c>
      <c r="U89" s="247"/>
      <c r="X89" s="104"/>
    </row>
    <row r="90" spans="1:24" ht="15" customHeight="1" outlineLevel="1" x14ac:dyDescent="0.55000000000000004">
      <c r="B90" s="90"/>
      <c r="C90" s="248"/>
      <c r="G90" s="248"/>
      <c r="K90" s="248"/>
      <c r="O90" s="248"/>
      <c r="S90" s="248"/>
      <c r="U90" s="93"/>
      <c r="X90" s="104"/>
    </row>
    <row r="91" spans="1:24" ht="15" customHeight="1" outlineLevel="1" x14ac:dyDescent="0.55000000000000004">
      <c r="B91" s="90"/>
      <c r="C91" s="249"/>
      <c r="G91" s="249"/>
      <c r="K91" s="249"/>
      <c r="O91" s="249"/>
      <c r="S91" s="249"/>
      <c r="U91" s="93"/>
      <c r="X91" s="104"/>
    </row>
    <row r="92" spans="1:24" ht="7.5" customHeight="1" outlineLevel="1" x14ac:dyDescent="0.55000000000000004">
      <c r="B92" s="91"/>
      <c r="C92" s="65"/>
      <c r="D92" s="65"/>
      <c r="E92" s="65"/>
      <c r="F92" s="65"/>
      <c r="G92" s="65"/>
      <c r="H92" s="65"/>
      <c r="I92" s="65"/>
      <c r="J92" s="65"/>
      <c r="K92" s="65"/>
      <c r="L92" s="65"/>
      <c r="M92" s="65"/>
      <c r="N92" s="65"/>
      <c r="O92" s="65"/>
      <c r="P92" s="65"/>
      <c r="Q92" s="65"/>
      <c r="R92" s="65"/>
      <c r="S92" s="65"/>
      <c r="T92" s="65"/>
      <c r="U92" s="94"/>
      <c r="X92" s="104"/>
    </row>
    <row r="93" spans="1:24" ht="17.5" customHeight="1" x14ac:dyDescent="0.55000000000000004">
      <c r="A93" s="244" t="str">
        <f>IF(COUNTA('（別紙１）省力化計算シート'!I26:I40)&lt;&gt;0,"← 非表示エリアに記載があります。[＋]をクリックして表示してください。[-]の場合は、すべて表示されています。","")</f>
        <v/>
      </c>
      <c r="B93" s="245"/>
      <c r="C93" s="245"/>
      <c r="D93" s="245"/>
      <c r="E93" s="245"/>
      <c r="F93" s="245"/>
      <c r="G93" s="245"/>
      <c r="H93" s="245"/>
      <c r="I93" s="245"/>
      <c r="J93" s="245"/>
      <c r="K93" s="245"/>
      <c r="L93" s="245"/>
      <c r="M93" s="245"/>
      <c r="N93" s="245"/>
      <c r="O93" s="245"/>
      <c r="P93" s="245"/>
      <c r="Q93" s="245"/>
      <c r="R93" s="245"/>
      <c r="S93" s="245"/>
      <c r="T93" s="245"/>
      <c r="U93" s="245"/>
      <c r="X93" s="104"/>
    </row>
  </sheetData>
  <sheetProtection formatRows="0"/>
  <mergeCells count="133">
    <mergeCell ref="X53:X54"/>
    <mergeCell ref="X60:X61"/>
    <mergeCell ref="X62:X63"/>
    <mergeCell ref="O3:R3"/>
    <mergeCell ref="O5:Q5"/>
    <mergeCell ref="T5:U5"/>
    <mergeCell ref="E8:E9"/>
    <mergeCell ref="I8:I9"/>
    <mergeCell ref="M8:M9"/>
    <mergeCell ref="Q8:Q9"/>
    <mergeCell ref="U8:U9"/>
    <mergeCell ref="X8:X9"/>
    <mergeCell ref="X17:X18"/>
    <mergeCell ref="X15:X16"/>
    <mergeCell ref="U15:U16"/>
    <mergeCell ref="E22:E23"/>
    <mergeCell ref="I22:I23"/>
    <mergeCell ref="M22:M23"/>
    <mergeCell ref="Q22:Q23"/>
    <mergeCell ref="U22:U23"/>
    <mergeCell ref="O50:Q50"/>
    <mergeCell ref="T50:U50"/>
    <mergeCell ref="E53:E54"/>
    <mergeCell ref="I53:I54"/>
    <mergeCell ref="C17:C18"/>
    <mergeCell ref="G17:G18"/>
    <mergeCell ref="K17:K18"/>
    <mergeCell ref="O17:O18"/>
    <mergeCell ref="S17:S18"/>
    <mergeCell ref="C10:C11"/>
    <mergeCell ref="G10:G11"/>
    <mergeCell ref="K10:K11"/>
    <mergeCell ref="O10:O11"/>
    <mergeCell ref="S10:S11"/>
    <mergeCell ref="E15:E16"/>
    <mergeCell ref="I15:I16"/>
    <mergeCell ref="M15:M16"/>
    <mergeCell ref="Q15:Q16"/>
    <mergeCell ref="C24:C25"/>
    <mergeCell ref="G24:G25"/>
    <mergeCell ref="K24:K25"/>
    <mergeCell ref="O24:O25"/>
    <mergeCell ref="S24:S25"/>
    <mergeCell ref="U36:U37"/>
    <mergeCell ref="C38:C39"/>
    <mergeCell ref="G38:G39"/>
    <mergeCell ref="K38:K39"/>
    <mergeCell ref="O38:O39"/>
    <mergeCell ref="S38:S39"/>
    <mergeCell ref="E29:E30"/>
    <mergeCell ref="I29:I30"/>
    <mergeCell ref="M29:M30"/>
    <mergeCell ref="Q29:Q30"/>
    <mergeCell ref="U29:U30"/>
    <mergeCell ref="C31:C32"/>
    <mergeCell ref="G31:G32"/>
    <mergeCell ref="K31:K32"/>
    <mergeCell ref="O31:O32"/>
    <mergeCell ref="S31:S32"/>
    <mergeCell ref="C45:C46"/>
    <mergeCell ref="G45:G46"/>
    <mergeCell ref="K45:K46"/>
    <mergeCell ref="O45:O46"/>
    <mergeCell ref="S45:S46"/>
    <mergeCell ref="E36:E37"/>
    <mergeCell ref="I36:I37"/>
    <mergeCell ref="M36:M37"/>
    <mergeCell ref="Q36:Q37"/>
    <mergeCell ref="M53:M54"/>
    <mergeCell ref="Q53:Q54"/>
    <mergeCell ref="U53:U54"/>
    <mergeCell ref="E43:E44"/>
    <mergeCell ref="I43:I44"/>
    <mergeCell ref="M43:M44"/>
    <mergeCell ref="Q43:Q44"/>
    <mergeCell ref="U43:U44"/>
    <mergeCell ref="U60:U61"/>
    <mergeCell ref="C62:C63"/>
    <mergeCell ref="G62:G63"/>
    <mergeCell ref="K62:K63"/>
    <mergeCell ref="O62:O63"/>
    <mergeCell ref="S62:S63"/>
    <mergeCell ref="C55:C56"/>
    <mergeCell ref="G55:G56"/>
    <mergeCell ref="K55:K56"/>
    <mergeCell ref="O55:O56"/>
    <mergeCell ref="S55:S56"/>
    <mergeCell ref="E60:E61"/>
    <mergeCell ref="I60:I61"/>
    <mergeCell ref="M60:M61"/>
    <mergeCell ref="Q60:Q61"/>
    <mergeCell ref="M74:M75"/>
    <mergeCell ref="Q74:Q75"/>
    <mergeCell ref="U74:U75"/>
    <mergeCell ref="C76:C77"/>
    <mergeCell ref="G76:G77"/>
    <mergeCell ref="K76:K77"/>
    <mergeCell ref="O76:O77"/>
    <mergeCell ref="S76:S77"/>
    <mergeCell ref="E67:E68"/>
    <mergeCell ref="I67:I68"/>
    <mergeCell ref="M67:M68"/>
    <mergeCell ref="Q67:Q68"/>
    <mergeCell ref="U67:U68"/>
    <mergeCell ref="C69:C70"/>
    <mergeCell ref="G69:G70"/>
    <mergeCell ref="K69:K70"/>
    <mergeCell ref="O69:O70"/>
    <mergeCell ref="S69:S70"/>
    <mergeCell ref="A93:U93"/>
    <mergeCell ref="A48:U48"/>
    <mergeCell ref="E88:E89"/>
    <mergeCell ref="I88:I89"/>
    <mergeCell ref="M88:M89"/>
    <mergeCell ref="Q88:Q89"/>
    <mergeCell ref="U88:U89"/>
    <mergeCell ref="C90:C91"/>
    <mergeCell ref="G90:G91"/>
    <mergeCell ref="K90:K91"/>
    <mergeCell ref="O90:O91"/>
    <mergeCell ref="S90:S91"/>
    <mergeCell ref="E81:E82"/>
    <mergeCell ref="I81:I82"/>
    <mergeCell ref="M81:M82"/>
    <mergeCell ref="Q81:Q82"/>
    <mergeCell ref="U81:U82"/>
    <mergeCell ref="C83:C84"/>
    <mergeCell ref="G83:G84"/>
    <mergeCell ref="K83:K84"/>
    <mergeCell ref="O83:O84"/>
    <mergeCell ref="S83:S84"/>
    <mergeCell ref="E74:E75"/>
    <mergeCell ref="I74:I75"/>
  </mergeCells>
  <phoneticPr fontId="1"/>
  <pageMargins left="0.7" right="0.7" top="0.75" bottom="0.75" header="0.3" footer="0.3"/>
  <pageSetup paperSize="9" orientation="portrait" r:id="rId1"/>
  <ignoredErrors>
    <ignoredError sqref="A48 A93" formulaRange="1"/>
  </ignoredErrors>
  <extLst>
    <ext xmlns:x14="http://schemas.microsoft.com/office/spreadsheetml/2009/9/main" uri="{78C0D931-6437-407d-A8EE-F0AAD7539E65}">
      <x14:conditionalFormattings>
        <x14:conditionalFormatting xmlns:xm="http://schemas.microsoft.com/office/excel/2006/main">
          <x14:cfRule type="expression" priority="398" id="{C48B53BA-31D5-469C-8D64-DC2A7D63CC28}">
            <xm:f>'（別紙１）省力化計算シート'!$C$15=""</xm:f>
            <x14:dxf>
              <border>
                <left style="thin">
                  <color auto="1"/>
                </left>
                <vertical/>
                <horizontal/>
              </border>
            </x14:dxf>
          </x14:cfRule>
          <xm:sqref>B14:B19</xm:sqref>
        </x14:conditionalFormatting>
        <x14:conditionalFormatting xmlns:xm="http://schemas.microsoft.com/office/excel/2006/main">
          <x14:cfRule type="expression" priority="274" id="{E7CBED50-4A90-4E1B-BBAC-B13E3805B76D}">
            <xm:f>'（別紙１）省力化計算シート'!$C$20=""</xm:f>
            <x14:dxf>
              <border>
                <left style="thin">
                  <color auto="1"/>
                </left>
                <vertical/>
                <horizontal/>
              </border>
            </x14:dxf>
          </x14:cfRule>
          <xm:sqref>B21:B26</xm:sqref>
        </x14:conditionalFormatting>
        <x14:conditionalFormatting xmlns:xm="http://schemas.microsoft.com/office/excel/2006/main">
          <x14:cfRule type="expression" priority="201" id="{A7A9B528-EFEC-46E6-AD8E-895476F51372}">
            <xm:f>'（別紙１）省力化計算シート'!$C$25=""</xm:f>
            <x14:dxf>
              <border>
                <left style="thin">
                  <color auto="1"/>
                </left>
                <vertical/>
                <horizontal/>
              </border>
            </x14:dxf>
          </x14:cfRule>
          <xm:sqref>B28:B33</xm:sqref>
        </x14:conditionalFormatting>
        <x14:conditionalFormatting xmlns:xm="http://schemas.microsoft.com/office/excel/2006/main">
          <x14:cfRule type="expression" priority="165" id="{AA4E97FF-8707-4C68-A361-60BE055F01DA}">
            <xm:f>'（別紙１）省力化計算シート'!$C$30=""</xm:f>
            <x14:dxf>
              <border>
                <left style="thin">
                  <color auto="1"/>
                </left>
                <vertical/>
                <horizontal/>
              </border>
            </x14:dxf>
          </x14:cfRule>
          <xm:sqref>B35:B40</xm:sqref>
        </x14:conditionalFormatting>
        <x14:conditionalFormatting xmlns:xm="http://schemas.microsoft.com/office/excel/2006/main">
          <x14:cfRule type="expression" priority="129" id="{896D3DAC-FF93-4C87-9897-D900370D738C}">
            <xm:f>'（別紙１）省力化計算シート'!$C$35=""</xm:f>
            <x14:dxf>
              <border>
                <left style="thin">
                  <color auto="1"/>
                </left>
                <vertical/>
                <horizontal/>
              </border>
            </x14:dxf>
          </x14:cfRule>
          <xm:sqref>B42:B47</xm:sqref>
        </x14:conditionalFormatting>
        <x14:conditionalFormatting xmlns:xm="http://schemas.microsoft.com/office/excel/2006/main">
          <x14:cfRule type="expression" priority="310" id="{9A6DEE9F-08EC-4FE2-B674-32F5F70BC589}">
            <xm:f>'（別紙１）省力化計算シート'!$I$15=""</xm:f>
            <x14:dxf>
              <border>
                <left style="thin">
                  <color auto="1"/>
                </left>
                <vertical/>
                <horizontal/>
              </border>
            </x14:dxf>
          </x14:cfRule>
          <xm:sqref>B59:B64</xm:sqref>
        </x14:conditionalFormatting>
        <x14:conditionalFormatting xmlns:xm="http://schemas.microsoft.com/office/excel/2006/main">
          <x14:cfRule type="expression" priority="219" id="{E4FE0938-2ADF-4E7B-A7EF-9D542A41CC0A}">
            <xm:f>'（別紙１）省力化計算シート'!$I$20=""</xm:f>
            <x14:dxf>
              <border>
                <left style="thin">
                  <color auto="1"/>
                </left>
              </border>
            </x14:dxf>
          </x14:cfRule>
          <xm:sqref>B66:B71</xm:sqref>
        </x14:conditionalFormatting>
        <x14:conditionalFormatting xmlns:xm="http://schemas.microsoft.com/office/excel/2006/main">
          <x14:cfRule type="expression" priority="93" id="{60001CD3-2AB8-46B6-800D-55C7827B5F0D}">
            <xm:f>'（別紙１）省力化計算シート'!$I$25=""</xm:f>
            <x14:dxf>
              <border>
                <left style="thin">
                  <color auto="1"/>
                </left>
                <vertical/>
                <horizontal/>
              </border>
            </x14:dxf>
          </x14:cfRule>
          <xm:sqref>B73:B78</xm:sqref>
        </x14:conditionalFormatting>
        <x14:conditionalFormatting xmlns:xm="http://schemas.microsoft.com/office/excel/2006/main">
          <x14:cfRule type="expression" priority="38" id="{A256B537-B114-4103-ABA5-925560A6ABC1}">
            <xm:f>'（別紙１）省力化計算シート'!$I$30=""</xm:f>
            <x14:dxf>
              <border>
                <left style="thin">
                  <color auto="1"/>
                </left>
              </border>
            </x14:dxf>
          </x14:cfRule>
          <xm:sqref>B80:B85</xm:sqref>
        </x14:conditionalFormatting>
        <x14:conditionalFormatting xmlns:xm="http://schemas.microsoft.com/office/excel/2006/main">
          <x14:cfRule type="expression" priority="21" id="{A0D8FA1D-7BA7-4339-A73A-BF84DBCB47BF}">
            <xm:f>'（別紙１）省力化計算シート'!$I$35=""</xm:f>
            <x14:dxf>
              <border>
                <left style="thin">
                  <color auto="1"/>
                </left>
                <vertical/>
                <horizontal/>
              </border>
            </x14:dxf>
          </x14:cfRule>
          <xm:sqref>B87:B92</xm:sqref>
        </x14:conditionalFormatting>
        <x14:conditionalFormatting xmlns:xm="http://schemas.microsoft.com/office/excel/2006/main">
          <x14:cfRule type="expression" priority="414" id="{7A440AEA-9213-4CB0-AE4E-10B1AD79A762}">
            <xm:f>'（別紙１）省力化計算シート'!$C$11=""</xm:f>
            <x14:dxf>
              <font>
                <color theme="0"/>
              </font>
              <fill>
                <patternFill>
                  <bgColor theme="0"/>
                </patternFill>
              </fill>
              <border>
                <left/>
                <right/>
                <top/>
                <bottom/>
                <vertical/>
                <horizontal/>
              </border>
            </x14:dxf>
          </x14:cfRule>
          <xm:sqref>B7:D12</xm:sqref>
        </x14:conditionalFormatting>
        <x14:conditionalFormatting xmlns:xm="http://schemas.microsoft.com/office/excel/2006/main">
          <x14:cfRule type="expression" priority="378" id="{69B4F4A0-5853-41E2-82CD-E5224FA4A9EE}">
            <xm:f>'（別紙１）省力化計算シート'!$C$16=""</xm:f>
            <x14:dxf>
              <font>
                <color theme="0"/>
              </font>
              <fill>
                <patternFill>
                  <bgColor theme="0"/>
                </patternFill>
              </fill>
              <border>
                <left/>
                <right/>
                <top/>
                <bottom/>
                <vertical/>
                <horizontal/>
              </border>
            </x14:dxf>
          </x14:cfRule>
          <xm:sqref>B14:D19</xm:sqref>
        </x14:conditionalFormatting>
        <x14:conditionalFormatting xmlns:xm="http://schemas.microsoft.com/office/excel/2006/main">
          <x14:cfRule type="expression" priority="254" id="{7BDF2DBC-2502-4CF1-92E9-ADB2B7A3D9A8}">
            <xm:f>'（別紙１）省力化計算シート'!$C$21=""</xm:f>
            <x14:dxf>
              <font>
                <color theme="0"/>
              </font>
              <fill>
                <patternFill>
                  <bgColor theme="0"/>
                </patternFill>
              </fill>
              <border>
                <left/>
                <right/>
                <top/>
                <bottom/>
                <vertical/>
                <horizontal/>
              </border>
            </x14:dxf>
          </x14:cfRule>
          <xm:sqref>B21:D26</xm:sqref>
        </x14:conditionalFormatting>
        <x14:conditionalFormatting xmlns:xm="http://schemas.microsoft.com/office/excel/2006/main">
          <x14:cfRule type="expression" priority="181" id="{DA8D3E28-35AF-4A84-9F0A-2C3263D5A5D7}">
            <xm:f>'（別紙１）省力化計算シート'!$C$26=""</xm:f>
            <x14:dxf>
              <font>
                <color theme="0"/>
              </font>
              <fill>
                <patternFill>
                  <bgColor theme="0"/>
                </patternFill>
              </fill>
              <border>
                <left/>
                <right/>
                <top/>
                <bottom/>
                <vertical/>
                <horizontal/>
              </border>
            </x14:dxf>
          </x14:cfRule>
          <xm:sqref>B28:D33</xm:sqref>
        </x14:conditionalFormatting>
        <x14:conditionalFormatting xmlns:xm="http://schemas.microsoft.com/office/excel/2006/main">
          <x14:cfRule type="expression" priority="145" id="{F9FEB6EC-6863-4CBF-A3BA-E9F52D392112}">
            <xm:f>'（別紙１）省力化計算シート'!$C$31=""</xm:f>
            <x14:dxf>
              <font>
                <color theme="0"/>
              </font>
              <fill>
                <patternFill>
                  <bgColor theme="0"/>
                </patternFill>
              </fill>
              <border>
                <left/>
                <right/>
                <top/>
                <bottom/>
                <vertical/>
                <horizontal/>
              </border>
            </x14:dxf>
          </x14:cfRule>
          <xm:sqref>B35:D40</xm:sqref>
        </x14:conditionalFormatting>
        <x14:conditionalFormatting xmlns:xm="http://schemas.microsoft.com/office/excel/2006/main">
          <x14:cfRule type="expression" priority="109" id="{A7277067-8214-49F2-99EB-72592E6BA61C}">
            <xm:f>'（別紙１）省力化計算シート'!$C$36=""</xm:f>
            <x14:dxf>
              <font>
                <color theme="0"/>
              </font>
              <fill>
                <patternFill>
                  <bgColor theme="0"/>
                </patternFill>
              </fill>
              <border>
                <left/>
                <right/>
                <top/>
                <bottom/>
                <vertical/>
                <horizontal/>
              </border>
            </x14:dxf>
          </x14:cfRule>
          <xm:sqref>B42:D47</xm:sqref>
        </x14:conditionalFormatting>
        <x14:conditionalFormatting xmlns:xm="http://schemas.microsoft.com/office/excel/2006/main">
          <x14:cfRule type="expression" priority="327" id="{F50267F3-446C-4AEB-850F-19F4ABCC8FB3}">
            <xm:f>'（別紙１）省力化計算シート'!$I$11=""</xm:f>
            <x14:dxf>
              <font>
                <color theme="0"/>
              </font>
              <fill>
                <patternFill>
                  <bgColor theme="0"/>
                </patternFill>
              </fill>
              <border>
                <left/>
                <right/>
                <top/>
                <bottom/>
                <vertical/>
                <horizontal/>
              </border>
            </x14:dxf>
          </x14:cfRule>
          <xm:sqref>B52:D57</xm:sqref>
        </x14:conditionalFormatting>
        <x14:conditionalFormatting xmlns:xm="http://schemas.microsoft.com/office/excel/2006/main">
          <x14:cfRule type="expression" priority="218" id="{901416F5-DC09-41EE-B30F-EC27ED96D2A6}">
            <xm:f>'（別紙１）省力化計算シート'!$I$16=""</xm:f>
            <x14:dxf>
              <font>
                <color theme="0"/>
              </font>
              <fill>
                <patternFill>
                  <bgColor theme="0"/>
                </patternFill>
              </fill>
              <border>
                <left/>
                <right/>
                <top/>
                <bottom/>
                <vertical/>
                <horizontal/>
              </border>
            </x14:dxf>
          </x14:cfRule>
          <xm:sqref>B59:D64</xm:sqref>
        </x14:conditionalFormatting>
        <x14:conditionalFormatting xmlns:xm="http://schemas.microsoft.com/office/excel/2006/main">
          <x14:cfRule type="expression" priority="217" id="{05CE21E3-D02F-4CB1-8565-CD579B4A3749}">
            <xm:f>'（別紙１）省力化計算シート'!$I$21=""</xm:f>
            <x14:dxf>
              <font>
                <color theme="0"/>
              </font>
              <fill>
                <patternFill>
                  <bgColor theme="0"/>
                </patternFill>
              </fill>
              <border>
                <left/>
                <right/>
                <top/>
                <bottom/>
                <vertical/>
                <horizontal/>
              </border>
            </x14:dxf>
          </x14:cfRule>
          <xm:sqref>B66:D71</xm:sqref>
        </x14:conditionalFormatting>
        <x14:conditionalFormatting xmlns:xm="http://schemas.microsoft.com/office/excel/2006/main">
          <x14:cfRule type="expression" priority="73" id="{7902066C-0110-4C27-A105-9541004E2021}">
            <xm:f>'（別紙１）省力化計算シート'!$I$26=""</xm:f>
            <x14:dxf>
              <font>
                <color theme="0"/>
              </font>
              <fill>
                <patternFill>
                  <bgColor theme="0"/>
                </patternFill>
              </fill>
              <border>
                <left/>
                <right/>
                <top/>
                <bottom/>
                <vertical/>
                <horizontal/>
              </border>
            </x14:dxf>
          </x14:cfRule>
          <xm:sqref>B73:D78</xm:sqref>
        </x14:conditionalFormatting>
        <x14:conditionalFormatting xmlns:xm="http://schemas.microsoft.com/office/excel/2006/main">
          <x14:cfRule type="expression" priority="37" id="{9EC78C6D-050B-439B-B0FB-C7EA91CCE950}">
            <xm:f>'（別紙１）省力化計算シート'!$I$31=""</xm:f>
            <x14:dxf>
              <font>
                <color theme="0"/>
              </font>
              <fill>
                <patternFill>
                  <bgColor theme="0"/>
                </patternFill>
              </fill>
              <border>
                <left/>
                <right/>
                <top/>
                <bottom/>
                <vertical/>
                <horizontal/>
              </border>
            </x14:dxf>
          </x14:cfRule>
          <xm:sqref>B80:D85</xm:sqref>
        </x14:conditionalFormatting>
        <x14:conditionalFormatting xmlns:xm="http://schemas.microsoft.com/office/excel/2006/main">
          <x14:cfRule type="expression" priority="1" id="{E4B6CC74-F911-46E2-8457-986118F0C1A8}">
            <xm:f>'（別紙１）省力化計算シート'!$I$36=""</xm:f>
            <x14:dxf>
              <font>
                <color theme="0"/>
              </font>
              <fill>
                <patternFill>
                  <bgColor theme="0"/>
                </patternFill>
              </fill>
              <border>
                <left/>
                <right/>
                <top/>
                <bottom/>
                <vertical/>
                <horizontal/>
              </border>
            </x14:dxf>
          </x14:cfRule>
          <xm:sqref>B87:D92</xm:sqref>
        </x14:conditionalFormatting>
        <x14:conditionalFormatting xmlns:xm="http://schemas.microsoft.com/office/excel/2006/main">
          <x14:cfRule type="expression" priority="415" id="{844E9C09-C809-47F7-8575-C2D3445762E5}">
            <xm:f>AND('（別紙１）省力化計算シート'!$E$11="-",'（別紙１）省力化計算シート'!$D$11&lt;&gt;"")</xm:f>
            <x14:dxf>
              <fill>
                <patternFill>
                  <bgColor theme="6" tint="0.79998168889431442"/>
                </patternFill>
              </fill>
            </x14:dxf>
          </x14:cfRule>
          <xm:sqref>C8:C9</xm:sqref>
        </x14:conditionalFormatting>
        <x14:conditionalFormatting xmlns:xm="http://schemas.microsoft.com/office/excel/2006/main">
          <x14:cfRule type="expression" priority="416" id="{29C9BBF4-DFBA-46EE-B8A1-C4CED51BA8DB}">
            <xm:f>AND('（別紙１）省力化計算シート'!$F$11&lt;0,'（別紙１）省力化計算シート'!$D$11&lt;&gt;"")</xm:f>
            <x14:dxf>
              <fill>
                <patternFill>
                  <bgColor theme="6" tint="0.79998168889431442"/>
                </patternFill>
              </fill>
            </x14:dxf>
          </x14:cfRule>
          <x14:cfRule type="expression" priority="417" id="{32DC36B8-F33E-4425-9C26-5B3811B8AB77}">
            <xm:f>AND('（別紙１）省力化計算シート'!$F$11&gt;0,'（別紙１）省力化計算シート'!$D$11&lt;&gt;"")</xm:f>
            <x14:dxf>
              <fill>
                <patternFill>
                  <bgColor theme="4" tint="0.79998168889431442"/>
                </patternFill>
              </fill>
            </x14:dxf>
          </x14:cfRule>
          <xm:sqref>C9</xm:sqref>
        </x14:conditionalFormatting>
        <x14:conditionalFormatting xmlns:xm="http://schemas.microsoft.com/office/excel/2006/main">
          <x14:cfRule type="expression" priority="379" id="{A7D419BF-3C6E-4AC9-A6F1-E6BB44E54608}">
            <xm:f>AND('（別紙１）省力化計算シート'!$E$16="-",'（別紙１）省力化計算シート'!$D$16&lt;&gt;"")</xm:f>
            <x14:dxf>
              <fill>
                <patternFill>
                  <bgColor theme="6" tint="0.79998168889431442"/>
                </patternFill>
              </fill>
            </x14:dxf>
          </x14:cfRule>
          <xm:sqref>C15:C16</xm:sqref>
        </x14:conditionalFormatting>
        <x14:conditionalFormatting xmlns:xm="http://schemas.microsoft.com/office/excel/2006/main">
          <x14:cfRule type="expression" priority="380" id="{0E4B74EB-F670-4509-8956-D45EC490E59C}">
            <xm:f>AND('（別紙１）省力化計算シート'!$F$16&lt;0,'（別紙１）省力化計算シート'!$D$16&lt;&gt;"")</xm:f>
            <x14:dxf>
              <fill>
                <patternFill>
                  <bgColor theme="6" tint="0.79998168889431442"/>
                </patternFill>
              </fill>
            </x14:dxf>
          </x14:cfRule>
          <x14:cfRule type="expression" priority="381" id="{D513BFFB-FB46-43FC-807E-91199FF7C45C}">
            <xm:f>AND('（別紙１）省力化計算シート'!$F$16&gt;0,'（別紙１）省力化計算シート'!$D$16&lt;&gt;"")</xm:f>
            <x14:dxf>
              <fill>
                <patternFill>
                  <bgColor theme="4" tint="0.79998168889431442"/>
                </patternFill>
              </fill>
            </x14:dxf>
          </x14:cfRule>
          <xm:sqref>C16</xm:sqref>
        </x14:conditionalFormatting>
        <x14:conditionalFormatting xmlns:xm="http://schemas.microsoft.com/office/excel/2006/main">
          <x14:cfRule type="expression" priority="255" id="{40698F50-DCAC-4581-AB6D-0FCD006DBDEF}">
            <xm:f>AND('（別紙１）省力化計算シート'!$E$21="-",'（別紙１）省力化計算シート'!$D$21&lt;&gt;"")</xm:f>
            <x14:dxf>
              <fill>
                <patternFill>
                  <bgColor theme="6" tint="0.79998168889431442"/>
                </patternFill>
              </fill>
            </x14:dxf>
          </x14:cfRule>
          <xm:sqref>C22:C23</xm:sqref>
        </x14:conditionalFormatting>
        <x14:conditionalFormatting xmlns:xm="http://schemas.microsoft.com/office/excel/2006/main">
          <x14:cfRule type="expression" priority="256" id="{4D83C849-E5D7-4181-B5F7-AC919D2D45F7}">
            <xm:f>AND('（別紙１）省力化計算シート'!$F$21&lt;0,'（別紙１）省力化計算シート'!$D$21&lt;&gt;"")</xm:f>
            <x14:dxf>
              <fill>
                <patternFill>
                  <bgColor theme="6" tint="0.79998168889431442"/>
                </patternFill>
              </fill>
            </x14:dxf>
          </x14:cfRule>
          <x14:cfRule type="expression" priority="257" id="{58353695-26CB-4558-8E17-8BE45C38F3F7}">
            <xm:f>AND('（別紙１）省力化計算シート'!$F$21&gt;0,'（別紙１）省力化計算シート'!$D$21&lt;&gt;"")</xm:f>
            <x14:dxf>
              <fill>
                <patternFill>
                  <bgColor theme="4" tint="0.79998168889431442"/>
                </patternFill>
              </fill>
            </x14:dxf>
          </x14:cfRule>
          <xm:sqref>C23</xm:sqref>
        </x14:conditionalFormatting>
        <x14:conditionalFormatting xmlns:xm="http://schemas.microsoft.com/office/excel/2006/main">
          <x14:cfRule type="expression" priority="182" id="{2C165CBF-7B24-4FF0-81D0-CCCFB6EB989A}">
            <xm:f>AND('（別紙１）省力化計算シート'!$E$26="-",'（別紙１）省力化計算シート'!$D$26&lt;&gt;"")</xm:f>
            <x14:dxf>
              <fill>
                <patternFill>
                  <bgColor theme="6" tint="0.79998168889431442"/>
                </patternFill>
              </fill>
            </x14:dxf>
          </x14:cfRule>
          <xm:sqref>C29:C30</xm:sqref>
        </x14:conditionalFormatting>
        <x14:conditionalFormatting xmlns:xm="http://schemas.microsoft.com/office/excel/2006/main">
          <x14:cfRule type="expression" priority="183" id="{96360790-D0A6-4C95-9F02-FDBE24743D14}">
            <xm:f>AND('（別紙１）省力化計算シート'!$F$26&lt;0,'（別紙１）省力化計算シート'!$D$26&lt;&gt;"")</xm:f>
            <x14:dxf>
              <fill>
                <patternFill>
                  <bgColor theme="6" tint="0.79998168889431442"/>
                </patternFill>
              </fill>
            </x14:dxf>
          </x14:cfRule>
          <x14:cfRule type="expression" priority="184" id="{C203C976-DEBB-4FE7-8E0D-81BD8C6BF358}">
            <xm:f>AND('（別紙１）省力化計算シート'!$F$26&gt;0,'（別紙１）省力化計算シート'!$D$26&lt;&gt;"")</xm:f>
            <x14:dxf>
              <fill>
                <patternFill>
                  <bgColor theme="4" tint="0.79998168889431442"/>
                </patternFill>
              </fill>
            </x14:dxf>
          </x14:cfRule>
          <xm:sqref>C30</xm:sqref>
        </x14:conditionalFormatting>
        <x14:conditionalFormatting xmlns:xm="http://schemas.microsoft.com/office/excel/2006/main">
          <x14:cfRule type="expression" priority="146" id="{AF8D3F68-06B9-4A75-AEA2-BE0B37B7E854}">
            <xm:f>AND('（別紙１）省力化計算シート'!$E$31="-",'（別紙１）省力化計算シート'!$D$31&lt;&gt;"")</xm:f>
            <x14:dxf>
              <fill>
                <patternFill>
                  <bgColor theme="6" tint="0.79998168889431442"/>
                </patternFill>
              </fill>
            </x14:dxf>
          </x14:cfRule>
          <xm:sqref>C36:C37</xm:sqref>
        </x14:conditionalFormatting>
        <x14:conditionalFormatting xmlns:xm="http://schemas.microsoft.com/office/excel/2006/main">
          <x14:cfRule type="expression" priority="147" id="{915A99B7-774D-42D1-AFE3-1B14F8C4BF66}">
            <xm:f>AND('（別紙１）省力化計算シート'!$F$31&lt;0,'（別紙１）省力化計算シート'!$D$31&lt;&gt;"")</xm:f>
            <x14:dxf>
              <fill>
                <patternFill>
                  <bgColor theme="6" tint="0.79998168889431442"/>
                </patternFill>
              </fill>
            </x14:dxf>
          </x14:cfRule>
          <x14:cfRule type="expression" priority="148" id="{6DD51294-4092-42FC-A82C-EEB34345092E}">
            <xm:f>AND('（別紙１）省力化計算シート'!$F$31&gt;0,'（別紙１）省力化計算シート'!$D$31&lt;&gt;"")</xm:f>
            <x14:dxf>
              <fill>
                <patternFill>
                  <bgColor theme="4" tint="0.79998168889431442"/>
                </patternFill>
              </fill>
            </x14:dxf>
          </x14:cfRule>
          <xm:sqref>C37</xm:sqref>
        </x14:conditionalFormatting>
        <x14:conditionalFormatting xmlns:xm="http://schemas.microsoft.com/office/excel/2006/main">
          <x14:cfRule type="expression" priority="110" id="{E01C8EBB-603A-4A5A-9797-0621AEF4DA4A}">
            <xm:f>AND('（別紙１）省力化計算シート'!$E$36="-",'（別紙１）省力化計算シート'!$D$36&lt;&gt;"")</xm:f>
            <x14:dxf>
              <fill>
                <patternFill>
                  <bgColor theme="6" tint="0.79998168889431442"/>
                </patternFill>
              </fill>
            </x14:dxf>
          </x14:cfRule>
          <xm:sqref>C43:C44</xm:sqref>
        </x14:conditionalFormatting>
        <x14:conditionalFormatting xmlns:xm="http://schemas.microsoft.com/office/excel/2006/main">
          <x14:cfRule type="expression" priority="111" id="{68772F66-0809-44A8-9BBB-323DFC89F0E5}">
            <xm:f>AND('（別紙１）省力化計算シート'!$F$36&lt;0,'（別紙１）省力化計算シート'!$D$36&lt;&gt;"")</xm:f>
            <x14:dxf>
              <fill>
                <patternFill>
                  <bgColor theme="6" tint="0.79998168889431442"/>
                </patternFill>
              </fill>
            </x14:dxf>
          </x14:cfRule>
          <x14:cfRule type="expression" priority="112" id="{38B1B515-1CB6-46F2-8AB2-26183D3240EA}">
            <xm:f>AND('（別紙１）省力化計算シート'!$F$36&gt;0,'（別紙１）省力化計算シート'!$D$36&lt;&gt;"")</xm:f>
            <x14:dxf>
              <fill>
                <patternFill>
                  <bgColor theme="4" tint="0.79998168889431442"/>
                </patternFill>
              </fill>
            </x14:dxf>
          </x14:cfRule>
          <xm:sqref>C44</xm:sqref>
        </x14:conditionalFormatting>
        <x14:conditionalFormatting xmlns:xm="http://schemas.microsoft.com/office/excel/2006/main">
          <x14:cfRule type="expression" priority="328" id="{4B3470D8-531F-410C-AB4A-9E8EAD4E99E8}">
            <xm:f>OR('（別紙１）省力化計算シート'!$K$11="新たに追加される作業",AND('（別紙１）省力化計算シート'!$I$11&lt;&gt;"",'（別紙１）省力化計算シート'!$J$11&lt;&gt;"",'（別紙１）省力化計算シート'!$N$11="-"))</xm:f>
            <x14:dxf>
              <fill>
                <patternFill>
                  <bgColor theme="4" tint="0.79998168889431442"/>
                </patternFill>
              </fill>
            </x14:dxf>
          </x14:cfRule>
          <xm:sqref>C53:C54</xm:sqref>
        </x14:conditionalFormatting>
        <x14:conditionalFormatting xmlns:xm="http://schemas.microsoft.com/office/excel/2006/main">
          <x14:cfRule type="expression" priority="329" id="{8B028700-599B-4F8F-803F-11A8DD91C6F6}">
            <xm:f>AND('（別紙１）省力化計算シート'!$N$11&gt;0,'（別紙１）省力化計算シート'!$N$11&lt;&gt;"-")</xm:f>
            <x14:dxf>
              <fill>
                <patternFill>
                  <bgColor theme="4" tint="0.79998168889431442"/>
                </patternFill>
              </fill>
            </x14:dxf>
          </x14:cfRule>
          <x14:cfRule type="expression" priority="330" id="{5DC5047F-BF01-417D-8A37-88059C7B5820}">
            <xm:f>AND('（別紙１）省力化計算シート'!$N$11&lt;0,'（別紙１）省力化計算シート'!$N$11&lt;&gt;"-")</xm:f>
            <x14:dxf>
              <fill>
                <patternFill>
                  <bgColor theme="6" tint="0.79998168889431442"/>
                </patternFill>
              </fill>
            </x14:dxf>
          </x14:cfRule>
          <xm:sqref>C54</xm:sqref>
        </x14:conditionalFormatting>
        <x14:conditionalFormatting xmlns:xm="http://schemas.microsoft.com/office/excel/2006/main">
          <x14:cfRule type="expression" priority="290" id="{938383EC-B829-4757-A21D-39003DD717EA}">
            <xm:f>OR('（別紙１）省力化計算シート'!$K$16="新たに追加される作業",AND('（別紙１）省力化計算シート'!$I$16&lt;&gt;"",'（別紙１）省力化計算シート'!$J$16&lt;&gt;"",'（別紙１）省力化計算シート'!$N$16="-"))</xm:f>
            <x14:dxf>
              <fill>
                <patternFill>
                  <bgColor theme="4" tint="0.79998168889431442"/>
                </patternFill>
              </fill>
            </x14:dxf>
          </x14:cfRule>
          <xm:sqref>C60:C61</xm:sqref>
        </x14:conditionalFormatting>
        <x14:conditionalFormatting xmlns:xm="http://schemas.microsoft.com/office/excel/2006/main">
          <x14:cfRule type="expression" priority="292" id="{56C12578-7C3B-4BDF-A041-5DDC4BB8A489}">
            <xm:f>AND('（別紙１）省力化計算シート'!$N$16&gt;0,'（別紙１）省力化計算シート'!$N$16&lt;&gt;"-")</xm:f>
            <x14:dxf>
              <fill>
                <patternFill>
                  <bgColor theme="4" tint="0.79998168889431442"/>
                </patternFill>
              </fill>
            </x14:dxf>
          </x14:cfRule>
          <x14:cfRule type="expression" priority="293" id="{8199855D-D964-4B34-A361-A3CAD67F4E90}">
            <xm:f>AND('（別紙１）省力化計算シート'!$N$16&lt;0,'（別紙１）省力化計算シート'!$N$16&lt;&gt;"-")</xm:f>
            <x14:dxf>
              <fill>
                <patternFill>
                  <bgColor theme="6" tint="0.79998168889431442"/>
                </patternFill>
              </fill>
            </x14:dxf>
          </x14:cfRule>
          <xm:sqref>C61</xm:sqref>
        </x14:conditionalFormatting>
        <x14:conditionalFormatting xmlns:xm="http://schemas.microsoft.com/office/excel/2006/main">
          <x14:cfRule type="expression" priority="220" id="{A1B78F80-2ED2-423A-8B35-3FE68B3FCA3F}">
            <xm:f>OR('（別紙１）省力化計算シート'!$K$21="新たに追加される作業",AND('（別紙１）省力化計算シート'!$I$21&lt;&gt;"",'（別紙１）省力化計算シート'!$J$21&lt;&gt;"",'（別紙１）省力化計算シート'!$N$21="-"))</xm:f>
            <x14:dxf>
              <fill>
                <patternFill>
                  <bgColor theme="4" tint="0.79998168889431442"/>
                </patternFill>
              </fill>
            </x14:dxf>
          </x14:cfRule>
          <xm:sqref>C67:C68</xm:sqref>
        </x14:conditionalFormatting>
        <x14:conditionalFormatting xmlns:xm="http://schemas.microsoft.com/office/excel/2006/main">
          <x14:cfRule type="expression" priority="221" id="{10CDD62A-34F8-4B0B-87E1-64D9D46FC0D3}">
            <xm:f>AND('（別紙１）省力化計算シート'!$N$21&gt;0,'（別紙１）省力化計算シート'!$N$21&lt;&gt;"-")</xm:f>
            <x14:dxf>
              <fill>
                <patternFill>
                  <bgColor theme="4" tint="0.79998168889431442"/>
                </patternFill>
              </fill>
            </x14:dxf>
          </x14:cfRule>
          <x14:cfRule type="expression" priority="222" id="{06C8CE04-A0C7-47D5-8CDD-11D8B8E51E74}">
            <xm:f>AND('（別紙１）省力化計算シート'!$N$21&lt;0,'（別紙１）省力化計算シート'!$N$21&lt;&gt;"-")</xm:f>
            <x14:dxf>
              <fill>
                <patternFill>
                  <bgColor theme="6" tint="0.79998168889431442"/>
                </patternFill>
              </fill>
            </x14:dxf>
          </x14:cfRule>
          <xm:sqref>C68</xm:sqref>
        </x14:conditionalFormatting>
        <x14:conditionalFormatting xmlns:xm="http://schemas.microsoft.com/office/excel/2006/main">
          <x14:cfRule type="expression" priority="74" id="{3E78E131-64B3-4539-9877-7D4D6C4C81F9}">
            <xm:f>OR('（別紙１）省力化計算シート'!$K$26="新たに追加される作業",AND('（別紙１）省力化計算シート'!$I$26&lt;&gt;"",'（別紙１）省力化計算シート'!$J$26&lt;&gt;"",'（別紙１）省力化計算シート'!$N$26="-"))</xm:f>
            <x14:dxf>
              <fill>
                <patternFill>
                  <bgColor theme="4" tint="0.79998168889431442"/>
                </patternFill>
              </fill>
            </x14:dxf>
          </x14:cfRule>
          <xm:sqref>C74:C75</xm:sqref>
        </x14:conditionalFormatting>
        <x14:conditionalFormatting xmlns:xm="http://schemas.microsoft.com/office/excel/2006/main">
          <x14:cfRule type="expression" priority="75" id="{82550CEA-D6AD-46DA-8C5B-555ACC4D6C23}">
            <xm:f>AND('（別紙１）省力化計算シート'!$N$26&gt;0,'（別紙１）省力化計算シート'!$N$26&lt;&gt;"-")</xm:f>
            <x14:dxf>
              <fill>
                <patternFill>
                  <bgColor theme="4" tint="0.79998168889431442"/>
                </patternFill>
              </fill>
            </x14:dxf>
          </x14:cfRule>
          <x14:cfRule type="expression" priority="76" id="{8AC59BF8-2BA2-44DE-A654-53EE1856CBFE}">
            <xm:f>AND('（別紙１）省力化計算シート'!$N$26&lt;0,'（別紙１）省力化計算シート'!$N$26&lt;&gt;"-")</xm:f>
            <x14:dxf>
              <fill>
                <patternFill>
                  <bgColor theme="6" tint="0.79998168889431442"/>
                </patternFill>
              </fill>
            </x14:dxf>
          </x14:cfRule>
          <xm:sqref>C75</xm:sqref>
        </x14:conditionalFormatting>
        <x14:conditionalFormatting xmlns:xm="http://schemas.microsoft.com/office/excel/2006/main">
          <x14:cfRule type="expression" priority="39" id="{26093F53-E26A-45A4-A6F3-8720938938FA}">
            <xm:f>OR('（別紙１）省力化計算シート'!$K$31="新たに追加される作業",AND('（別紙１）省力化計算シート'!$I$31&lt;&gt;"",'（別紙１）省力化計算シート'!$J$31&lt;&gt;"",'（別紙１）省力化計算シート'!$N$31="-"))</xm:f>
            <x14:dxf>
              <fill>
                <patternFill>
                  <bgColor theme="4" tint="0.79998168889431442"/>
                </patternFill>
              </fill>
            </x14:dxf>
          </x14:cfRule>
          <xm:sqref>C81:C82</xm:sqref>
        </x14:conditionalFormatting>
        <x14:conditionalFormatting xmlns:xm="http://schemas.microsoft.com/office/excel/2006/main">
          <x14:cfRule type="expression" priority="40" id="{20B21E3A-A30F-4001-8835-454B3EE3F4CF}">
            <xm:f>AND('（別紙１）省力化計算シート'!$N$31&gt;0,'（別紙１）省力化計算シート'!$N$31&lt;&gt;"-")</xm:f>
            <x14:dxf>
              <fill>
                <patternFill>
                  <bgColor theme="4" tint="0.79998168889431442"/>
                </patternFill>
              </fill>
            </x14:dxf>
          </x14:cfRule>
          <x14:cfRule type="expression" priority="41" id="{4ECE2D9F-0603-4660-BF61-9126A014BCEF}">
            <xm:f>AND('（別紙１）省力化計算シート'!$N$31&lt;0,'（別紙１）省力化計算シート'!$N$31&lt;&gt;"-")</xm:f>
            <x14:dxf>
              <fill>
                <patternFill>
                  <bgColor theme="6" tint="0.79998168889431442"/>
                </patternFill>
              </fill>
            </x14:dxf>
          </x14:cfRule>
          <xm:sqref>C82</xm:sqref>
        </x14:conditionalFormatting>
        <x14:conditionalFormatting xmlns:xm="http://schemas.microsoft.com/office/excel/2006/main">
          <x14:cfRule type="expression" priority="2" id="{E649069F-04DA-468E-A557-90DCF409A545}">
            <xm:f>OR('（別紙１）省力化計算シート'!$K$36="新たに追加される作業",AND('（別紙１）省力化計算シート'!$I$36&lt;&gt;"",'（別紙１）省力化計算シート'!$J$36&lt;&gt;"",'（別紙１）省力化計算シート'!$N$36="-"))</xm:f>
            <x14:dxf>
              <fill>
                <patternFill>
                  <bgColor theme="4" tint="0.79998168889431442"/>
                </patternFill>
              </fill>
            </x14:dxf>
          </x14:cfRule>
          <xm:sqref>C88:C89</xm:sqref>
        </x14:conditionalFormatting>
        <x14:conditionalFormatting xmlns:xm="http://schemas.microsoft.com/office/excel/2006/main">
          <x14:cfRule type="expression" priority="3" id="{73EDD052-C332-43AD-9E58-468ADD06D3F8}">
            <xm:f>AND('（別紙１）省力化計算シート'!$N$36&gt;0,'（別紙１）省力化計算シート'!$N$36&lt;&gt;"-")</xm:f>
            <x14:dxf>
              <fill>
                <patternFill>
                  <bgColor theme="4" tint="0.79998168889431442"/>
                </patternFill>
              </fill>
            </x14:dxf>
          </x14:cfRule>
          <x14:cfRule type="expression" priority="4" id="{5821BDB8-B6A6-4136-B26C-65F5AA3C89EA}">
            <xm:f>AND('（別紙１）省力化計算シート'!$N$36&lt;0,'（別紙１）省力化計算シート'!$N$36&lt;&gt;"-")</xm:f>
            <x14:dxf>
              <fill>
                <patternFill>
                  <bgColor theme="6" tint="0.79998168889431442"/>
                </patternFill>
              </fill>
            </x14:dxf>
          </x14:cfRule>
          <xm:sqref>C89</xm:sqref>
        </x14:conditionalFormatting>
        <x14:conditionalFormatting xmlns:xm="http://schemas.microsoft.com/office/excel/2006/main">
          <x14:cfRule type="expression" priority="437" id="{ED7A03B5-4745-449B-A898-195B37B2BCC3}">
            <xm:f>'（別紙１）省力化計算シート'!$C$11=""</xm:f>
            <x14:dxf>
              <font>
                <color theme="0"/>
              </font>
              <border>
                <top/>
                <bottom/>
                <vertical/>
                <horizontal/>
              </border>
            </x14:dxf>
          </x14:cfRule>
          <x14:cfRule type="expression" priority="438" id="{6034BFA0-5B96-455B-A70C-238E5D7C1047}">
            <xm:f>AND('（別紙１）省力化計算シート'!$C$11&lt;&gt;"",'（別紙１）省力化計算シート'!$C$12="")</xm:f>
            <x14:dxf>
              <font>
                <color theme="0"/>
              </font>
              <border>
                <left style="thin">
                  <color auto="1"/>
                </left>
                <right/>
                <top/>
                <bottom/>
                <vertical/>
                <horizontal/>
              </border>
            </x14:dxf>
          </x14:cfRule>
          <x14:cfRule type="expression" priority="439" id="{B85A5B35-6BCC-4D52-8283-0DA4769B3BBF}">
            <xm:f>AND('（別紙１）省力化計算シート'!$C$11="",'（別紙１）省力化計算シート'!$C$12&lt;&gt;"")</xm:f>
            <x14:dxf>
              <font>
                <color theme="0"/>
              </font>
              <border>
                <left/>
                <right style="thin">
                  <color auto="1"/>
                </right>
                <top/>
                <bottom/>
                <vertical/>
                <horizontal/>
              </border>
            </x14:dxf>
          </x14:cfRule>
          <xm:sqref>E7:E12</xm:sqref>
        </x14:conditionalFormatting>
        <x14:conditionalFormatting xmlns:xm="http://schemas.microsoft.com/office/excel/2006/main">
          <x14:cfRule type="expression" priority="399" id="{991701C1-8614-4C3B-860F-2B98E8C74BFD}">
            <xm:f>'（別紙１）省力化計算シート'!$C$16=""</xm:f>
            <x14:dxf>
              <font>
                <color theme="0"/>
              </font>
              <border>
                <top/>
                <bottom/>
                <vertical/>
                <horizontal/>
              </border>
            </x14:dxf>
          </x14:cfRule>
          <x14:cfRule type="expression" priority="400" id="{CCA5306C-53A6-4614-96FB-502FE1919DFF}">
            <xm:f>AND('（別紙１）省力化計算シート'!$C$16&lt;&gt;"",'（別紙１）省力化計算シート'!$C$17="")</xm:f>
            <x14:dxf>
              <font>
                <color theme="0"/>
              </font>
              <border>
                <left style="thin">
                  <color auto="1"/>
                </left>
                <right/>
                <top/>
                <bottom/>
                <vertical/>
                <horizontal/>
              </border>
            </x14:dxf>
          </x14:cfRule>
          <x14:cfRule type="expression" priority="401" id="{E5E90BCE-FC2D-47C1-9F50-6D7C09B5BCA6}">
            <xm:f>AND('（別紙１）省力化計算シート'!$C$16="",'（別紙１）省力化計算シート'!$C$17&lt;&gt;"")</xm:f>
            <x14:dxf>
              <font>
                <color theme="0"/>
              </font>
              <border>
                <left/>
                <right style="thin">
                  <color auto="1"/>
                </right>
                <top/>
                <bottom/>
                <vertical/>
                <horizontal/>
              </border>
            </x14:dxf>
          </x14:cfRule>
          <xm:sqref>E14:E19</xm:sqref>
        </x14:conditionalFormatting>
        <x14:conditionalFormatting xmlns:xm="http://schemas.microsoft.com/office/excel/2006/main">
          <x14:cfRule type="expression" priority="275" id="{A5074D43-A515-4CE1-B88D-4295AE7C4265}">
            <xm:f>'（別紙１）省力化計算シート'!$C$21=""</xm:f>
            <x14:dxf>
              <font>
                <color theme="0"/>
              </font>
              <border>
                <top/>
                <bottom/>
                <vertical/>
                <horizontal/>
              </border>
            </x14:dxf>
          </x14:cfRule>
          <x14:cfRule type="expression" priority="276" id="{6A704C1C-E90A-4D75-ADFE-D10F1357AB1F}">
            <xm:f>AND('（別紙１）省力化計算シート'!$C$21&lt;&gt;"",'（別紙１）省力化計算シート'!$C$22="")</xm:f>
            <x14:dxf>
              <font>
                <color theme="0"/>
              </font>
              <border>
                <left style="thin">
                  <color auto="1"/>
                </left>
                <right/>
                <top/>
                <bottom/>
                <vertical/>
                <horizontal/>
              </border>
            </x14:dxf>
          </x14:cfRule>
          <x14:cfRule type="expression" priority="277" id="{81C95FD0-3BF8-4705-8CF2-7E1792D90E89}">
            <xm:f>AND('（別紙１）省力化計算シート'!$C$21="",'（別紙１）省力化計算シート'!$C$22&lt;&gt;"")</xm:f>
            <x14:dxf>
              <font>
                <color theme="0"/>
              </font>
              <border>
                <left/>
                <right style="thin">
                  <color auto="1"/>
                </right>
                <top/>
                <bottom/>
                <vertical/>
                <horizontal/>
              </border>
            </x14:dxf>
          </x14:cfRule>
          <xm:sqref>E21:E26</xm:sqref>
        </x14:conditionalFormatting>
        <x14:conditionalFormatting xmlns:xm="http://schemas.microsoft.com/office/excel/2006/main">
          <x14:cfRule type="expression" priority="202" id="{BAF6DEA4-2335-4B93-9A2B-3FB21FAE24FA}">
            <xm:f>'（別紙１）省力化計算シート'!$C$26=""</xm:f>
            <x14:dxf>
              <font>
                <color theme="0"/>
              </font>
              <border>
                <top/>
                <bottom/>
                <vertical/>
                <horizontal/>
              </border>
            </x14:dxf>
          </x14:cfRule>
          <x14:cfRule type="expression" priority="203" id="{E0CE0ECD-A537-437D-A62D-45BF583C9A6D}">
            <xm:f>AND('（別紙１）省力化計算シート'!$C$26&lt;&gt;"",'（別紙１）省力化計算シート'!$C$27="")</xm:f>
            <x14:dxf>
              <font>
                <color theme="0"/>
              </font>
              <border>
                <left style="thin">
                  <color auto="1"/>
                </left>
                <right/>
                <top/>
                <bottom/>
                <vertical/>
                <horizontal/>
              </border>
            </x14:dxf>
          </x14:cfRule>
          <x14:cfRule type="expression" priority="204" id="{5EFCB5EA-7463-4A8C-9594-7497DFB7158B}">
            <xm:f>AND('（別紙１）省力化計算シート'!$C$26="",'（別紙１）省力化計算シート'!$C$27&lt;&gt;"")</xm:f>
            <x14:dxf>
              <font>
                <color theme="0"/>
              </font>
              <border>
                <left/>
                <right style="thin">
                  <color auto="1"/>
                </right>
                <top/>
                <bottom/>
                <vertical/>
                <horizontal/>
              </border>
            </x14:dxf>
          </x14:cfRule>
          <xm:sqref>E28:E33</xm:sqref>
        </x14:conditionalFormatting>
        <x14:conditionalFormatting xmlns:xm="http://schemas.microsoft.com/office/excel/2006/main">
          <x14:cfRule type="expression" priority="166" id="{18BF7137-513C-46FD-995C-B962912D73C0}">
            <xm:f>'（別紙１）省力化計算シート'!$C$31=""</xm:f>
            <x14:dxf>
              <font>
                <color theme="0"/>
              </font>
              <border>
                <top/>
                <bottom/>
                <vertical/>
                <horizontal/>
              </border>
            </x14:dxf>
          </x14:cfRule>
          <x14:cfRule type="expression" priority="167" id="{E82D7A92-9980-4E2B-A704-F8DC4FA4C746}">
            <xm:f>AND('（別紙１）省力化計算シート'!$C$31&lt;&gt;"",'（別紙１）省力化計算シート'!$C$32="")</xm:f>
            <x14:dxf>
              <font>
                <color theme="0"/>
              </font>
              <border>
                <left style="thin">
                  <color auto="1"/>
                </left>
                <right/>
                <top/>
                <bottom/>
                <vertical/>
                <horizontal/>
              </border>
            </x14:dxf>
          </x14:cfRule>
          <x14:cfRule type="expression" priority="168" id="{623A7503-B66D-4641-BCBB-CA1450024FCD}">
            <xm:f>AND('（別紙１）省力化計算シート'!$C$31="",'（別紙１）省力化計算シート'!$C$32&lt;&gt;"")</xm:f>
            <x14:dxf>
              <font>
                <color theme="0"/>
              </font>
              <border>
                <left/>
                <right style="thin">
                  <color auto="1"/>
                </right>
                <top/>
                <bottom/>
                <vertical/>
                <horizontal/>
              </border>
            </x14:dxf>
          </x14:cfRule>
          <xm:sqref>E35:E40</xm:sqref>
        </x14:conditionalFormatting>
        <x14:conditionalFormatting xmlns:xm="http://schemas.microsoft.com/office/excel/2006/main">
          <x14:cfRule type="expression" priority="130" id="{71A7948A-F1DA-43B2-BCC6-D8D31CD88A85}">
            <xm:f>'（別紙１）省力化計算シート'!$C$36=""</xm:f>
            <x14:dxf>
              <font>
                <color theme="0"/>
              </font>
              <border>
                <top/>
                <bottom/>
                <vertical/>
                <horizontal/>
              </border>
            </x14:dxf>
          </x14:cfRule>
          <x14:cfRule type="expression" priority="131" id="{D4BEFBCC-B34A-4F11-9985-F879FE5C56D2}">
            <xm:f>AND('（別紙１）省力化計算シート'!$C$36&lt;&gt;"",'（別紙１）省力化計算シート'!$C$37="")</xm:f>
            <x14:dxf>
              <font>
                <color theme="0"/>
              </font>
              <border>
                <left style="thin">
                  <color auto="1"/>
                </left>
                <right/>
                <top/>
                <bottom/>
                <vertical/>
                <horizontal/>
              </border>
            </x14:dxf>
          </x14:cfRule>
          <x14:cfRule type="expression" priority="132" id="{AC0BC111-0D6A-4A79-95C5-CC405E8DFFBC}">
            <xm:f>AND('（別紙１）省力化計算シート'!$C$36="",'（別紙１）省力化計算シート'!$C$37&lt;&gt;"")</xm:f>
            <x14:dxf>
              <font>
                <color theme="0"/>
              </font>
              <border>
                <left/>
                <right style="thin">
                  <color auto="1"/>
                </right>
                <top/>
                <bottom/>
                <vertical/>
                <horizontal/>
              </border>
            </x14:dxf>
          </x14:cfRule>
          <xm:sqref>E42:E47</xm:sqref>
        </x14:conditionalFormatting>
        <x14:conditionalFormatting xmlns:xm="http://schemas.microsoft.com/office/excel/2006/main">
          <x14:cfRule type="expression" priority="363" id="{263EE7B7-E150-418D-99EB-ABF7B6EA0568}">
            <xm:f>'（別紙１）省力化計算シート'!$I$11=""</xm:f>
            <x14:dxf>
              <font>
                <color theme="0"/>
              </font>
              <border>
                <top/>
                <bottom/>
                <vertical/>
                <horizontal/>
              </border>
            </x14:dxf>
          </x14:cfRule>
          <x14:cfRule type="expression" priority="364" id="{9C21697D-7BDA-4ED5-8076-609F17598A05}">
            <xm:f>AND('（別紙１）省力化計算シート'!$I$11&lt;&gt;"",'（別紙１）省力化計算シート'!$I$12="")</xm:f>
            <x14:dxf>
              <font>
                <color theme="0"/>
              </font>
              <border>
                <left style="thin">
                  <color auto="1"/>
                </left>
                <right/>
                <top/>
                <bottom/>
                <vertical/>
                <horizontal/>
              </border>
            </x14:dxf>
          </x14:cfRule>
          <x14:cfRule type="expression" priority="365" id="{7C75F521-7553-498C-92D3-EDC0824D4A37}">
            <xm:f>AND('（別紙１）省力化計算シート'!$I$11="",'（別紙１）省力化計算シート'!$I$12&lt;&gt;"")</xm:f>
            <x14:dxf>
              <font>
                <color theme="0"/>
              </font>
              <border>
                <left/>
                <right style="thin">
                  <color auto="1"/>
                </right>
                <top/>
                <bottom/>
                <vertical/>
                <horizontal/>
              </border>
            </x14:dxf>
          </x14:cfRule>
          <xm:sqref>E52:E57</xm:sqref>
        </x14:conditionalFormatting>
        <x14:conditionalFormatting xmlns:xm="http://schemas.microsoft.com/office/excel/2006/main">
          <x14:cfRule type="expression" priority="312" id="{6FE5E94C-A31F-493B-A3FC-62D48D266B7B}">
            <xm:f>'（別紙１）省力化計算シート'!$I$16=""</xm:f>
            <x14:dxf>
              <font>
                <color theme="0"/>
              </font>
              <border>
                <top/>
                <bottom/>
                <vertical/>
                <horizontal/>
              </border>
            </x14:dxf>
          </x14:cfRule>
          <x14:cfRule type="expression" priority="313" id="{5D53D90C-E921-469C-89A8-EDC25A7B41C3}">
            <xm:f>AND('（別紙１）省力化計算シート'!$I$16&lt;&gt;"",'（別紙１）省力化計算シート'!$I$17="")</xm:f>
            <x14:dxf>
              <font>
                <color theme="0"/>
              </font>
              <border>
                <left style="thin">
                  <color auto="1"/>
                </left>
                <right/>
                <top/>
                <bottom/>
                <vertical/>
                <horizontal/>
              </border>
            </x14:dxf>
          </x14:cfRule>
          <x14:cfRule type="expression" priority="314" id="{F1341202-D614-467D-9363-4204952DDD85}">
            <xm:f>AND('（別紙１）省力化計算シート'!$I$16="",'（別紙１）省力化計算シート'!$I$17&lt;&gt;"")</xm:f>
            <x14:dxf>
              <font>
                <color theme="0"/>
              </font>
              <border>
                <left/>
                <right style="thin">
                  <color auto="1"/>
                </right>
                <top/>
                <bottom/>
                <vertical/>
                <horizontal/>
              </border>
            </x14:dxf>
          </x14:cfRule>
          <xm:sqref>E59:E64</xm:sqref>
        </x14:conditionalFormatting>
        <x14:conditionalFormatting xmlns:xm="http://schemas.microsoft.com/office/excel/2006/main">
          <x14:cfRule type="expression" priority="239" id="{94794EDC-957E-439B-BB5A-A616B5DE1741}">
            <xm:f>'（別紙１）省力化計算シート'!$I$21=""</xm:f>
            <x14:dxf>
              <font>
                <color theme="0"/>
              </font>
              <border>
                <top/>
                <bottom/>
                <vertical/>
                <horizontal/>
              </border>
            </x14:dxf>
          </x14:cfRule>
          <x14:cfRule type="expression" priority="240" id="{B9578B48-0BD8-4A16-A69B-82857361AD18}">
            <xm:f>AND('（別紙１）省力化計算シート'!$I$21&lt;&gt;"",'（別紙１）省力化計算シート'!$I$22="")</xm:f>
            <x14:dxf>
              <font>
                <color theme="0"/>
              </font>
              <border>
                <left style="thin">
                  <color auto="1"/>
                </left>
                <right/>
                <top/>
                <bottom/>
                <vertical/>
                <horizontal/>
              </border>
            </x14:dxf>
          </x14:cfRule>
          <x14:cfRule type="expression" priority="241" id="{6D6AD700-87F9-4DC5-8592-5C9A1CB61A38}">
            <xm:f>AND('（別紙１）省力化計算シート'!$I$21="",'（別紙１）省力化計算シート'!$I$22&lt;&gt;"")</xm:f>
            <x14:dxf>
              <font>
                <color theme="0"/>
              </font>
              <border>
                <left/>
                <right style="thin">
                  <color auto="1"/>
                </right>
                <top/>
                <bottom/>
                <vertical/>
                <horizontal/>
              </border>
            </x14:dxf>
          </x14:cfRule>
          <xm:sqref>E66:E71</xm:sqref>
        </x14:conditionalFormatting>
        <x14:conditionalFormatting xmlns:xm="http://schemas.microsoft.com/office/excel/2006/main">
          <x14:cfRule type="expression" priority="94" id="{F4799D81-D0FB-498D-90D6-FF011CAB74D2}">
            <xm:f>'（別紙１）省力化計算シート'!$I$26=""</xm:f>
            <x14:dxf>
              <font>
                <color theme="0"/>
              </font>
              <border>
                <top/>
                <bottom/>
                <vertical/>
                <horizontal/>
              </border>
            </x14:dxf>
          </x14:cfRule>
          <x14:cfRule type="expression" priority="95" id="{80F75E8F-03BB-4189-BD6B-2A9C58A20A94}">
            <xm:f>AND('（別紙１）省力化計算シート'!$I$26&lt;&gt;"",'（別紙１）省力化計算シート'!$I$27="")</xm:f>
            <x14:dxf>
              <font>
                <color theme="0"/>
              </font>
              <border>
                <left style="thin">
                  <color auto="1"/>
                </left>
                <right/>
                <top/>
                <bottom/>
                <vertical/>
                <horizontal/>
              </border>
            </x14:dxf>
          </x14:cfRule>
          <x14:cfRule type="expression" priority="96" id="{8D019FDD-4F44-491B-9E6A-A38E9B644D3D}">
            <xm:f>AND('（別紙１）省力化計算シート'!$I$26="",'（別紙１）省力化計算シート'!$I$27&lt;&gt;"")</xm:f>
            <x14:dxf>
              <font>
                <color theme="0"/>
              </font>
              <border>
                <left/>
                <right style="thin">
                  <color auto="1"/>
                </right>
                <top/>
                <bottom/>
                <vertical/>
                <horizontal/>
              </border>
            </x14:dxf>
          </x14:cfRule>
          <xm:sqref>E73:E78</xm:sqref>
        </x14:conditionalFormatting>
        <x14:conditionalFormatting xmlns:xm="http://schemas.microsoft.com/office/excel/2006/main">
          <x14:cfRule type="expression" priority="58" id="{BFFDFDF0-DA8E-4062-9CA1-C932072E6536}">
            <xm:f>'（別紙１）省力化計算シート'!$I$31=""</xm:f>
            <x14:dxf>
              <font>
                <color theme="0"/>
              </font>
              <border>
                <top/>
                <bottom/>
                <vertical/>
                <horizontal/>
              </border>
            </x14:dxf>
          </x14:cfRule>
          <x14:cfRule type="expression" priority="59" id="{D399D31B-7576-4F87-B109-4AA1814F77FF}">
            <xm:f>AND('（別紙１）省力化計算シート'!$I$31&lt;&gt;"",'（別紙１）省力化計算シート'!$I$32="")</xm:f>
            <x14:dxf>
              <font>
                <color theme="0"/>
              </font>
              <border>
                <left style="thin">
                  <color auto="1"/>
                </left>
                <right/>
                <top/>
                <bottom/>
                <vertical/>
                <horizontal/>
              </border>
            </x14:dxf>
          </x14:cfRule>
          <x14:cfRule type="expression" priority="60" id="{48106291-98FA-45C4-9E59-A5B0015D427A}">
            <xm:f>AND('（別紙１）省力化計算シート'!$I$31="",'（別紙１）省力化計算シート'!$I$32&lt;&gt;"")</xm:f>
            <x14:dxf>
              <font>
                <color theme="0"/>
              </font>
              <border>
                <left/>
                <right style="thin">
                  <color auto="1"/>
                </right>
                <top/>
                <bottom/>
                <vertical/>
                <horizontal/>
              </border>
            </x14:dxf>
          </x14:cfRule>
          <xm:sqref>E80:E85</xm:sqref>
        </x14:conditionalFormatting>
        <x14:conditionalFormatting xmlns:xm="http://schemas.microsoft.com/office/excel/2006/main">
          <x14:cfRule type="expression" priority="22" id="{A99E5FBF-22F0-461A-9D01-2DD29A253D2A}">
            <xm:f>'（別紙１）省力化計算シート'!$I$36=""</xm:f>
            <x14:dxf>
              <font>
                <color theme="0"/>
              </font>
              <border>
                <top/>
                <bottom/>
                <vertical/>
                <horizontal/>
              </border>
            </x14:dxf>
          </x14:cfRule>
          <x14:cfRule type="expression" priority="23" id="{8BCA9709-F362-4A00-805F-AB04B2A99EA7}">
            <xm:f>AND('（別紙１）省力化計算シート'!$I$36&lt;&gt;"",'（別紙１）省力化計算シート'!$I$37="")</xm:f>
            <x14:dxf>
              <font>
                <color theme="0"/>
              </font>
              <border>
                <left style="thin">
                  <color auto="1"/>
                </left>
                <right/>
                <top/>
                <bottom/>
                <vertical/>
                <horizontal/>
              </border>
            </x14:dxf>
          </x14:cfRule>
          <x14:cfRule type="expression" priority="24" id="{5941E6C4-6F1B-45AA-BB1E-D76B67EF8CBA}">
            <xm:f>AND('（別紙１）省力化計算シート'!$I$36="",'（別紙１）省力化計算シート'!$I$37&lt;&gt;"")</xm:f>
            <x14:dxf>
              <font>
                <color theme="0"/>
              </font>
              <border>
                <left/>
                <right style="thin">
                  <color auto="1"/>
                </right>
                <top/>
                <bottom/>
                <vertical/>
                <horizontal/>
              </border>
            </x14:dxf>
          </x14:cfRule>
          <xm:sqref>E87:E92</xm:sqref>
        </x14:conditionalFormatting>
        <x14:conditionalFormatting xmlns:xm="http://schemas.microsoft.com/office/excel/2006/main">
          <x14:cfRule type="expression" priority="418" id="{8D3290F1-7C62-4BD3-BD3D-B79BFA2CFE45}">
            <xm:f>'（別紙１）省力化計算シート'!$C$12=""</xm:f>
            <x14:dxf>
              <font>
                <color theme="0"/>
              </font>
              <fill>
                <patternFill>
                  <bgColor theme="0"/>
                </patternFill>
              </fill>
              <border>
                <left/>
                <right/>
                <top/>
                <bottom/>
                <vertical/>
                <horizontal/>
              </border>
            </x14:dxf>
          </x14:cfRule>
          <xm:sqref>F7:H12</xm:sqref>
        </x14:conditionalFormatting>
        <x14:conditionalFormatting xmlns:xm="http://schemas.microsoft.com/office/excel/2006/main">
          <x14:cfRule type="expression" priority="382" id="{2A7E5A32-C73D-4D32-83F2-4498919D8569}">
            <xm:f>'（別紙１）省力化計算シート'!$C$17=""</xm:f>
            <x14:dxf>
              <font>
                <color theme="0"/>
              </font>
              <fill>
                <patternFill>
                  <bgColor theme="0"/>
                </patternFill>
              </fill>
              <border>
                <left/>
                <right/>
                <top/>
                <bottom/>
                <vertical/>
                <horizontal/>
              </border>
            </x14:dxf>
          </x14:cfRule>
          <xm:sqref>F14:H19</xm:sqref>
        </x14:conditionalFormatting>
        <x14:conditionalFormatting xmlns:xm="http://schemas.microsoft.com/office/excel/2006/main">
          <x14:cfRule type="expression" priority="258" id="{0331F8DB-66BD-45A9-8A9A-DC6EAD7E7A3C}">
            <xm:f>'（別紙１）省力化計算シート'!$C$22=""</xm:f>
            <x14:dxf>
              <font>
                <color theme="0"/>
              </font>
              <fill>
                <patternFill>
                  <bgColor theme="0"/>
                </patternFill>
              </fill>
              <border>
                <left/>
                <right/>
                <top/>
                <bottom/>
                <vertical/>
                <horizontal/>
              </border>
            </x14:dxf>
          </x14:cfRule>
          <xm:sqref>F21:H26</xm:sqref>
        </x14:conditionalFormatting>
        <x14:conditionalFormatting xmlns:xm="http://schemas.microsoft.com/office/excel/2006/main">
          <x14:cfRule type="expression" priority="185" id="{EAFD85DA-395A-4223-A378-0AFA7DC1BA08}">
            <xm:f>'（別紙１）省力化計算シート'!$C$27=""</xm:f>
            <x14:dxf>
              <font>
                <color theme="0"/>
              </font>
              <fill>
                <patternFill>
                  <bgColor theme="0"/>
                </patternFill>
              </fill>
              <border>
                <left/>
                <right/>
                <top/>
                <bottom/>
                <vertical/>
                <horizontal/>
              </border>
            </x14:dxf>
          </x14:cfRule>
          <xm:sqref>F28:H33</xm:sqref>
        </x14:conditionalFormatting>
        <x14:conditionalFormatting xmlns:xm="http://schemas.microsoft.com/office/excel/2006/main">
          <x14:cfRule type="expression" priority="149" id="{9E1FC95C-9BD5-4BC9-97E8-292D1F7CD1A6}">
            <xm:f>'（別紙１）省力化計算シート'!$C$32=""</xm:f>
            <x14:dxf>
              <font>
                <color theme="0"/>
              </font>
              <fill>
                <patternFill>
                  <bgColor theme="0"/>
                </patternFill>
              </fill>
              <border>
                <left/>
                <right/>
                <top/>
                <bottom/>
                <vertical/>
                <horizontal/>
              </border>
            </x14:dxf>
          </x14:cfRule>
          <xm:sqref>F35:H40</xm:sqref>
        </x14:conditionalFormatting>
        <x14:conditionalFormatting xmlns:xm="http://schemas.microsoft.com/office/excel/2006/main">
          <x14:cfRule type="expression" priority="113" id="{4CD3DD37-41B7-4C36-B17D-17FD26C1150D}">
            <xm:f>'（別紙１）省力化計算シート'!$C$37=""</xm:f>
            <x14:dxf>
              <font>
                <color theme="0"/>
              </font>
              <fill>
                <patternFill>
                  <bgColor theme="0"/>
                </patternFill>
              </fill>
              <border>
                <left/>
                <right/>
                <top/>
                <bottom/>
                <vertical/>
                <horizontal/>
              </border>
            </x14:dxf>
          </x14:cfRule>
          <xm:sqref>F42:H47</xm:sqref>
        </x14:conditionalFormatting>
        <x14:conditionalFormatting xmlns:xm="http://schemas.microsoft.com/office/excel/2006/main">
          <x14:cfRule type="expression" priority="331" id="{B10A8209-F49A-49AD-BA55-F13BC19BF0E7}">
            <xm:f>'（別紙１）省力化計算シート'!$I$12=""</xm:f>
            <x14:dxf>
              <font>
                <color theme="0"/>
              </font>
              <fill>
                <patternFill>
                  <bgColor theme="0"/>
                </patternFill>
              </fill>
              <border>
                <left/>
                <right/>
                <top/>
                <bottom/>
                <vertical/>
                <horizontal/>
              </border>
            </x14:dxf>
          </x14:cfRule>
          <xm:sqref>F52:H57</xm:sqref>
        </x14:conditionalFormatting>
        <x14:conditionalFormatting xmlns:xm="http://schemas.microsoft.com/office/excel/2006/main">
          <x14:cfRule type="expression" priority="294" id="{ADA09893-3BC7-44B2-B1E5-F92D59650BB8}">
            <xm:f>'（別紙１）省力化計算シート'!$I$17=""</xm:f>
            <x14:dxf>
              <font>
                <color theme="0"/>
              </font>
              <fill>
                <patternFill>
                  <bgColor theme="0"/>
                </patternFill>
              </fill>
              <border>
                <left/>
                <right/>
                <top/>
                <bottom/>
                <vertical/>
                <horizontal/>
              </border>
            </x14:dxf>
          </x14:cfRule>
          <xm:sqref>F59:H64</xm:sqref>
        </x14:conditionalFormatting>
        <x14:conditionalFormatting xmlns:xm="http://schemas.microsoft.com/office/excel/2006/main">
          <x14:cfRule type="expression" priority="223" id="{EF57D8B0-695A-4896-ACA8-B459C47F6A22}">
            <xm:f>'（別紙１）省力化計算シート'!$I$22=""</xm:f>
            <x14:dxf>
              <font>
                <color theme="0"/>
              </font>
              <fill>
                <patternFill>
                  <bgColor theme="0"/>
                </patternFill>
              </fill>
              <border>
                <left/>
                <right/>
                <top/>
                <bottom/>
                <vertical/>
                <horizontal/>
              </border>
            </x14:dxf>
          </x14:cfRule>
          <xm:sqref>F66:H71</xm:sqref>
        </x14:conditionalFormatting>
        <x14:conditionalFormatting xmlns:xm="http://schemas.microsoft.com/office/excel/2006/main">
          <x14:cfRule type="expression" priority="77" id="{B3832564-AFCE-421C-A39A-8D00C6B0C6F8}">
            <xm:f>'（別紙１）省力化計算シート'!$I$27=""</xm:f>
            <x14:dxf>
              <font>
                <color theme="0"/>
              </font>
              <fill>
                <patternFill>
                  <bgColor theme="0"/>
                </patternFill>
              </fill>
              <border>
                <left/>
                <right/>
                <top/>
                <bottom/>
                <vertical/>
                <horizontal/>
              </border>
            </x14:dxf>
          </x14:cfRule>
          <xm:sqref>F73:H78</xm:sqref>
        </x14:conditionalFormatting>
        <x14:conditionalFormatting xmlns:xm="http://schemas.microsoft.com/office/excel/2006/main">
          <x14:cfRule type="expression" priority="42" id="{65FFAC98-D913-4B61-A3B0-668A3E80F42F}">
            <xm:f>'（別紙１）省力化計算シート'!$I$32=""</xm:f>
            <x14:dxf>
              <font>
                <color theme="0"/>
              </font>
              <fill>
                <patternFill>
                  <bgColor theme="0"/>
                </patternFill>
              </fill>
              <border>
                <left/>
                <right/>
                <top/>
                <bottom/>
                <vertical/>
                <horizontal/>
              </border>
            </x14:dxf>
          </x14:cfRule>
          <xm:sqref>F80:H85</xm:sqref>
        </x14:conditionalFormatting>
        <x14:conditionalFormatting xmlns:xm="http://schemas.microsoft.com/office/excel/2006/main">
          <x14:cfRule type="expression" priority="5" id="{C09D8CCE-FA4F-47AB-89E4-E2C980B38738}">
            <xm:f>'（別紙１）省力化計算シート'!$I$37=""</xm:f>
            <x14:dxf>
              <font>
                <color theme="0"/>
              </font>
              <fill>
                <patternFill>
                  <bgColor theme="0"/>
                </patternFill>
              </fill>
              <border>
                <left/>
                <right/>
                <top/>
                <bottom/>
                <vertical/>
                <horizontal/>
              </border>
            </x14:dxf>
          </x14:cfRule>
          <xm:sqref>F87:H92</xm:sqref>
        </x14:conditionalFormatting>
        <x14:conditionalFormatting xmlns:xm="http://schemas.microsoft.com/office/excel/2006/main">
          <x14:cfRule type="expression" priority="419" id="{00648690-8C61-48C2-9B04-704A13959DBA}">
            <xm:f>AND('（別紙１）省力化計算シート'!$E$12="-",'（別紙１）省力化計算シート'!$D$12&lt;&gt;"")</xm:f>
            <x14:dxf>
              <fill>
                <patternFill>
                  <bgColor theme="6" tint="0.79998168889431442"/>
                </patternFill>
              </fill>
            </x14:dxf>
          </x14:cfRule>
          <xm:sqref>G8:G9</xm:sqref>
        </x14:conditionalFormatting>
        <x14:conditionalFormatting xmlns:xm="http://schemas.microsoft.com/office/excel/2006/main">
          <x14:cfRule type="expression" priority="420" id="{8E9E0428-A6C6-44E7-9661-C638928A07D5}">
            <xm:f>AND('（別紙１）省力化計算シート'!$F$12&lt;0,'（別紙１）省力化計算シート'!$D$12&lt;&gt;"")</xm:f>
            <x14:dxf>
              <fill>
                <patternFill>
                  <bgColor theme="6" tint="0.79998168889431442"/>
                </patternFill>
              </fill>
            </x14:dxf>
          </x14:cfRule>
          <x14:cfRule type="expression" priority="421" id="{998E6D0C-364D-4016-88AB-032B1BBED589}">
            <xm:f>AND('（別紙１）省力化計算シート'!$F$12&gt;0,'（別紙１）省力化計算シート'!$D$12&lt;&gt;"")</xm:f>
            <x14:dxf>
              <fill>
                <patternFill>
                  <bgColor theme="4" tint="0.79998168889431442"/>
                </patternFill>
              </fill>
            </x14:dxf>
          </x14:cfRule>
          <xm:sqref>G9</xm:sqref>
        </x14:conditionalFormatting>
        <x14:conditionalFormatting xmlns:xm="http://schemas.microsoft.com/office/excel/2006/main">
          <x14:cfRule type="expression" priority="383" id="{02F30651-2E85-4ECD-A816-F2FD6C33D4E4}">
            <xm:f>AND('（別紙１）省力化計算シート'!$E$17="-",'（別紙１）省力化計算シート'!$D$17&lt;&gt;"")</xm:f>
            <x14:dxf>
              <fill>
                <patternFill>
                  <bgColor theme="6" tint="0.79998168889431442"/>
                </patternFill>
              </fill>
            </x14:dxf>
          </x14:cfRule>
          <xm:sqref>G15:G16</xm:sqref>
        </x14:conditionalFormatting>
        <x14:conditionalFormatting xmlns:xm="http://schemas.microsoft.com/office/excel/2006/main">
          <x14:cfRule type="expression" priority="384" id="{AA999327-38FA-4C91-9A33-9621B40056A3}">
            <xm:f>AND('（別紙１）省力化計算シート'!$F$17&lt;0,'（別紙１）省力化計算シート'!$D$17&lt;&gt;"")</xm:f>
            <x14:dxf>
              <fill>
                <patternFill>
                  <bgColor theme="6" tint="0.79998168889431442"/>
                </patternFill>
              </fill>
            </x14:dxf>
          </x14:cfRule>
          <x14:cfRule type="expression" priority="385" id="{4D0AF244-2CCB-45D0-AB83-86401C9C4EE8}">
            <xm:f>AND('（別紙１）省力化計算シート'!$F$17&gt;0,'（別紙１）省力化計算シート'!$D$17&lt;&gt;"")</xm:f>
            <x14:dxf>
              <fill>
                <patternFill>
                  <bgColor theme="4" tint="0.79998168889431442"/>
                </patternFill>
              </fill>
            </x14:dxf>
          </x14:cfRule>
          <xm:sqref>G16</xm:sqref>
        </x14:conditionalFormatting>
        <x14:conditionalFormatting xmlns:xm="http://schemas.microsoft.com/office/excel/2006/main">
          <x14:cfRule type="expression" priority="259" id="{971459BB-D5AD-4DC3-B1FE-8EC5DCF38085}">
            <xm:f>AND('（別紙１）省力化計算シート'!$E$22="-",'（別紙１）省力化計算シート'!$D$22&lt;&gt;"")</xm:f>
            <x14:dxf>
              <fill>
                <patternFill>
                  <bgColor theme="6" tint="0.79998168889431442"/>
                </patternFill>
              </fill>
            </x14:dxf>
          </x14:cfRule>
          <xm:sqref>G22:G23</xm:sqref>
        </x14:conditionalFormatting>
        <x14:conditionalFormatting xmlns:xm="http://schemas.microsoft.com/office/excel/2006/main">
          <x14:cfRule type="expression" priority="260" id="{02968760-3D33-4430-BE39-8BD120CD784B}">
            <xm:f>AND('（別紙１）省力化計算シート'!$F$22&lt;0,'（別紙１）省力化計算シート'!$D$22&lt;&gt;"")</xm:f>
            <x14:dxf>
              <fill>
                <patternFill>
                  <bgColor theme="6" tint="0.79998168889431442"/>
                </patternFill>
              </fill>
            </x14:dxf>
          </x14:cfRule>
          <x14:cfRule type="expression" priority="261" id="{F37ABDAE-BF0E-4856-B6DB-7D4661E9D03D}">
            <xm:f>AND('（別紙１）省力化計算シート'!$F$22&gt;0,'（別紙１）省力化計算シート'!$D$22&lt;&gt;"")</xm:f>
            <x14:dxf>
              <fill>
                <patternFill>
                  <bgColor theme="4" tint="0.79998168889431442"/>
                </patternFill>
              </fill>
            </x14:dxf>
          </x14:cfRule>
          <xm:sqref>G23</xm:sqref>
        </x14:conditionalFormatting>
        <x14:conditionalFormatting xmlns:xm="http://schemas.microsoft.com/office/excel/2006/main">
          <x14:cfRule type="expression" priority="186" id="{93B52502-BF76-40A0-8A74-FF0F889D88EB}">
            <xm:f>AND('（別紙１）省力化計算シート'!$E$27="-",'（別紙１）省力化計算シート'!$D$27&lt;&gt;"")</xm:f>
            <x14:dxf>
              <fill>
                <patternFill>
                  <bgColor theme="6" tint="0.79998168889431442"/>
                </patternFill>
              </fill>
            </x14:dxf>
          </x14:cfRule>
          <xm:sqref>G29:G30</xm:sqref>
        </x14:conditionalFormatting>
        <x14:conditionalFormatting xmlns:xm="http://schemas.microsoft.com/office/excel/2006/main">
          <x14:cfRule type="expression" priority="187" id="{369D0CE6-C1A5-42F4-8717-28C22B262343}">
            <xm:f>AND('（別紙１）省力化計算シート'!$F$27&lt;0,'（別紙１）省力化計算シート'!$D$27&lt;&gt;"")</xm:f>
            <x14:dxf>
              <fill>
                <patternFill>
                  <bgColor theme="6" tint="0.79998168889431442"/>
                </patternFill>
              </fill>
            </x14:dxf>
          </x14:cfRule>
          <x14:cfRule type="expression" priority="188" id="{155B9134-7EBE-4E9F-8CAC-B4C1722DAD5F}">
            <xm:f>AND('（別紙１）省力化計算シート'!$F$27&gt;0,'（別紙１）省力化計算シート'!$D$27&lt;&gt;"")</xm:f>
            <x14:dxf>
              <fill>
                <patternFill>
                  <bgColor theme="4" tint="0.79998168889431442"/>
                </patternFill>
              </fill>
            </x14:dxf>
          </x14:cfRule>
          <xm:sqref>G30</xm:sqref>
        </x14:conditionalFormatting>
        <x14:conditionalFormatting xmlns:xm="http://schemas.microsoft.com/office/excel/2006/main">
          <x14:cfRule type="expression" priority="150" id="{F1CE8341-111A-440C-BC33-9E333962EB96}">
            <xm:f>AND('（別紙１）省力化計算シート'!$E$32="-",'（別紙１）省力化計算シート'!$D$32&lt;&gt;"")</xm:f>
            <x14:dxf>
              <fill>
                <patternFill>
                  <bgColor theme="6" tint="0.79998168889431442"/>
                </patternFill>
              </fill>
            </x14:dxf>
          </x14:cfRule>
          <xm:sqref>G36:G37</xm:sqref>
        </x14:conditionalFormatting>
        <x14:conditionalFormatting xmlns:xm="http://schemas.microsoft.com/office/excel/2006/main">
          <x14:cfRule type="expression" priority="151" id="{AE43B592-1919-4165-8A79-63C7B3C6D8A0}">
            <xm:f>AND('（別紙１）省力化計算シート'!$F$32&lt;0,'（別紙１）省力化計算シート'!$D$32&lt;&gt;"")</xm:f>
            <x14:dxf>
              <fill>
                <patternFill>
                  <bgColor theme="6" tint="0.79998168889431442"/>
                </patternFill>
              </fill>
            </x14:dxf>
          </x14:cfRule>
          <x14:cfRule type="expression" priority="152" id="{7F64213E-C774-456E-9827-04E494F74F94}">
            <xm:f>AND('（別紙１）省力化計算シート'!$F$32&gt;0,'（別紙１）省力化計算シート'!$D$32&lt;&gt;"")</xm:f>
            <x14:dxf>
              <fill>
                <patternFill>
                  <bgColor theme="4" tint="0.79998168889431442"/>
                </patternFill>
              </fill>
            </x14:dxf>
          </x14:cfRule>
          <xm:sqref>G37</xm:sqref>
        </x14:conditionalFormatting>
        <x14:conditionalFormatting xmlns:xm="http://schemas.microsoft.com/office/excel/2006/main">
          <x14:cfRule type="expression" priority="114" id="{AD5DD166-8C04-4607-9C15-1EC45E419175}">
            <xm:f>AND('（別紙１）省力化計算シート'!$E$37="-",'（別紙１）省力化計算シート'!$D$37&lt;&gt;"")</xm:f>
            <x14:dxf>
              <fill>
                <patternFill>
                  <bgColor theme="6" tint="0.79998168889431442"/>
                </patternFill>
              </fill>
            </x14:dxf>
          </x14:cfRule>
          <xm:sqref>G43:G44</xm:sqref>
        </x14:conditionalFormatting>
        <x14:conditionalFormatting xmlns:xm="http://schemas.microsoft.com/office/excel/2006/main">
          <x14:cfRule type="expression" priority="115" id="{60616098-7692-49AC-A551-0AC5AEB4F702}">
            <xm:f>AND('（別紙１）省力化計算シート'!$F$37&lt;0,'（別紙１）省力化計算シート'!$D$37&lt;&gt;"")</xm:f>
            <x14:dxf>
              <fill>
                <patternFill>
                  <bgColor theme="6" tint="0.79998168889431442"/>
                </patternFill>
              </fill>
            </x14:dxf>
          </x14:cfRule>
          <x14:cfRule type="expression" priority="116" id="{BEC9D8F5-3450-4F03-947B-CCF02A7A1631}">
            <xm:f>AND('（別紙１）省力化計算シート'!$F$37&gt;0,'（別紙１）省力化計算シート'!$D$37&lt;&gt;"")</xm:f>
            <x14:dxf>
              <fill>
                <patternFill>
                  <bgColor theme="4" tint="0.79998168889431442"/>
                </patternFill>
              </fill>
            </x14:dxf>
          </x14:cfRule>
          <xm:sqref>G44</xm:sqref>
        </x14:conditionalFormatting>
        <x14:conditionalFormatting xmlns:xm="http://schemas.microsoft.com/office/excel/2006/main">
          <x14:cfRule type="expression" priority="332" id="{CFED4452-5E3D-4190-99D7-56A0E276BF85}">
            <xm:f>OR('（別紙１）省力化計算シート'!$K$12="新たに追加される作業",AND('（別紙１）省力化計算シート'!$I$12&lt;&gt;"",'（別紙１）省力化計算シート'!$J$12&lt;&gt;"",'（別紙１）省力化計算シート'!$N$12="-"))</xm:f>
            <x14:dxf>
              <fill>
                <patternFill>
                  <bgColor theme="4" tint="0.79998168889431442"/>
                </patternFill>
              </fill>
            </x14:dxf>
          </x14:cfRule>
          <xm:sqref>G53:G54</xm:sqref>
        </x14:conditionalFormatting>
        <x14:conditionalFormatting xmlns:xm="http://schemas.microsoft.com/office/excel/2006/main">
          <x14:cfRule type="expression" priority="333" id="{8FCD08BF-72A5-4FFE-B4E3-E82898BF065B}">
            <xm:f>AND('（別紙１）省力化計算シート'!$N$12&gt;0,'（別紙１）省力化計算シート'!$N$12&lt;&gt;"-")</xm:f>
            <x14:dxf>
              <fill>
                <patternFill>
                  <bgColor theme="4" tint="0.79998168889431442"/>
                </patternFill>
              </fill>
            </x14:dxf>
          </x14:cfRule>
          <x14:cfRule type="expression" priority="334" id="{6E3C55BE-93F0-4B09-92DF-92ABAAFFB79B}">
            <xm:f>AND('（別紙１）省力化計算シート'!$N$12&lt;0,'（別紙１）省力化計算シート'!$N$12&lt;&gt;"-")</xm:f>
            <x14:dxf>
              <fill>
                <patternFill>
                  <bgColor theme="6" tint="0.79998168889431442"/>
                </patternFill>
              </fill>
            </x14:dxf>
          </x14:cfRule>
          <xm:sqref>G54</xm:sqref>
        </x14:conditionalFormatting>
        <x14:conditionalFormatting xmlns:xm="http://schemas.microsoft.com/office/excel/2006/main">
          <x14:cfRule type="expression" priority="295" id="{79C21153-803A-430F-8BE2-2AA29382D8F0}">
            <xm:f>OR('（別紙１）省力化計算シート'!$K$17="新たに追加される作業",AND('（別紙１）省力化計算シート'!$I$17&lt;&gt;"",'（別紙１）省力化計算シート'!$J$17&lt;&gt;"",'（別紙１）省力化計算シート'!$N$17="-"))</xm:f>
            <x14:dxf>
              <fill>
                <patternFill>
                  <bgColor theme="4" tint="0.79998168889431442"/>
                </patternFill>
              </fill>
            </x14:dxf>
          </x14:cfRule>
          <xm:sqref>G60:G61</xm:sqref>
        </x14:conditionalFormatting>
        <x14:conditionalFormatting xmlns:xm="http://schemas.microsoft.com/office/excel/2006/main">
          <x14:cfRule type="expression" priority="296" id="{46A5B2F6-CCCA-4AF1-A27E-AF0F7DEB88E2}">
            <xm:f>AND('（別紙１）省力化計算シート'!$N$17&gt;0,'（別紙１）省力化計算シート'!$N$17&lt;&gt;"-")</xm:f>
            <x14:dxf>
              <fill>
                <patternFill>
                  <bgColor theme="4" tint="0.79998168889431442"/>
                </patternFill>
              </fill>
            </x14:dxf>
          </x14:cfRule>
          <x14:cfRule type="expression" priority="297" id="{E88200AA-EF9C-457A-8F31-0DC0B309BDA5}">
            <xm:f>AND('（別紙１）省力化計算シート'!$N$17&lt;0,'（別紙１）省力化計算シート'!$N$17&lt;&gt;"-")</xm:f>
            <x14:dxf>
              <fill>
                <patternFill>
                  <bgColor theme="6" tint="0.79998168889431442"/>
                </patternFill>
              </fill>
            </x14:dxf>
          </x14:cfRule>
          <xm:sqref>G61</xm:sqref>
        </x14:conditionalFormatting>
        <x14:conditionalFormatting xmlns:xm="http://schemas.microsoft.com/office/excel/2006/main">
          <x14:cfRule type="expression" priority="224" id="{4D696DAC-2501-40AE-8BB1-698C7647E190}">
            <xm:f>OR('（別紙１）省力化計算シート'!$K$22="新たに追加される作業",AND('（別紙１）省力化計算シート'!$I$22&lt;&gt;"",'（別紙１）省力化計算シート'!$J$22&lt;&gt;"",'（別紙１）省力化計算シート'!$N$22="-"))</xm:f>
            <x14:dxf>
              <fill>
                <patternFill>
                  <bgColor theme="4" tint="0.79998168889431442"/>
                </patternFill>
              </fill>
            </x14:dxf>
          </x14:cfRule>
          <xm:sqref>G67:G68</xm:sqref>
        </x14:conditionalFormatting>
        <x14:conditionalFormatting xmlns:xm="http://schemas.microsoft.com/office/excel/2006/main">
          <x14:cfRule type="expression" priority="225" id="{00F0C626-B561-447C-8EFF-0D3CA34F8529}">
            <xm:f>AND('（別紙１）省力化計算シート'!$N$22&gt;0,'（別紙１）省力化計算シート'!$N$22&lt;&gt;"-")</xm:f>
            <x14:dxf>
              <fill>
                <patternFill>
                  <bgColor theme="4" tint="0.79998168889431442"/>
                </patternFill>
              </fill>
            </x14:dxf>
          </x14:cfRule>
          <x14:cfRule type="expression" priority="226" id="{20EFFCB9-217F-4EB0-8C3F-9E4445041500}">
            <xm:f>AND('（別紙１）省力化計算シート'!$N$22&lt;0,'（別紙１）省力化計算シート'!$N$22&lt;&gt;"-")</xm:f>
            <x14:dxf>
              <fill>
                <patternFill>
                  <bgColor theme="6" tint="0.79998168889431442"/>
                </patternFill>
              </fill>
            </x14:dxf>
          </x14:cfRule>
          <xm:sqref>G68</xm:sqref>
        </x14:conditionalFormatting>
        <x14:conditionalFormatting xmlns:xm="http://schemas.microsoft.com/office/excel/2006/main">
          <x14:cfRule type="expression" priority="78" id="{DF5FD7AA-CF2E-426D-A311-CCF046E8C9D7}">
            <xm:f>OR('（別紙１）省力化計算シート'!$K$27="新たに追加される作業",AND('（別紙１）省力化計算シート'!$I$27&lt;&gt;"",'（別紙１）省力化計算シート'!$J$27&lt;&gt;"",'（別紙１）省力化計算シート'!$N$27="-"))</xm:f>
            <x14:dxf>
              <fill>
                <patternFill>
                  <bgColor theme="4" tint="0.79998168889431442"/>
                </patternFill>
              </fill>
            </x14:dxf>
          </x14:cfRule>
          <xm:sqref>G74:G75</xm:sqref>
        </x14:conditionalFormatting>
        <x14:conditionalFormatting xmlns:xm="http://schemas.microsoft.com/office/excel/2006/main">
          <x14:cfRule type="expression" priority="79" id="{61603F32-9BE0-4350-8CBC-5C1E22B00347}">
            <xm:f>AND('（別紙１）省力化計算シート'!$N$27&gt;0,'（別紙１）省力化計算シート'!$N$27&lt;&gt;"-")</xm:f>
            <x14:dxf>
              <fill>
                <patternFill>
                  <bgColor theme="4" tint="0.79998168889431442"/>
                </patternFill>
              </fill>
            </x14:dxf>
          </x14:cfRule>
          <x14:cfRule type="expression" priority="80" id="{5D5D51D5-7710-450C-993A-0D5E9CA806E9}">
            <xm:f>AND('（別紙１）省力化計算シート'!$N$27&lt;0,'（別紙１）省力化計算シート'!$N$27&lt;&gt;"-")</xm:f>
            <x14:dxf>
              <fill>
                <patternFill>
                  <bgColor theme="6" tint="0.79998168889431442"/>
                </patternFill>
              </fill>
            </x14:dxf>
          </x14:cfRule>
          <xm:sqref>G75</xm:sqref>
        </x14:conditionalFormatting>
        <x14:conditionalFormatting xmlns:xm="http://schemas.microsoft.com/office/excel/2006/main">
          <x14:cfRule type="expression" priority="43" id="{F4759BC4-D15E-499F-9E38-E1E648A5402D}">
            <xm:f>OR('（別紙１）省力化計算シート'!$K$32="新たに追加される作業",AND('（別紙１）省力化計算シート'!$I$32&lt;&gt;"",'（別紙１）省力化計算シート'!$J$32&lt;&gt;"",'（別紙１）省力化計算シート'!$N$32="-"))</xm:f>
            <x14:dxf>
              <fill>
                <patternFill>
                  <bgColor theme="4" tint="0.79998168889431442"/>
                </patternFill>
              </fill>
            </x14:dxf>
          </x14:cfRule>
          <xm:sqref>G81:G82</xm:sqref>
        </x14:conditionalFormatting>
        <x14:conditionalFormatting xmlns:xm="http://schemas.microsoft.com/office/excel/2006/main">
          <x14:cfRule type="expression" priority="44" id="{9CA5AFEC-5F30-4BA3-9970-0D46D5FFE799}">
            <xm:f>AND('（別紙１）省力化計算シート'!$N$32&gt;0,'（別紙１）省力化計算シート'!$N$32&lt;&gt;"-")</xm:f>
            <x14:dxf>
              <fill>
                <patternFill>
                  <bgColor theme="4" tint="0.79998168889431442"/>
                </patternFill>
              </fill>
            </x14:dxf>
          </x14:cfRule>
          <x14:cfRule type="expression" priority="45" id="{BB5B63D1-1504-41BA-B831-F534ABF8EEDA}">
            <xm:f>AND('（別紙１）省力化計算シート'!$N$32&lt;0,'（別紙１）省力化計算シート'!$N$32&lt;&gt;"-")</xm:f>
            <x14:dxf>
              <fill>
                <patternFill>
                  <bgColor theme="6" tint="0.79998168889431442"/>
                </patternFill>
              </fill>
            </x14:dxf>
          </x14:cfRule>
          <xm:sqref>G82</xm:sqref>
        </x14:conditionalFormatting>
        <x14:conditionalFormatting xmlns:xm="http://schemas.microsoft.com/office/excel/2006/main">
          <x14:cfRule type="expression" priority="6" id="{C5C2C3FE-AB3B-41ED-BF29-B3922EA8B369}">
            <xm:f>OR('（別紙１）省力化計算シート'!$K$37="新たに追加される作業",AND('（別紙１）省力化計算シート'!$I$37&lt;&gt;"",'（別紙１）省力化計算シート'!$J$37&lt;&gt;"",'（別紙１）省力化計算シート'!$N$37="-"))</xm:f>
            <x14:dxf>
              <fill>
                <patternFill>
                  <bgColor theme="4" tint="0.79998168889431442"/>
                </patternFill>
              </fill>
            </x14:dxf>
          </x14:cfRule>
          <xm:sqref>G88:G89</xm:sqref>
        </x14:conditionalFormatting>
        <x14:conditionalFormatting xmlns:xm="http://schemas.microsoft.com/office/excel/2006/main">
          <x14:cfRule type="expression" priority="7" id="{0CB9C07E-726A-4B4C-B4F6-3B772E45BD5A}">
            <xm:f>AND('（別紙１）省力化計算シート'!$N$37&gt;0,'（別紙１）省力化計算シート'!$N$37&lt;&gt;"-")</xm:f>
            <x14:dxf>
              <fill>
                <patternFill>
                  <bgColor theme="4" tint="0.79998168889431442"/>
                </patternFill>
              </fill>
            </x14:dxf>
          </x14:cfRule>
          <x14:cfRule type="expression" priority="8" id="{75DE057A-8E52-4DFE-AFAF-D34EF52B9061}">
            <xm:f>AND('（別紙１）省力化計算シート'!$N$37&lt;0,'（別紙１）省力化計算シート'!$N$37&lt;&gt;"-")</xm:f>
            <x14:dxf>
              <fill>
                <patternFill>
                  <bgColor theme="6" tint="0.79998168889431442"/>
                </patternFill>
              </fill>
            </x14:dxf>
          </x14:cfRule>
          <xm:sqref>G89</xm:sqref>
        </x14:conditionalFormatting>
        <x14:conditionalFormatting xmlns:xm="http://schemas.microsoft.com/office/excel/2006/main">
          <x14:cfRule type="expression" priority="440" id="{024E3F29-FCE8-411A-8233-2487DA7DBD3D}">
            <xm:f>'（別紙１）省力化計算シート'!$C$12=""</xm:f>
            <x14:dxf>
              <font>
                <color theme="0"/>
              </font>
              <border>
                <top/>
                <bottom/>
                <vertical/>
                <horizontal/>
              </border>
            </x14:dxf>
          </x14:cfRule>
          <x14:cfRule type="expression" priority="441" id="{DC5878D5-D769-428D-8765-3D14FD9DEC91}">
            <xm:f>AND('（別紙１）省力化計算シート'!$C$12&lt;&gt;"",'（別紙１）省力化計算シート'!$C$13="")</xm:f>
            <x14:dxf>
              <font>
                <color theme="0"/>
              </font>
              <border>
                <left style="thin">
                  <color auto="1"/>
                </left>
                <right/>
                <top/>
                <bottom/>
                <vertical/>
                <horizontal/>
              </border>
            </x14:dxf>
          </x14:cfRule>
          <x14:cfRule type="expression" priority="442" id="{B67B07B1-AE2B-4D2A-95E4-BBC907134BFB}">
            <xm:f>AND('（別紙１）省力化計算シート'!$C$12="",'（別紙１）省力化計算シート'!$C$13&lt;&gt;"")</xm:f>
            <x14:dxf>
              <font>
                <color theme="0"/>
              </font>
              <border>
                <left/>
                <right style="thin">
                  <color auto="1"/>
                </right>
                <top/>
                <bottom/>
                <vertical/>
                <horizontal/>
              </border>
            </x14:dxf>
          </x14:cfRule>
          <xm:sqref>I7:I12</xm:sqref>
        </x14:conditionalFormatting>
        <x14:conditionalFormatting xmlns:xm="http://schemas.microsoft.com/office/excel/2006/main">
          <x14:cfRule type="expression" priority="402" id="{5579333F-365C-47FB-99F3-5166131D60B1}">
            <xm:f>'（別紙１）省力化計算シート'!$C$17=""</xm:f>
            <x14:dxf>
              <font>
                <color theme="0"/>
              </font>
              <border>
                <top/>
                <bottom/>
                <vertical/>
                <horizontal/>
              </border>
            </x14:dxf>
          </x14:cfRule>
          <x14:cfRule type="expression" priority="403" id="{531596BA-63C6-44EF-AC61-E092D62D895B}">
            <xm:f>AND('（別紙１）省力化計算シート'!$C$17&lt;&gt;"",'（別紙１）省力化計算シート'!$C$18="")</xm:f>
            <x14:dxf>
              <font>
                <color theme="0"/>
              </font>
              <border>
                <left style="thin">
                  <color auto="1"/>
                </left>
                <right/>
                <top/>
                <bottom/>
                <vertical/>
                <horizontal/>
              </border>
            </x14:dxf>
          </x14:cfRule>
          <x14:cfRule type="expression" priority="404" id="{2E449AED-7A1F-4C6B-97AF-358D8E246CC5}">
            <xm:f>AND('（別紙１）省力化計算シート'!$C$17="",'（別紙１）省力化計算シート'!$C$18&lt;&gt;"")</xm:f>
            <x14:dxf>
              <font>
                <color theme="0"/>
              </font>
              <border>
                <left/>
                <right style="thin">
                  <color auto="1"/>
                </right>
                <top/>
                <bottom/>
                <vertical/>
                <horizontal/>
              </border>
            </x14:dxf>
          </x14:cfRule>
          <xm:sqref>I14:I19</xm:sqref>
        </x14:conditionalFormatting>
        <x14:conditionalFormatting xmlns:xm="http://schemas.microsoft.com/office/excel/2006/main">
          <x14:cfRule type="expression" priority="278" id="{3A7047B9-A9E5-48A3-9C85-E8C176E4B0D8}">
            <xm:f>'（別紙１）省力化計算シート'!$C$22=""</xm:f>
            <x14:dxf>
              <font>
                <color theme="0"/>
              </font>
              <border>
                <top/>
                <bottom/>
                <vertical/>
                <horizontal/>
              </border>
            </x14:dxf>
          </x14:cfRule>
          <x14:cfRule type="expression" priority="279" id="{4729957B-41D9-444F-833A-8640A018D09A}">
            <xm:f>AND('（別紙１）省力化計算シート'!$C$22&lt;&gt;"",'（別紙１）省力化計算シート'!$C$23="")</xm:f>
            <x14:dxf>
              <font>
                <color theme="0"/>
              </font>
              <border>
                <left style="thin">
                  <color auto="1"/>
                </left>
                <right/>
                <top/>
                <bottom/>
                <vertical/>
                <horizontal/>
              </border>
            </x14:dxf>
          </x14:cfRule>
          <x14:cfRule type="expression" priority="280" id="{B7A5AD00-B86D-42ED-9DE5-A9F99B22A1BC}">
            <xm:f>AND('（別紙１）省力化計算シート'!$C$22="",'（別紙１）省力化計算シート'!$C$23&lt;&gt;"")</xm:f>
            <x14:dxf>
              <font>
                <color theme="0"/>
              </font>
              <border>
                <left/>
                <right style="thin">
                  <color auto="1"/>
                </right>
                <top/>
                <bottom/>
                <vertical/>
                <horizontal/>
              </border>
            </x14:dxf>
          </x14:cfRule>
          <xm:sqref>I21:I26</xm:sqref>
        </x14:conditionalFormatting>
        <x14:conditionalFormatting xmlns:xm="http://schemas.microsoft.com/office/excel/2006/main">
          <x14:cfRule type="expression" priority="205" id="{3B37A05B-15AA-42F4-9A1F-684F15744396}">
            <xm:f>'（別紙１）省力化計算シート'!$C$27=""</xm:f>
            <x14:dxf>
              <font>
                <color theme="0"/>
              </font>
              <border>
                <top/>
                <bottom/>
                <vertical/>
                <horizontal/>
              </border>
            </x14:dxf>
          </x14:cfRule>
          <x14:cfRule type="expression" priority="206" id="{26DBDE25-E80F-4808-8C50-2016687C2DB2}">
            <xm:f>AND('（別紙１）省力化計算シート'!$C$27&lt;&gt;"",'（別紙１）省力化計算シート'!$C$28="")</xm:f>
            <x14:dxf>
              <font>
                <color theme="0"/>
              </font>
              <border>
                <left style="thin">
                  <color auto="1"/>
                </left>
                <right/>
                <top/>
                <bottom/>
                <vertical/>
                <horizontal/>
              </border>
            </x14:dxf>
          </x14:cfRule>
          <x14:cfRule type="expression" priority="207" id="{438BF553-6A51-407D-A7C0-A1064B1F671F}">
            <xm:f>AND('（別紙１）省力化計算シート'!$C$27="",'（別紙１）省力化計算シート'!$C$28&lt;&gt;"")</xm:f>
            <x14:dxf>
              <font>
                <color theme="0"/>
              </font>
              <border>
                <left/>
                <right style="thin">
                  <color auto="1"/>
                </right>
                <top/>
                <bottom/>
                <vertical/>
                <horizontal/>
              </border>
            </x14:dxf>
          </x14:cfRule>
          <xm:sqref>I28:I33</xm:sqref>
        </x14:conditionalFormatting>
        <x14:conditionalFormatting xmlns:xm="http://schemas.microsoft.com/office/excel/2006/main">
          <x14:cfRule type="expression" priority="169" id="{CFF2E22D-C9A2-45F5-8C65-DAF6BC73E653}">
            <xm:f>'（別紙１）省力化計算シート'!$C$32=""</xm:f>
            <x14:dxf>
              <font>
                <color theme="0"/>
              </font>
              <border>
                <top/>
                <bottom/>
                <vertical/>
                <horizontal/>
              </border>
            </x14:dxf>
          </x14:cfRule>
          <x14:cfRule type="expression" priority="170" id="{1B07C278-3584-4038-A91B-D506FB7BF873}">
            <xm:f>AND('（別紙１）省力化計算シート'!$C$32&lt;&gt;"",'（別紙１）省力化計算シート'!$C$33="")</xm:f>
            <x14:dxf>
              <font>
                <color theme="0"/>
              </font>
              <border>
                <left style="thin">
                  <color auto="1"/>
                </left>
                <right/>
                <top/>
                <bottom/>
                <vertical/>
                <horizontal/>
              </border>
            </x14:dxf>
          </x14:cfRule>
          <x14:cfRule type="expression" priority="171" id="{D69BD6D8-7296-4FDE-AB52-46C8A80BEEE2}">
            <xm:f>AND('（別紙１）省力化計算シート'!$C$32="",'（別紙１）省力化計算シート'!$C$33&lt;&gt;"")</xm:f>
            <x14:dxf>
              <font>
                <color theme="0"/>
              </font>
              <border>
                <left/>
                <right style="thin">
                  <color auto="1"/>
                </right>
                <top/>
                <bottom/>
                <vertical/>
                <horizontal/>
              </border>
            </x14:dxf>
          </x14:cfRule>
          <xm:sqref>I35:I40</xm:sqref>
        </x14:conditionalFormatting>
        <x14:conditionalFormatting xmlns:xm="http://schemas.microsoft.com/office/excel/2006/main">
          <x14:cfRule type="expression" priority="133" id="{57839D1C-E7E6-4A58-A677-110B7487BFDF}">
            <xm:f>'（別紙１）省力化計算シート'!$C$37=""</xm:f>
            <x14:dxf>
              <font>
                <color theme="0"/>
              </font>
              <border>
                <top/>
                <bottom/>
                <vertical/>
                <horizontal/>
              </border>
            </x14:dxf>
          </x14:cfRule>
          <x14:cfRule type="expression" priority="134" id="{E9A6A070-C6DB-4CA7-8C79-C243CAB0B483}">
            <xm:f>AND('（別紙１）省力化計算シート'!$C$37&lt;&gt;"",'（別紙１）省力化計算シート'!$C$38="")</xm:f>
            <x14:dxf>
              <font>
                <color theme="0"/>
              </font>
              <border>
                <left style="thin">
                  <color auto="1"/>
                </left>
                <right/>
                <top/>
                <bottom/>
                <vertical/>
                <horizontal/>
              </border>
            </x14:dxf>
          </x14:cfRule>
          <x14:cfRule type="expression" priority="135" id="{B3A03280-698C-4211-B48F-B0BD096D2B2D}">
            <xm:f>AND('（別紙１）省力化計算シート'!$C$37="",'（別紙１）省力化計算シート'!$C$38&lt;&gt;"")</xm:f>
            <x14:dxf>
              <font>
                <color theme="0"/>
              </font>
              <border>
                <left/>
                <right style="thin">
                  <color auto="1"/>
                </right>
                <top/>
                <bottom/>
                <vertical/>
                <horizontal/>
              </border>
            </x14:dxf>
          </x14:cfRule>
          <xm:sqref>I42:I47</xm:sqref>
        </x14:conditionalFormatting>
        <x14:conditionalFormatting xmlns:xm="http://schemas.microsoft.com/office/excel/2006/main">
          <x14:cfRule type="expression" priority="366" id="{191D0E49-EAFA-4D91-BCC7-FF583AD0C2BB}">
            <xm:f>'（別紙１）省力化計算シート'!$I$12=""</xm:f>
            <x14:dxf>
              <font>
                <color theme="0"/>
              </font>
              <border>
                <top/>
                <bottom/>
                <vertical/>
                <horizontal/>
              </border>
            </x14:dxf>
          </x14:cfRule>
          <x14:cfRule type="expression" priority="367" id="{1D3118DB-AF0D-4375-91A5-4FAAC579D210}">
            <xm:f>AND('（別紙１）省力化計算シート'!$I$12&lt;&gt;"",'（別紙１）省力化計算シート'!$I$13="")</xm:f>
            <x14:dxf>
              <font>
                <color theme="0"/>
              </font>
              <border>
                <left style="thin">
                  <color auto="1"/>
                </left>
                <right/>
                <top/>
                <bottom/>
                <vertical/>
                <horizontal/>
              </border>
            </x14:dxf>
          </x14:cfRule>
          <x14:cfRule type="expression" priority="368" id="{DBD723F3-ADF0-48F2-A188-4DE01A052E6A}">
            <xm:f>AND('（別紙１）省力化計算シート'!$I$12="",'（別紙１）省力化計算シート'!$I$13&lt;&gt;"")</xm:f>
            <x14:dxf>
              <font>
                <color theme="0"/>
              </font>
              <border>
                <left/>
                <right style="thin">
                  <color auto="1"/>
                </right>
                <top/>
                <bottom/>
                <vertical/>
                <horizontal/>
              </border>
            </x14:dxf>
          </x14:cfRule>
          <xm:sqref>I52:I57</xm:sqref>
        </x14:conditionalFormatting>
        <x14:conditionalFormatting xmlns:xm="http://schemas.microsoft.com/office/excel/2006/main">
          <x14:cfRule type="expression" priority="315" id="{C93EF3ED-7F0A-4101-A4C4-077EE01D60FA}">
            <xm:f>'（別紙１）省力化計算シート'!$I$17=""</xm:f>
            <x14:dxf>
              <font>
                <color theme="0"/>
              </font>
              <border>
                <top/>
                <bottom/>
                <vertical/>
                <horizontal/>
              </border>
            </x14:dxf>
          </x14:cfRule>
          <x14:cfRule type="expression" priority="316" id="{71B29F91-13EC-4B4D-B2B3-C8AF3D71627C}">
            <xm:f>AND('（別紙１）省力化計算シート'!$I$17&lt;&gt;"",'（別紙１）省力化計算シート'!$I$18="")</xm:f>
            <x14:dxf>
              <font>
                <color theme="0"/>
              </font>
              <border>
                <left style="thin">
                  <color auto="1"/>
                </left>
                <right/>
                <top/>
                <bottom/>
                <vertical/>
                <horizontal/>
              </border>
            </x14:dxf>
          </x14:cfRule>
          <x14:cfRule type="expression" priority="317" id="{6F2199D1-7F71-4F04-9388-684552638D12}">
            <xm:f>AND('（別紙１）省力化計算シート'!$I$17="",'（別紙１）省力化計算シート'!$I$18&lt;&gt;"")</xm:f>
            <x14:dxf>
              <font>
                <color theme="0"/>
              </font>
              <border>
                <left/>
                <right style="thin">
                  <color auto="1"/>
                </right>
                <top/>
                <bottom/>
                <vertical/>
                <horizontal/>
              </border>
            </x14:dxf>
          </x14:cfRule>
          <xm:sqref>I59:I64</xm:sqref>
        </x14:conditionalFormatting>
        <x14:conditionalFormatting xmlns:xm="http://schemas.microsoft.com/office/excel/2006/main">
          <x14:cfRule type="expression" priority="242" id="{F90D83A4-0690-43A8-93C2-A7553416CCAF}">
            <xm:f>'（別紙１）省力化計算シート'!$I$22=""</xm:f>
            <x14:dxf>
              <font>
                <color theme="0"/>
              </font>
              <border>
                <top/>
                <bottom/>
                <vertical/>
                <horizontal/>
              </border>
            </x14:dxf>
          </x14:cfRule>
          <x14:cfRule type="expression" priority="243" id="{21B3DA55-503A-4814-847D-5364F6662017}">
            <xm:f>AND('（別紙１）省力化計算シート'!$I$22&lt;&gt;"",'（別紙１）省力化計算シート'!$I$23="")</xm:f>
            <x14:dxf>
              <font>
                <color theme="0"/>
              </font>
              <border>
                <left style="thin">
                  <color auto="1"/>
                </left>
                <right/>
                <top/>
                <bottom/>
                <vertical/>
                <horizontal/>
              </border>
            </x14:dxf>
          </x14:cfRule>
          <x14:cfRule type="expression" priority="244" id="{AEBCD7E5-2BB5-4FEB-BC8F-8EB337A3A79C}">
            <xm:f>AND('（別紙１）省力化計算シート'!$I$22="",'（別紙１）省力化計算シート'!$I$23&lt;&gt;"")</xm:f>
            <x14:dxf>
              <font>
                <color theme="0"/>
              </font>
              <border>
                <left/>
                <right style="thin">
                  <color auto="1"/>
                </right>
                <top/>
                <bottom/>
                <vertical/>
                <horizontal/>
              </border>
            </x14:dxf>
          </x14:cfRule>
          <xm:sqref>I66:I71</xm:sqref>
        </x14:conditionalFormatting>
        <x14:conditionalFormatting xmlns:xm="http://schemas.microsoft.com/office/excel/2006/main">
          <x14:cfRule type="expression" priority="97" id="{39741D3C-766B-4AA9-A775-65C9E3944A68}">
            <xm:f>'（別紙１）省力化計算シート'!$I$27=""</xm:f>
            <x14:dxf>
              <font>
                <color theme="0"/>
              </font>
              <border>
                <top/>
                <bottom/>
                <vertical/>
                <horizontal/>
              </border>
            </x14:dxf>
          </x14:cfRule>
          <x14:cfRule type="expression" priority="98" id="{FCC170E1-7E87-4114-A26A-AB18C18899F4}">
            <xm:f>AND('（別紙１）省力化計算シート'!$I$27&lt;&gt;"",'（別紙１）省力化計算シート'!$I$28="")</xm:f>
            <x14:dxf>
              <font>
                <color theme="0"/>
              </font>
              <border>
                <left style="thin">
                  <color auto="1"/>
                </left>
                <right/>
                <top/>
                <bottom/>
                <vertical/>
                <horizontal/>
              </border>
            </x14:dxf>
          </x14:cfRule>
          <x14:cfRule type="expression" priority="99" id="{3232B590-6C58-470D-B413-072BA4001BE8}">
            <xm:f>AND('（別紙１）省力化計算シート'!$I$27="",'（別紙１）省力化計算シート'!$I$28&lt;&gt;"")</xm:f>
            <x14:dxf>
              <font>
                <color theme="0"/>
              </font>
              <border>
                <left/>
                <right style="thin">
                  <color auto="1"/>
                </right>
                <top/>
                <bottom/>
                <vertical/>
                <horizontal/>
              </border>
            </x14:dxf>
          </x14:cfRule>
          <xm:sqref>I73:I78</xm:sqref>
        </x14:conditionalFormatting>
        <x14:conditionalFormatting xmlns:xm="http://schemas.microsoft.com/office/excel/2006/main">
          <x14:cfRule type="expression" priority="61" id="{36D3235A-6150-4E0F-AFD0-D36B40FAAEF4}">
            <xm:f>'（別紙１）省力化計算シート'!$I$32=""</xm:f>
            <x14:dxf>
              <font>
                <color theme="0"/>
              </font>
              <border>
                <top/>
                <bottom/>
                <vertical/>
                <horizontal/>
              </border>
            </x14:dxf>
          </x14:cfRule>
          <x14:cfRule type="expression" priority="62" id="{FE1CA838-6D61-4DC1-9C7E-E6EE01940B56}">
            <xm:f>AND('（別紙１）省力化計算シート'!$I$32&lt;&gt;"",'（別紙１）省力化計算シート'!$I$33="")</xm:f>
            <x14:dxf>
              <font>
                <color theme="0"/>
              </font>
              <border>
                <left style="thin">
                  <color auto="1"/>
                </left>
                <right/>
                <top/>
                <bottom/>
                <vertical/>
                <horizontal/>
              </border>
            </x14:dxf>
          </x14:cfRule>
          <x14:cfRule type="expression" priority="63" id="{B8D94268-3674-4622-87D7-9C2E67CE9059}">
            <xm:f>AND('（別紙１）省力化計算シート'!$I$32="",'（別紙１）省力化計算シート'!$I$33&lt;&gt;"")</xm:f>
            <x14:dxf>
              <font>
                <color theme="0"/>
              </font>
              <border>
                <left/>
                <right style="thin">
                  <color auto="1"/>
                </right>
                <top/>
                <bottom/>
                <vertical/>
                <horizontal/>
              </border>
            </x14:dxf>
          </x14:cfRule>
          <xm:sqref>I80:I85</xm:sqref>
        </x14:conditionalFormatting>
        <x14:conditionalFormatting xmlns:xm="http://schemas.microsoft.com/office/excel/2006/main">
          <x14:cfRule type="expression" priority="25" id="{DE1A1C4A-1DB6-404A-BEAA-6464DB888D4A}">
            <xm:f>'（別紙１）省力化計算シート'!$I$37=""</xm:f>
            <x14:dxf>
              <font>
                <color theme="0"/>
              </font>
              <border>
                <top/>
                <bottom/>
                <vertical/>
                <horizontal/>
              </border>
            </x14:dxf>
          </x14:cfRule>
          <x14:cfRule type="expression" priority="26" id="{81D44C3E-ED86-4C09-99E3-6D992C6C1144}">
            <xm:f>AND('（別紙１）省力化計算シート'!$I$37&lt;&gt;"",'（別紙１）省力化計算シート'!$I$38="")</xm:f>
            <x14:dxf>
              <font>
                <color theme="0"/>
              </font>
              <border>
                <left style="thin">
                  <color auto="1"/>
                </left>
                <right/>
                <top/>
                <bottom/>
                <vertical/>
                <horizontal/>
              </border>
            </x14:dxf>
          </x14:cfRule>
          <x14:cfRule type="expression" priority="27" id="{E77A8872-B24D-43D1-9514-8A24445BB248}">
            <xm:f>AND('（別紙１）省力化計算シート'!$I$37="",'（別紙１）省力化計算シート'!$I$38&lt;&gt;"")</xm:f>
            <x14:dxf>
              <font>
                <color theme="0"/>
              </font>
              <border>
                <left/>
                <right style="thin">
                  <color auto="1"/>
                </right>
                <top/>
                <bottom/>
                <vertical/>
                <horizontal/>
              </border>
            </x14:dxf>
          </x14:cfRule>
          <xm:sqref>I87:I92</xm:sqref>
        </x14:conditionalFormatting>
        <x14:conditionalFormatting xmlns:xm="http://schemas.microsoft.com/office/excel/2006/main">
          <x14:cfRule type="expression" priority="422" id="{C7124446-AAF1-4A44-824B-6F29753351A4}">
            <xm:f>'（別紙１）省力化計算シート'!$C$13=""</xm:f>
            <x14:dxf>
              <font>
                <color theme="0"/>
              </font>
              <fill>
                <patternFill>
                  <bgColor theme="0"/>
                </patternFill>
              </fill>
              <border>
                <left/>
                <right/>
                <top/>
                <bottom/>
                <vertical/>
                <horizontal/>
              </border>
            </x14:dxf>
          </x14:cfRule>
          <xm:sqref>J7:L12</xm:sqref>
        </x14:conditionalFormatting>
        <x14:conditionalFormatting xmlns:xm="http://schemas.microsoft.com/office/excel/2006/main">
          <x14:cfRule type="expression" priority="386" id="{2A2B3E1A-1E9E-49A0-A200-7647567F331B}">
            <xm:f>'（別紙１）省力化計算シート'!$C$18=""</xm:f>
            <x14:dxf>
              <font>
                <color theme="0"/>
              </font>
              <fill>
                <patternFill>
                  <bgColor theme="0"/>
                </patternFill>
              </fill>
              <border>
                <left/>
                <right/>
                <top/>
                <bottom/>
                <vertical/>
                <horizontal/>
              </border>
            </x14:dxf>
          </x14:cfRule>
          <xm:sqref>J14:L19</xm:sqref>
        </x14:conditionalFormatting>
        <x14:conditionalFormatting xmlns:xm="http://schemas.microsoft.com/office/excel/2006/main">
          <x14:cfRule type="expression" priority="262" id="{CE18D3A5-D0B6-4A24-A1DF-2C530CE2E5CD}">
            <xm:f>'（別紙１）省力化計算シート'!$C$23=""</xm:f>
            <x14:dxf>
              <font>
                <color theme="0"/>
              </font>
              <fill>
                <patternFill>
                  <bgColor theme="0"/>
                </patternFill>
              </fill>
              <border>
                <left/>
                <right/>
                <top/>
                <bottom/>
                <vertical/>
                <horizontal/>
              </border>
            </x14:dxf>
          </x14:cfRule>
          <xm:sqref>J21:L26</xm:sqref>
        </x14:conditionalFormatting>
        <x14:conditionalFormatting xmlns:xm="http://schemas.microsoft.com/office/excel/2006/main">
          <x14:cfRule type="expression" priority="189" id="{51D24A58-CDDA-4F83-B24D-6F6E868DAEA8}">
            <xm:f>'（別紙１）省力化計算シート'!$C$28=""</xm:f>
            <x14:dxf>
              <font>
                <color theme="0"/>
              </font>
              <fill>
                <patternFill>
                  <bgColor theme="0"/>
                </patternFill>
              </fill>
              <border>
                <left/>
                <right/>
                <top/>
                <bottom/>
                <vertical/>
                <horizontal/>
              </border>
            </x14:dxf>
          </x14:cfRule>
          <xm:sqref>J28:L33</xm:sqref>
        </x14:conditionalFormatting>
        <x14:conditionalFormatting xmlns:xm="http://schemas.microsoft.com/office/excel/2006/main">
          <x14:cfRule type="expression" priority="153" id="{D8539366-820B-451B-9203-3DDC1879F7B7}">
            <xm:f>'（別紙１）省力化計算シート'!$C$33=""</xm:f>
            <x14:dxf>
              <font>
                <color theme="0"/>
              </font>
              <fill>
                <patternFill>
                  <bgColor theme="0"/>
                </patternFill>
              </fill>
              <border>
                <left/>
                <right/>
                <top/>
                <bottom/>
                <vertical/>
                <horizontal/>
              </border>
            </x14:dxf>
          </x14:cfRule>
          <xm:sqref>J35:L40</xm:sqref>
        </x14:conditionalFormatting>
        <x14:conditionalFormatting xmlns:xm="http://schemas.microsoft.com/office/excel/2006/main">
          <x14:cfRule type="expression" priority="117" id="{05AEC777-3FEB-4666-9305-63DDD36EA31C}">
            <xm:f>'（別紙１）省力化計算シート'!$C$38=""</xm:f>
            <x14:dxf>
              <font>
                <color theme="0"/>
              </font>
              <fill>
                <patternFill>
                  <bgColor theme="0"/>
                </patternFill>
              </fill>
              <border>
                <left/>
                <right/>
                <top/>
                <bottom/>
                <vertical/>
                <horizontal/>
              </border>
            </x14:dxf>
          </x14:cfRule>
          <xm:sqref>J42:L47</xm:sqref>
        </x14:conditionalFormatting>
        <x14:conditionalFormatting xmlns:xm="http://schemas.microsoft.com/office/excel/2006/main">
          <x14:cfRule type="expression" priority="335" id="{7A0D01C5-6140-4307-8468-EB2A2A68A254}">
            <xm:f>'（別紙１）省力化計算シート'!$I$13=""</xm:f>
            <x14:dxf>
              <font>
                <color theme="0"/>
              </font>
              <fill>
                <patternFill>
                  <bgColor theme="0"/>
                </patternFill>
              </fill>
              <border>
                <left/>
                <right/>
                <top/>
                <bottom/>
                <vertical/>
                <horizontal/>
              </border>
            </x14:dxf>
          </x14:cfRule>
          <xm:sqref>J52:L57</xm:sqref>
        </x14:conditionalFormatting>
        <x14:conditionalFormatting xmlns:xm="http://schemas.microsoft.com/office/excel/2006/main">
          <x14:cfRule type="expression" priority="298" id="{BD99BDC2-4E34-4CB2-A47C-F4586DC4EE97}">
            <xm:f>'（別紙１）省力化計算シート'!$I$18=""</xm:f>
            <x14:dxf>
              <font>
                <color theme="0"/>
              </font>
              <fill>
                <patternFill>
                  <bgColor theme="0"/>
                </patternFill>
              </fill>
              <border>
                <left/>
                <right/>
                <top/>
                <bottom/>
                <vertical/>
                <horizontal/>
              </border>
            </x14:dxf>
          </x14:cfRule>
          <xm:sqref>J59:L64</xm:sqref>
        </x14:conditionalFormatting>
        <x14:conditionalFormatting xmlns:xm="http://schemas.microsoft.com/office/excel/2006/main">
          <x14:cfRule type="expression" priority="227" id="{E4E6B504-DB1E-439B-A1CE-A49C3BD00449}">
            <xm:f>'（別紙１）省力化計算シート'!$I$23=""</xm:f>
            <x14:dxf>
              <font>
                <color theme="0"/>
              </font>
              <fill>
                <patternFill>
                  <bgColor theme="0"/>
                </patternFill>
              </fill>
              <border>
                <left/>
                <right/>
                <top/>
                <bottom/>
                <vertical/>
                <horizontal/>
              </border>
            </x14:dxf>
          </x14:cfRule>
          <xm:sqref>J66:L71</xm:sqref>
        </x14:conditionalFormatting>
        <x14:conditionalFormatting xmlns:xm="http://schemas.microsoft.com/office/excel/2006/main">
          <x14:cfRule type="expression" priority="81" id="{318CBAEA-BB9E-4D8D-AAB3-4563C6184E6A}">
            <xm:f>'（別紙１）省力化計算シート'!$I$28=""</xm:f>
            <x14:dxf>
              <font>
                <color theme="0"/>
              </font>
              <fill>
                <patternFill>
                  <bgColor theme="0"/>
                </patternFill>
              </fill>
              <border>
                <left/>
                <right/>
                <top/>
                <bottom/>
                <vertical/>
                <horizontal/>
              </border>
            </x14:dxf>
          </x14:cfRule>
          <xm:sqref>J73:L78</xm:sqref>
        </x14:conditionalFormatting>
        <x14:conditionalFormatting xmlns:xm="http://schemas.microsoft.com/office/excel/2006/main">
          <x14:cfRule type="expression" priority="46" id="{6DDB48B2-4E6B-4495-A857-23FDD58920D8}">
            <xm:f>'（別紙１）省力化計算シート'!$I$33=""</xm:f>
            <x14:dxf>
              <font>
                <color theme="0"/>
              </font>
              <fill>
                <patternFill>
                  <bgColor theme="0"/>
                </patternFill>
              </fill>
              <border>
                <left/>
                <right/>
                <top/>
                <bottom/>
                <vertical/>
                <horizontal/>
              </border>
            </x14:dxf>
          </x14:cfRule>
          <xm:sqref>J80:L85</xm:sqref>
        </x14:conditionalFormatting>
        <x14:conditionalFormatting xmlns:xm="http://schemas.microsoft.com/office/excel/2006/main">
          <x14:cfRule type="expression" priority="9" id="{C1F45E84-08DE-4C88-9131-A1F259D6CE86}">
            <xm:f>'（別紙１）省力化計算シート'!$I$38=""</xm:f>
            <x14:dxf>
              <font>
                <color theme="0"/>
              </font>
              <fill>
                <patternFill>
                  <bgColor theme="0"/>
                </patternFill>
              </fill>
              <border>
                <left/>
                <right/>
                <top/>
                <bottom/>
                <vertical/>
                <horizontal/>
              </border>
            </x14:dxf>
          </x14:cfRule>
          <xm:sqref>J87:L92</xm:sqref>
        </x14:conditionalFormatting>
        <x14:conditionalFormatting xmlns:xm="http://schemas.microsoft.com/office/excel/2006/main">
          <x14:cfRule type="expression" priority="424" id="{3495ED7B-FE91-4030-BDD2-EAC60AC12022}">
            <xm:f>AND('（別紙１）省力化計算シート'!$E$13="-",'（別紙１）省力化計算シート'!$D$13&lt;&gt;"")</xm:f>
            <x14:dxf>
              <fill>
                <patternFill>
                  <bgColor theme="6" tint="0.79998168889431442"/>
                </patternFill>
              </fill>
            </x14:dxf>
          </x14:cfRule>
          <xm:sqref>K8:K9</xm:sqref>
        </x14:conditionalFormatting>
        <x14:conditionalFormatting xmlns:xm="http://schemas.microsoft.com/office/excel/2006/main">
          <x14:cfRule type="expression" priority="425" id="{B8729B72-5CF6-48A8-BC3D-086C46B5280E}">
            <xm:f>AND('（別紙１）省力化計算シート'!$F$13&lt;0,'（別紙１）省力化計算シート'!$D$13&lt;&gt;"")</xm:f>
            <x14:dxf>
              <fill>
                <patternFill>
                  <bgColor theme="6" tint="0.79998168889431442"/>
                </patternFill>
              </fill>
            </x14:dxf>
          </x14:cfRule>
          <x14:cfRule type="expression" priority="426" id="{03B86AFE-711A-4BD3-ACF8-0CE85F9398AE}">
            <xm:f>AND('（別紙１）省力化計算シート'!$F$13&gt;0,'（別紙１）省力化計算シート'!$D$13&lt;&gt;"")</xm:f>
            <x14:dxf>
              <fill>
                <patternFill>
                  <bgColor theme="4" tint="0.79998168889431442"/>
                </patternFill>
              </fill>
            </x14:dxf>
          </x14:cfRule>
          <xm:sqref>K9</xm:sqref>
        </x14:conditionalFormatting>
        <x14:conditionalFormatting xmlns:xm="http://schemas.microsoft.com/office/excel/2006/main">
          <x14:cfRule type="expression" priority="387" id="{4805F3D5-CA45-4E67-8545-7A2E65AC0204}">
            <xm:f>AND('（別紙１）省力化計算シート'!$E$18="-",'（別紙１）省力化計算シート'!$D$18&lt;&gt;"")</xm:f>
            <x14:dxf>
              <fill>
                <patternFill>
                  <bgColor theme="6" tint="0.79998168889431442"/>
                </patternFill>
              </fill>
            </x14:dxf>
          </x14:cfRule>
          <xm:sqref>K15:K16</xm:sqref>
        </x14:conditionalFormatting>
        <x14:conditionalFormatting xmlns:xm="http://schemas.microsoft.com/office/excel/2006/main">
          <x14:cfRule type="expression" priority="388" id="{AEB68388-F9ED-4A54-84F7-AFED5CD44361}">
            <xm:f>AND('（別紙１）省力化計算シート'!$F$18&lt;0,'（別紙１）省力化計算シート'!$D$18&lt;&gt;"")</xm:f>
            <x14:dxf>
              <fill>
                <patternFill>
                  <bgColor theme="6" tint="0.79998168889431442"/>
                </patternFill>
              </fill>
            </x14:dxf>
          </x14:cfRule>
          <x14:cfRule type="expression" priority="389" id="{F2A0F29B-1588-4856-8E08-32BA06C87A07}">
            <xm:f>AND('（別紙１）省力化計算シート'!$F$18&gt;0,'（別紙１）省力化計算シート'!$D$18&lt;&gt;"")</xm:f>
            <x14:dxf>
              <fill>
                <patternFill>
                  <bgColor theme="4" tint="0.79998168889431442"/>
                </patternFill>
              </fill>
            </x14:dxf>
          </x14:cfRule>
          <xm:sqref>K16</xm:sqref>
        </x14:conditionalFormatting>
        <x14:conditionalFormatting xmlns:xm="http://schemas.microsoft.com/office/excel/2006/main">
          <x14:cfRule type="expression" priority="263" id="{9E238A4D-9D8C-4796-9809-3FA8EAE46D97}">
            <xm:f>AND('（別紙１）省力化計算シート'!$E$23="-",'（別紙１）省力化計算シート'!$D$23&lt;&gt;"")</xm:f>
            <x14:dxf>
              <fill>
                <patternFill>
                  <bgColor theme="6" tint="0.79998168889431442"/>
                </patternFill>
              </fill>
            </x14:dxf>
          </x14:cfRule>
          <xm:sqref>K22:K23</xm:sqref>
        </x14:conditionalFormatting>
        <x14:conditionalFormatting xmlns:xm="http://schemas.microsoft.com/office/excel/2006/main">
          <x14:cfRule type="expression" priority="264" id="{F2C922A9-D9B8-407E-8ECB-1AF3C6CEE488}">
            <xm:f>AND('（別紙１）省力化計算シート'!$F$23&lt;0,'（別紙１）省力化計算シート'!$D$23&lt;&gt;"")</xm:f>
            <x14:dxf>
              <fill>
                <patternFill>
                  <bgColor theme="6" tint="0.79998168889431442"/>
                </patternFill>
              </fill>
            </x14:dxf>
          </x14:cfRule>
          <x14:cfRule type="expression" priority="265" id="{19425463-D902-40B9-A8EC-7EDF08ED7D18}">
            <xm:f>AND('（別紙１）省力化計算シート'!$F$23&gt;0,'（別紙１）省力化計算シート'!$D$23&lt;&gt;"")</xm:f>
            <x14:dxf>
              <fill>
                <patternFill>
                  <bgColor theme="4" tint="0.79998168889431442"/>
                </patternFill>
              </fill>
            </x14:dxf>
          </x14:cfRule>
          <xm:sqref>K23</xm:sqref>
        </x14:conditionalFormatting>
        <x14:conditionalFormatting xmlns:xm="http://schemas.microsoft.com/office/excel/2006/main">
          <x14:cfRule type="expression" priority="190" id="{26E6ECD5-99EB-4DA5-AE4C-37ED428DEF8D}">
            <xm:f>AND('（別紙１）省力化計算シート'!$E$28="-",'（別紙１）省力化計算シート'!$D$28&lt;&gt;"")</xm:f>
            <x14:dxf>
              <fill>
                <patternFill>
                  <bgColor theme="6" tint="0.79998168889431442"/>
                </patternFill>
              </fill>
            </x14:dxf>
          </x14:cfRule>
          <xm:sqref>K29:K30</xm:sqref>
        </x14:conditionalFormatting>
        <x14:conditionalFormatting xmlns:xm="http://schemas.microsoft.com/office/excel/2006/main">
          <x14:cfRule type="expression" priority="191" id="{688263A6-1ACA-424C-81A0-DC3FB235F69A}">
            <xm:f>AND('（別紙１）省力化計算シート'!$F$28&lt;0,'（別紙１）省力化計算シート'!$D$28&lt;&gt;"")</xm:f>
            <x14:dxf>
              <fill>
                <patternFill>
                  <bgColor theme="6" tint="0.79998168889431442"/>
                </patternFill>
              </fill>
            </x14:dxf>
          </x14:cfRule>
          <x14:cfRule type="expression" priority="192" id="{CF921BDD-81E1-4D0D-AECA-4779EA9E112F}">
            <xm:f>AND('（別紙１）省力化計算シート'!$F$28&gt;0,'（別紙１）省力化計算シート'!$D$28&lt;&gt;"")</xm:f>
            <x14:dxf>
              <fill>
                <patternFill>
                  <bgColor theme="4" tint="0.79998168889431442"/>
                </patternFill>
              </fill>
            </x14:dxf>
          </x14:cfRule>
          <xm:sqref>K30</xm:sqref>
        </x14:conditionalFormatting>
        <x14:conditionalFormatting xmlns:xm="http://schemas.microsoft.com/office/excel/2006/main">
          <x14:cfRule type="expression" priority="154" id="{ACD23F05-903F-410B-A2FF-BDA6DC08FA98}">
            <xm:f>AND('（別紙１）省力化計算シート'!$E$33="-",'（別紙１）省力化計算シート'!$D$33&lt;&gt;"")</xm:f>
            <x14:dxf>
              <fill>
                <patternFill>
                  <bgColor theme="6" tint="0.79998168889431442"/>
                </patternFill>
              </fill>
            </x14:dxf>
          </x14:cfRule>
          <xm:sqref>K36:K37</xm:sqref>
        </x14:conditionalFormatting>
        <x14:conditionalFormatting xmlns:xm="http://schemas.microsoft.com/office/excel/2006/main">
          <x14:cfRule type="expression" priority="155" id="{2929E16E-9125-4C39-B381-24D0B28A69A7}">
            <xm:f>AND('（別紙１）省力化計算シート'!$F$33&lt;0,'（別紙１）省力化計算シート'!$D$33&lt;&gt;"")</xm:f>
            <x14:dxf>
              <fill>
                <patternFill>
                  <bgColor theme="6" tint="0.79998168889431442"/>
                </patternFill>
              </fill>
            </x14:dxf>
          </x14:cfRule>
          <x14:cfRule type="expression" priority="156" id="{0A9F36CA-CC49-453C-AB30-F777EE1243E8}">
            <xm:f>AND('（別紙１）省力化計算シート'!$F$33&gt;0,'（別紙１）省力化計算シート'!$D$33&lt;&gt;"")</xm:f>
            <x14:dxf>
              <fill>
                <patternFill>
                  <bgColor theme="4" tint="0.79998168889431442"/>
                </patternFill>
              </fill>
            </x14:dxf>
          </x14:cfRule>
          <xm:sqref>K37</xm:sqref>
        </x14:conditionalFormatting>
        <x14:conditionalFormatting xmlns:xm="http://schemas.microsoft.com/office/excel/2006/main">
          <x14:cfRule type="expression" priority="118" id="{A85287A9-AB27-45CD-B699-9F21A3DEE9B3}">
            <xm:f>AND('（別紙１）省力化計算シート'!$E$38="-",'（別紙１）省力化計算シート'!$D$38&lt;&gt;"")</xm:f>
            <x14:dxf>
              <fill>
                <patternFill>
                  <bgColor theme="6" tint="0.79998168889431442"/>
                </patternFill>
              </fill>
            </x14:dxf>
          </x14:cfRule>
          <xm:sqref>K43:K44</xm:sqref>
        </x14:conditionalFormatting>
        <x14:conditionalFormatting xmlns:xm="http://schemas.microsoft.com/office/excel/2006/main">
          <x14:cfRule type="expression" priority="119" id="{E5E85C38-B6A8-4719-A899-08D06237C753}">
            <xm:f>AND('（別紙１）省力化計算シート'!$F$38&lt;0,'（別紙１）省力化計算シート'!$D$38&lt;&gt;"")</xm:f>
            <x14:dxf>
              <fill>
                <patternFill>
                  <bgColor theme="6" tint="0.79998168889431442"/>
                </patternFill>
              </fill>
            </x14:dxf>
          </x14:cfRule>
          <x14:cfRule type="expression" priority="120" id="{06C98AF3-DAFB-47AA-BE2E-02B42C7F72CC}">
            <xm:f>AND('（別紙１）省力化計算シート'!$F$38&gt;0,'（別紙１）省力化計算シート'!$D$38&lt;&gt;"")</xm:f>
            <x14:dxf>
              <fill>
                <patternFill>
                  <bgColor theme="4" tint="0.79998168889431442"/>
                </patternFill>
              </fill>
            </x14:dxf>
          </x14:cfRule>
          <xm:sqref>K44</xm:sqref>
        </x14:conditionalFormatting>
        <x14:conditionalFormatting xmlns:xm="http://schemas.microsoft.com/office/excel/2006/main">
          <x14:cfRule type="expression" priority="336" id="{FFA0A046-2884-41EF-A9C3-041A31070A80}">
            <xm:f>OR('（別紙１）省力化計算シート'!$K$13="新たに追加される作業",AND('（別紙１）省力化計算シート'!$I$13&lt;&gt;"",'（別紙１）省力化計算シート'!$J$13&lt;&gt;"",'（別紙１）省力化計算シート'!$N$13="-"))</xm:f>
            <x14:dxf>
              <fill>
                <patternFill>
                  <bgColor theme="4" tint="0.79998168889431442"/>
                </patternFill>
              </fill>
            </x14:dxf>
          </x14:cfRule>
          <xm:sqref>K53:K54</xm:sqref>
        </x14:conditionalFormatting>
        <x14:conditionalFormatting xmlns:xm="http://schemas.microsoft.com/office/excel/2006/main">
          <x14:cfRule type="expression" priority="337" id="{609EB7D8-DCA4-43FE-98B3-15E90FCE2D51}">
            <xm:f>AND('（別紙１）省力化計算シート'!$N$13&gt;0,'（別紙１）省力化計算シート'!$N$13&lt;&gt;"-")</xm:f>
            <x14:dxf>
              <fill>
                <patternFill>
                  <bgColor theme="4" tint="0.79998168889431442"/>
                </patternFill>
              </fill>
            </x14:dxf>
          </x14:cfRule>
          <x14:cfRule type="expression" priority="338" id="{2FB3C6C3-92C7-4535-B398-DB327B7701DF}">
            <xm:f>AND('（別紙１）省力化計算シート'!$N$13&lt;0,'（別紙１）省力化計算シート'!$N$13&lt;&gt;"-")</xm:f>
            <x14:dxf>
              <fill>
                <patternFill>
                  <bgColor theme="6" tint="0.79998168889431442"/>
                </patternFill>
              </fill>
            </x14:dxf>
          </x14:cfRule>
          <xm:sqref>K54</xm:sqref>
        </x14:conditionalFormatting>
        <x14:conditionalFormatting xmlns:xm="http://schemas.microsoft.com/office/excel/2006/main">
          <x14:cfRule type="expression" priority="299" id="{BDB0F2A7-2D32-4F58-A8C7-766E20FA7AC7}">
            <xm:f>OR('（別紙１）省力化計算シート'!$K$18="新たに追加される作業",AND('（別紙１）省力化計算シート'!$I$18&lt;&gt;"",'（別紙１）省力化計算シート'!$J$18&lt;&gt;"",'（別紙１）省力化計算シート'!$N$18="-"))</xm:f>
            <x14:dxf>
              <fill>
                <patternFill>
                  <bgColor theme="4" tint="0.79998168889431442"/>
                </patternFill>
              </fill>
            </x14:dxf>
          </x14:cfRule>
          <xm:sqref>K60:K61</xm:sqref>
        </x14:conditionalFormatting>
        <x14:conditionalFormatting xmlns:xm="http://schemas.microsoft.com/office/excel/2006/main">
          <x14:cfRule type="expression" priority="300" id="{F48CF248-2A2F-43BF-B141-56F9C6653919}">
            <xm:f>AND('（別紙１）省力化計算シート'!$N$18&gt;0,'（別紙１）省力化計算シート'!$N$18&lt;&gt;"-")</xm:f>
            <x14:dxf>
              <fill>
                <patternFill>
                  <bgColor theme="4" tint="0.79998168889431442"/>
                </patternFill>
              </fill>
            </x14:dxf>
          </x14:cfRule>
          <x14:cfRule type="expression" priority="301" id="{1282D8D8-E35F-4749-8F93-92AB0B503E04}">
            <xm:f>AND('（別紙１）省力化計算シート'!$N$18&lt;0,'（別紙１）省力化計算シート'!$N$18&lt;&gt;"-")</xm:f>
            <x14:dxf>
              <fill>
                <patternFill>
                  <bgColor theme="6" tint="0.79998168889431442"/>
                </patternFill>
              </fill>
            </x14:dxf>
          </x14:cfRule>
          <xm:sqref>K61</xm:sqref>
        </x14:conditionalFormatting>
        <x14:conditionalFormatting xmlns:xm="http://schemas.microsoft.com/office/excel/2006/main">
          <x14:cfRule type="expression" priority="228" id="{0BC1F92B-CDC7-41C5-931A-BAF008578AA4}">
            <xm:f>OR('（別紙１）省力化計算シート'!$K$23="新たに追加される作業",AND('（別紙１）省力化計算シート'!$I$23&lt;&gt;"",'（別紙１）省力化計算シート'!$J$23&lt;&gt;"",'（別紙１）省力化計算シート'!$N$23="-"))</xm:f>
            <x14:dxf>
              <fill>
                <patternFill>
                  <bgColor theme="4" tint="0.79998168889431442"/>
                </patternFill>
              </fill>
            </x14:dxf>
          </x14:cfRule>
          <xm:sqref>K67:K68</xm:sqref>
        </x14:conditionalFormatting>
        <x14:conditionalFormatting xmlns:xm="http://schemas.microsoft.com/office/excel/2006/main">
          <x14:cfRule type="expression" priority="229" id="{ED22FFE6-53F2-4E8A-A05E-47EAB7B4F3FD}">
            <xm:f>AND('（別紙１）省力化計算シート'!$N$23&gt;0,'（別紙１）省力化計算シート'!$N$23&lt;&gt;"-")</xm:f>
            <x14:dxf>
              <fill>
                <patternFill>
                  <bgColor theme="4" tint="0.79998168889431442"/>
                </patternFill>
              </fill>
            </x14:dxf>
          </x14:cfRule>
          <x14:cfRule type="expression" priority="230" id="{BC524D25-D2EF-41AB-86DD-2BFE28499EBC}">
            <xm:f>AND('（別紙１）省力化計算シート'!$N$23&lt;0,'（別紙１）省力化計算シート'!$N$23&lt;&gt;"-")</xm:f>
            <x14:dxf>
              <fill>
                <patternFill>
                  <bgColor theme="6" tint="0.79998168889431442"/>
                </patternFill>
              </fill>
            </x14:dxf>
          </x14:cfRule>
          <xm:sqref>K68</xm:sqref>
        </x14:conditionalFormatting>
        <x14:conditionalFormatting xmlns:xm="http://schemas.microsoft.com/office/excel/2006/main">
          <x14:cfRule type="expression" priority="82" id="{F3EF5E89-BCCD-4196-927B-0FFA94DF4DFD}">
            <xm:f>OR('（別紙１）省力化計算シート'!$K$28="新たに追加される作業",AND('（別紙１）省力化計算シート'!$I$28&lt;&gt;"",'（別紙１）省力化計算シート'!$J$18&lt;&gt;"",'（別紙１）省力化計算シート'!$N$28="-"))</xm:f>
            <x14:dxf>
              <fill>
                <patternFill>
                  <bgColor theme="4" tint="0.79998168889431442"/>
                </patternFill>
              </fill>
            </x14:dxf>
          </x14:cfRule>
          <xm:sqref>K74:K75</xm:sqref>
        </x14:conditionalFormatting>
        <x14:conditionalFormatting xmlns:xm="http://schemas.microsoft.com/office/excel/2006/main">
          <x14:cfRule type="expression" priority="83" id="{820BB9A2-FB37-447B-8708-F89BE8F3E7D7}">
            <xm:f>AND('（別紙１）省力化計算シート'!$N$28&gt;0,'（別紙１）省力化計算シート'!$N$28&lt;&gt;"-")</xm:f>
            <x14:dxf>
              <fill>
                <patternFill>
                  <bgColor theme="4" tint="0.79998168889431442"/>
                </patternFill>
              </fill>
            </x14:dxf>
          </x14:cfRule>
          <x14:cfRule type="expression" priority="84" id="{C6F96F6D-7B3F-4281-904D-F48839DFCA8A}">
            <xm:f>AND('（別紙１）省力化計算シート'!$N$28&lt;0,'（別紙１）省力化計算シート'!$N$28&lt;&gt;"-")</xm:f>
            <x14:dxf>
              <fill>
                <patternFill>
                  <bgColor theme="6" tint="0.79998168889431442"/>
                </patternFill>
              </fill>
            </x14:dxf>
          </x14:cfRule>
          <xm:sqref>K75</xm:sqref>
        </x14:conditionalFormatting>
        <x14:conditionalFormatting xmlns:xm="http://schemas.microsoft.com/office/excel/2006/main">
          <x14:cfRule type="expression" priority="47" id="{AC163D72-F605-4FD4-8650-6D6C1A59CFB9}">
            <xm:f>OR('（別紙１）省力化計算シート'!$K$33="新たに追加される作業",AND('（別紙１）省力化計算シート'!$I$33&lt;&gt;"",'（別紙１）省力化計算シート'!$J$33&lt;&gt;"",'（別紙１）省力化計算シート'!$N$33="-"))</xm:f>
            <x14:dxf>
              <fill>
                <patternFill>
                  <bgColor theme="4" tint="0.79998168889431442"/>
                </patternFill>
              </fill>
            </x14:dxf>
          </x14:cfRule>
          <xm:sqref>K81:K82</xm:sqref>
        </x14:conditionalFormatting>
        <x14:conditionalFormatting xmlns:xm="http://schemas.microsoft.com/office/excel/2006/main">
          <x14:cfRule type="expression" priority="48" id="{67CB6309-F79A-433D-884B-D9D55DAB7DCB}">
            <xm:f>AND('（別紙１）省力化計算シート'!$N$33&gt;0,'（別紙１）省力化計算シート'!$N$33&lt;&gt;"-")</xm:f>
            <x14:dxf>
              <fill>
                <patternFill>
                  <bgColor theme="4" tint="0.79998168889431442"/>
                </patternFill>
              </fill>
            </x14:dxf>
          </x14:cfRule>
          <x14:cfRule type="expression" priority="49" id="{06AF455A-7E57-41ED-94ED-30E2295B468E}">
            <xm:f>AND('（別紙１）省力化計算シート'!$N$33&lt;0,'（別紙１）省力化計算シート'!$N$33&lt;&gt;"-")</xm:f>
            <x14:dxf>
              <fill>
                <patternFill>
                  <bgColor theme="6" tint="0.79998168889431442"/>
                </patternFill>
              </fill>
            </x14:dxf>
          </x14:cfRule>
          <xm:sqref>K82</xm:sqref>
        </x14:conditionalFormatting>
        <x14:conditionalFormatting xmlns:xm="http://schemas.microsoft.com/office/excel/2006/main">
          <x14:cfRule type="expression" priority="10" id="{8EAAD20F-7DDA-4676-934D-C29EB92CDC7E}">
            <xm:f>OR('（別紙１）省力化計算シート'!$K$38="新たに追加される作業",AND('（別紙１）省力化計算シート'!$I$38&lt;&gt;"",'（別紙１）省力化計算シート'!$J$38&lt;&gt;"",'（別紙１）省力化計算シート'!$N$38="-"))</xm:f>
            <x14:dxf>
              <fill>
                <patternFill>
                  <bgColor theme="4" tint="0.79998168889431442"/>
                </patternFill>
              </fill>
            </x14:dxf>
          </x14:cfRule>
          <xm:sqref>K88:K89</xm:sqref>
        </x14:conditionalFormatting>
        <x14:conditionalFormatting xmlns:xm="http://schemas.microsoft.com/office/excel/2006/main">
          <x14:cfRule type="expression" priority="11" id="{ECEF2875-4606-4AEF-8EEC-676578514670}">
            <xm:f>AND('（別紙１）省力化計算シート'!$N$38&gt;0,'（別紙１）省力化計算シート'!$N$38&lt;&gt;"-")</xm:f>
            <x14:dxf>
              <fill>
                <patternFill>
                  <bgColor theme="4" tint="0.79998168889431442"/>
                </patternFill>
              </fill>
            </x14:dxf>
          </x14:cfRule>
          <x14:cfRule type="expression" priority="12" id="{38B364F8-B416-4962-91B5-30F655D70E31}">
            <xm:f>AND('（別紙１）省力化計算シート'!$N$38&lt;0,'（別紙１）省力化計算シート'!$N$38&lt;&gt;"-")</xm:f>
            <x14:dxf>
              <fill>
                <patternFill>
                  <bgColor theme="6" tint="0.79998168889431442"/>
                </patternFill>
              </fill>
            </x14:dxf>
          </x14:cfRule>
          <xm:sqref>K89</xm:sqref>
        </x14:conditionalFormatting>
        <x14:conditionalFormatting xmlns:xm="http://schemas.microsoft.com/office/excel/2006/main">
          <x14:cfRule type="expression" priority="443" id="{3769FC00-0079-4BCF-B656-645D6AB27E76}">
            <xm:f>'（別紙１）省力化計算シート'!$C$13=""</xm:f>
            <x14:dxf>
              <font>
                <color theme="0"/>
              </font>
              <border>
                <top/>
                <bottom/>
                <vertical/>
                <horizontal/>
              </border>
            </x14:dxf>
          </x14:cfRule>
          <x14:cfRule type="expression" priority="444" id="{30106DBF-C42B-464F-90E7-06616FA05D10}">
            <xm:f>AND('（別紙１）省力化計算シート'!$C$13&lt;&gt;"",'（別紙１）省力化計算シート'!$C$14="")</xm:f>
            <x14:dxf>
              <font>
                <color theme="0"/>
              </font>
              <border>
                <left style="thin">
                  <color auto="1"/>
                </left>
                <right/>
                <top/>
                <bottom/>
                <vertical/>
                <horizontal/>
              </border>
            </x14:dxf>
          </x14:cfRule>
          <x14:cfRule type="expression" priority="445" id="{7BB3D93A-15DE-4E36-9263-BD19DB93B2D8}">
            <xm:f>AND('（別紙１）省力化計算シート'!$C$13="",'（別紙１）省力化計算シート'!$C$14&lt;&gt;"")</xm:f>
            <x14:dxf>
              <font>
                <color theme="0"/>
              </font>
              <border>
                <left/>
                <right style="thin">
                  <color auto="1"/>
                </right>
                <top/>
                <bottom/>
                <vertical/>
                <horizontal/>
              </border>
            </x14:dxf>
          </x14:cfRule>
          <xm:sqref>M7:M12</xm:sqref>
        </x14:conditionalFormatting>
        <x14:conditionalFormatting xmlns:xm="http://schemas.microsoft.com/office/excel/2006/main">
          <x14:cfRule type="expression" priority="405" id="{BF194650-1C20-4C52-9C97-9068D518C429}">
            <xm:f>'（別紙１）省力化計算シート'!$C$18=""</xm:f>
            <x14:dxf>
              <font>
                <color theme="0"/>
              </font>
              <border>
                <top/>
                <bottom/>
                <vertical/>
                <horizontal/>
              </border>
            </x14:dxf>
          </x14:cfRule>
          <x14:cfRule type="expression" priority="406" id="{80F22AFC-65BA-42B5-A843-0CCDF98C68BE}">
            <xm:f>AND('（別紙１）省力化計算シート'!$C$18&lt;&gt;"",'（別紙１）省力化計算シート'!$C$19="")</xm:f>
            <x14:dxf>
              <font>
                <color theme="0"/>
              </font>
              <border>
                <left style="thin">
                  <color auto="1"/>
                </left>
                <right/>
                <top/>
                <bottom/>
                <vertical/>
                <horizontal/>
              </border>
            </x14:dxf>
          </x14:cfRule>
          <x14:cfRule type="expression" priority="407" id="{56D5D0C2-D12B-477B-B9FF-CBEE88DA61A8}">
            <xm:f>AND('（別紙１）省力化計算シート'!$C$18="",'（別紙１）省力化計算シート'!$C$19&lt;&gt;"")</xm:f>
            <x14:dxf>
              <font>
                <color theme="0"/>
              </font>
              <border>
                <left/>
                <right style="thin">
                  <color auto="1"/>
                </right>
                <top/>
                <bottom/>
                <vertical/>
                <horizontal/>
              </border>
            </x14:dxf>
          </x14:cfRule>
          <xm:sqref>M14:M19</xm:sqref>
        </x14:conditionalFormatting>
        <x14:conditionalFormatting xmlns:xm="http://schemas.microsoft.com/office/excel/2006/main">
          <x14:cfRule type="expression" priority="281" id="{FF10E077-8033-41AB-B757-1657BF5D7C45}">
            <xm:f>'（別紙１）省力化計算シート'!$C$23=""</xm:f>
            <x14:dxf>
              <font>
                <color theme="0"/>
              </font>
              <border>
                <top/>
                <bottom/>
                <vertical/>
                <horizontal/>
              </border>
            </x14:dxf>
          </x14:cfRule>
          <x14:cfRule type="expression" priority="282" id="{AD28FE34-AB04-4AA7-AEFF-D2634357F501}">
            <xm:f>AND('（別紙１）省力化計算シート'!$C$23&lt;&gt;"",'（別紙１）省力化計算シート'!$C$24="")</xm:f>
            <x14:dxf>
              <font>
                <color theme="0"/>
              </font>
              <border>
                <left style="thin">
                  <color auto="1"/>
                </left>
                <right/>
                <top/>
                <bottom/>
                <vertical/>
                <horizontal/>
              </border>
            </x14:dxf>
          </x14:cfRule>
          <x14:cfRule type="expression" priority="283" id="{8225260D-0FD8-4447-9961-756ED55215AE}">
            <xm:f>AND('（別紙１）省力化計算シート'!$C$23="",'（別紙１）省力化計算シート'!$C$24&lt;&gt;"")</xm:f>
            <x14:dxf>
              <font>
                <color theme="0"/>
              </font>
              <border>
                <left/>
                <right style="thin">
                  <color auto="1"/>
                </right>
                <top/>
                <bottom/>
                <vertical/>
                <horizontal/>
              </border>
            </x14:dxf>
          </x14:cfRule>
          <xm:sqref>M21:M26</xm:sqref>
        </x14:conditionalFormatting>
        <x14:conditionalFormatting xmlns:xm="http://schemas.microsoft.com/office/excel/2006/main">
          <x14:cfRule type="expression" priority="208" id="{9948DA36-F5BF-46D8-BBA1-308B27E32B9C}">
            <xm:f>'（別紙１）省力化計算シート'!$C$28=""</xm:f>
            <x14:dxf>
              <font>
                <color theme="0"/>
              </font>
              <border>
                <top/>
                <bottom/>
                <vertical/>
                <horizontal/>
              </border>
            </x14:dxf>
          </x14:cfRule>
          <x14:cfRule type="expression" priority="209" id="{5A752329-236A-4FB8-9DD0-7F9C99F6DCC2}">
            <xm:f>AND('（別紙１）省力化計算シート'!$C$28&lt;&gt;"",'（別紙１）省力化計算シート'!$C$29="")</xm:f>
            <x14:dxf>
              <font>
                <color theme="0"/>
              </font>
              <border>
                <left style="thin">
                  <color auto="1"/>
                </left>
                <right/>
                <top/>
                <bottom/>
                <vertical/>
                <horizontal/>
              </border>
            </x14:dxf>
          </x14:cfRule>
          <x14:cfRule type="expression" priority="210" id="{D083D9B3-2B6D-4FE9-9588-919030B80548}">
            <xm:f>AND('（別紙１）省力化計算シート'!$C$28="",'（別紙１）省力化計算シート'!$C$29&lt;&gt;"")</xm:f>
            <x14:dxf>
              <font>
                <color theme="0"/>
              </font>
              <border>
                <left/>
                <right style="thin">
                  <color auto="1"/>
                </right>
                <top/>
                <bottom/>
                <vertical/>
                <horizontal/>
              </border>
            </x14:dxf>
          </x14:cfRule>
          <xm:sqref>M28:M33</xm:sqref>
        </x14:conditionalFormatting>
        <x14:conditionalFormatting xmlns:xm="http://schemas.microsoft.com/office/excel/2006/main">
          <x14:cfRule type="expression" priority="172" id="{2E71637B-9978-43F7-9B9C-3F66FB0E7439}">
            <xm:f>'（別紙１）省力化計算シート'!$C$33=""</xm:f>
            <x14:dxf>
              <font>
                <color theme="0"/>
              </font>
              <border>
                <top/>
                <bottom/>
                <vertical/>
                <horizontal/>
              </border>
            </x14:dxf>
          </x14:cfRule>
          <x14:cfRule type="expression" priority="173" id="{5E28AE2B-F818-424C-AD0B-B2CD7F7CBF9D}">
            <xm:f>AND('（別紙１）省力化計算シート'!$C$33&lt;&gt;"",'（別紙１）省力化計算シート'!$C$34="")</xm:f>
            <x14:dxf>
              <font>
                <color theme="0"/>
              </font>
              <border>
                <left style="thin">
                  <color auto="1"/>
                </left>
                <right/>
                <top/>
                <bottom/>
                <vertical/>
                <horizontal/>
              </border>
            </x14:dxf>
          </x14:cfRule>
          <x14:cfRule type="expression" priority="174" id="{E005CA6F-9A77-4B09-A3F5-A6A4AFC514E7}">
            <xm:f>AND('（別紙１）省力化計算シート'!$C$33="",'（別紙１）省力化計算シート'!$C$34&lt;&gt;"")</xm:f>
            <x14:dxf>
              <font>
                <color theme="0"/>
              </font>
              <border>
                <left/>
                <right style="thin">
                  <color auto="1"/>
                </right>
                <top/>
                <bottom/>
                <vertical/>
                <horizontal/>
              </border>
            </x14:dxf>
          </x14:cfRule>
          <xm:sqref>M35:M40</xm:sqref>
        </x14:conditionalFormatting>
        <x14:conditionalFormatting xmlns:xm="http://schemas.microsoft.com/office/excel/2006/main">
          <x14:cfRule type="expression" priority="136" id="{90CC0EDB-3AC3-49EC-A33A-832F07201051}">
            <xm:f>'（別紙１）省力化計算シート'!$C$38=""</xm:f>
            <x14:dxf>
              <font>
                <color theme="0"/>
              </font>
              <border>
                <top/>
                <bottom/>
                <vertical/>
                <horizontal/>
              </border>
            </x14:dxf>
          </x14:cfRule>
          <x14:cfRule type="expression" priority="137" id="{431429CB-5394-4225-B401-F5D592AFE4E8}">
            <xm:f>AND('（別紙１）省力化計算シート'!$C$38&lt;&gt;"",'（別紙１）省力化計算シート'!$C$39="")</xm:f>
            <x14:dxf>
              <font>
                <color theme="0"/>
              </font>
              <border>
                <left style="thin">
                  <color auto="1"/>
                </left>
                <right/>
                <top/>
                <bottom/>
                <vertical/>
                <horizontal/>
              </border>
            </x14:dxf>
          </x14:cfRule>
          <x14:cfRule type="expression" priority="138" id="{3ED713D0-8D28-4F2A-85ED-2A392BAC5A7F}">
            <xm:f>AND('（別紙１）省力化計算シート'!$C$38="",'（別紙１）省力化計算シート'!$C$39&lt;&gt;"")</xm:f>
            <x14:dxf>
              <font>
                <color theme="0"/>
              </font>
              <border>
                <left/>
                <right style="thin">
                  <color auto="1"/>
                </right>
                <top/>
                <bottom/>
                <vertical/>
                <horizontal/>
              </border>
            </x14:dxf>
          </x14:cfRule>
          <xm:sqref>M42:M47</xm:sqref>
        </x14:conditionalFormatting>
        <x14:conditionalFormatting xmlns:xm="http://schemas.microsoft.com/office/excel/2006/main">
          <x14:cfRule type="expression" priority="369" id="{70BCDB7C-6CB6-462D-8EE7-07669DF5034A}">
            <xm:f>'（別紙１）省力化計算シート'!$I$13=""</xm:f>
            <x14:dxf>
              <font>
                <color theme="0"/>
              </font>
              <border>
                <top/>
                <bottom/>
                <vertical/>
                <horizontal/>
              </border>
            </x14:dxf>
          </x14:cfRule>
          <x14:cfRule type="expression" priority="370" id="{1D67C470-B7B7-450C-A57A-C17F092116F8}">
            <xm:f>AND('（別紙１）省力化計算シート'!$I$13&lt;&gt;"",'（別紙１）省力化計算シート'!$I$14="")</xm:f>
            <x14:dxf>
              <font>
                <color theme="0"/>
              </font>
              <border>
                <left style="thin">
                  <color auto="1"/>
                </left>
                <right/>
                <top/>
                <bottom/>
                <vertical/>
                <horizontal/>
              </border>
            </x14:dxf>
          </x14:cfRule>
          <x14:cfRule type="expression" priority="371" id="{633D309A-D522-4D53-A715-509BF4F8FA73}">
            <xm:f>AND('（別紙１）省力化計算シート'!$I$13="",'（別紙１）省力化計算シート'!$I$14&lt;&gt;"")</xm:f>
            <x14:dxf>
              <font>
                <color theme="0"/>
              </font>
              <border>
                <left/>
                <right style="thin">
                  <color auto="1"/>
                </right>
                <top/>
                <bottom/>
                <vertical/>
                <horizontal/>
              </border>
            </x14:dxf>
          </x14:cfRule>
          <xm:sqref>M52:M57</xm:sqref>
        </x14:conditionalFormatting>
        <x14:conditionalFormatting xmlns:xm="http://schemas.microsoft.com/office/excel/2006/main">
          <x14:cfRule type="expression" priority="318" id="{6FB4E4A7-CC6B-4A65-ADC4-61DCB2D8071D}">
            <xm:f>'（別紙１）省力化計算シート'!$I$18=""</xm:f>
            <x14:dxf>
              <font>
                <color theme="0"/>
              </font>
              <border>
                <top/>
                <bottom/>
                <vertical/>
                <horizontal/>
              </border>
            </x14:dxf>
          </x14:cfRule>
          <x14:cfRule type="expression" priority="319" id="{8EBE7642-29FB-4E54-B6EA-47E51169A3BF}">
            <xm:f>AND('（別紙１）省力化計算シート'!$I$18&lt;&gt;"",'（別紙１）省力化計算シート'!$I$19="")</xm:f>
            <x14:dxf>
              <font>
                <color theme="0"/>
              </font>
              <border>
                <left style="thin">
                  <color auto="1"/>
                </left>
                <right/>
                <top/>
                <bottom/>
                <vertical/>
                <horizontal/>
              </border>
            </x14:dxf>
          </x14:cfRule>
          <x14:cfRule type="expression" priority="320" id="{A1D13232-6F44-46C1-BDCD-487D1EDD784B}">
            <xm:f>AND('（別紙１）省力化計算シート'!$I$18="",'（別紙１）省力化計算シート'!$I$19&lt;&gt;"")</xm:f>
            <x14:dxf>
              <font>
                <color theme="0"/>
              </font>
              <border>
                <left/>
                <right style="thin">
                  <color auto="1"/>
                </right>
                <top/>
                <bottom/>
                <vertical/>
                <horizontal/>
              </border>
            </x14:dxf>
          </x14:cfRule>
          <xm:sqref>M59:M64</xm:sqref>
        </x14:conditionalFormatting>
        <x14:conditionalFormatting xmlns:xm="http://schemas.microsoft.com/office/excel/2006/main">
          <x14:cfRule type="expression" priority="245" id="{2713D4AD-D03A-4D1F-B633-F340110DDCEB}">
            <xm:f>'（別紙１）省力化計算シート'!$I$23=""</xm:f>
            <x14:dxf>
              <font>
                <color theme="0"/>
              </font>
              <border>
                <top/>
                <bottom/>
                <vertical/>
                <horizontal/>
              </border>
            </x14:dxf>
          </x14:cfRule>
          <x14:cfRule type="expression" priority="246" id="{E83262E2-0CF4-4683-99BD-66362CB8ACB0}">
            <xm:f>AND('（別紙１）省力化計算シート'!$I$23&lt;&gt;"",'（別紙１）省力化計算シート'!$I$24="")</xm:f>
            <x14:dxf>
              <font>
                <color theme="0"/>
              </font>
              <border>
                <left style="thin">
                  <color auto="1"/>
                </left>
                <right/>
                <top/>
                <bottom/>
                <vertical/>
                <horizontal/>
              </border>
            </x14:dxf>
          </x14:cfRule>
          <x14:cfRule type="expression" priority="247" id="{27EDCB4D-F5B7-4CCB-B5E3-AEB3DBC74280}">
            <xm:f>AND('（別紙１）省力化計算シート'!$I$23="",'（別紙１）省力化計算シート'!$I$24&lt;&gt;"")</xm:f>
            <x14:dxf>
              <font>
                <color theme="0"/>
              </font>
              <border>
                <left/>
                <right style="thin">
                  <color auto="1"/>
                </right>
                <top/>
                <bottom/>
                <vertical/>
                <horizontal/>
              </border>
            </x14:dxf>
          </x14:cfRule>
          <xm:sqref>M66:M71</xm:sqref>
        </x14:conditionalFormatting>
        <x14:conditionalFormatting xmlns:xm="http://schemas.microsoft.com/office/excel/2006/main">
          <x14:cfRule type="expression" priority="100" id="{768951B6-10B1-4F09-8C2E-5F331B759294}">
            <xm:f>'（別紙１）省力化計算シート'!$I$28=""</xm:f>
            <x14:dxf>
              <font>
                <color theme="0"/>
              </font>
              <border>
                <top/>
                <bottom/>
                <vertical/>
                <horizontal/>
              </border>
            </x14:dxf>
          </x14:cfRule>
          <x14:cfRule type="expression" priority="101" id="{0F4A92E4-9237-40A7-9D41-0567120E8444}">
            <xm:f>AND('（別紙１）省力化計算シート'!$I$28&lt;&gt;"",'（別紙１）省力化計算シート'!$I$29="")</xm:f>
            <x14:dxf>
              <font>
                <color theme="0"/>
              </font>
              <border>
                <left style="thin">
                  <color auto="1"/>
                </left>
                <right/>
                <top/>
                <bottom/>
                <vertical/>
                <horizontal/>
              </border>
            </x14:dxf>
          </x14:cfRule>
          <x14:cfRule type="expression" priority="102" id="{BF26CA1F-5112-4E02-A1DC-EBC9E41CC2E4}">
            <xm:f>AND('（別紙１）省力化計算シート'!$I$28="",'（別紙１）省力化計算シート'!$I$29&lt;&gt;"")</xm:f>
            <x14:dxf>
              <font>
                <color theme="0"/>
              </font>
              <border>
                <left/>
                <right style="thin">
                  <color auto="1"/>
                </right>
                <top/>
                <bottom/>
                <vertical/>
                <horizontal/>
              </border>
            </x14:dxf>
          </x14:cfRule>
          <xm:sqref>M73:M78</xm:sqref>
        </x14:conditionalFormatting>
        <x14:conditionalFormatting xmlns:xm="http://schemas.microsoft.com/office/excel/2006/main">
          <x14:cfRule type="expression" priority="64" id="{2A0DFDAB-D4B7-46BB-A854-54EEF0F31824}">
            <xm:f>'（別紙１）省力化計算シート'!$I$33=""</xm:f>
            <x14:dxf>
              <font>
                <color theme="0"/>
              </font>
              <border>
                <top/>
                <bottom/>
                <vertical/>
                <horizontal/>
              </border>
            </x14:dxf>
          </x14:cfRule>
          <x14:cfRule type="expression" priority="65" id="{A12F6B21-7540-4050-B738-F81722A78FF1}">
            <xm:f>AND('（別紙１）省力化計算シート'!$I$33&lt;&gt;"",'（別紙１）省力化計算シート'!$I$34="")</xm:f>
            <x14:dxf>
              <font>
                <color theme="0"/>
              </font>
              <border>
                <left style="thin">
                  <color auto="1"/>
                </left>
                <right/>
                <top/>
                <bottom/>
                <vertical/>
                <horizontal/>
              </border>
            </x14:dxf>
          </x14:cfRule>
          <x14:cfRule type="expression" priority="66" id="{F53892EE-7D8A-4D7E-A8A1-DE020FBCB05C}">
            <xm:f>AND('（別紙１）省力化計算シート'!$I$33="",'（別紙１）省力化計算シート'!$I$34&lt;&gt;"")</xm:f>
            <x14:dxf>
              <font>
                <color theme="0"/>
              </font>
              <border>
                <left/>
                <right style="thin">
                  <color auto="1"/>
                </right>
                <top/>
                <bottom/>
                <vertical/>
                <horizontal/>
              </border>
            </x14:dxf>
          </x14:cfRule>
          <xm:sqref>M80:M85</xm:sqref>
        </x14:conditionalFormatting>
        <x14:conditionalFormatting xmlns:xm="http://schemas.microsoft.com/office/excel/2006/main">
          <x14:cfRule type="expression" priority="28" id="{B375867B-38D8-44B4-BD7D-7810F3D6438E}">
            <xm:f>'（別紙１）省力化計算シート'!$I$38=""</xm:f>
            <x14:dxf>
              <font>
                <color theme="0"/>
              </font>
              <border>
                <top/>
                <bottom/>
                <vertical/>
                <horizontal/>
              </border>
            </x14:dxf>
          </x14:cfRule>
          <x14:cfRule type="expression" priority="29" id="{36AF2B76-D6C5-4BF5-AFF4-0EE95CABFF53}">
            <xm:f>AND('（別紙１）省力化計算シート'!$I$38&lt;&gt;"",'（別紙１）省力化計算シート'!$I$39="")</xm:f>
            <x14:dxf>
              <font>
                <color theme="0"/>
              </font>
              <border>
                <left style="thin">
                  <color auto="1"/>
                </left>
                <right/>
                <top/>
                <bottom/>
                <vertical/>
                <horizontal/>
              </border>
            </x14:dxf>
          </x14:cfRule>
          <x14:cfRule type="expression" priority="30" id="{E6B8F28A-483B-47FC-AB98-C2B3E2DDE22D}">
            <xm:f>AND('（別紙１）省力化計算シート'!$I$38="",'（別紙１）省力化計算シート'!$I$39&lt;&gt;"")</xm:f>
            <x14:dxf>
              <font>
                <color theme="0"/>
              </font>
              <border>
                <left/>
                <right style="thin">
                  <color auto="1"/>
                </right>
                <top/>
                <bottom/>
                <vertical/>
                <horizontal/>
              </border>
            </x14:dxf>
          </x14:cfRule>
          <xm:sqref>M87:M92</xm:sqref>
        </x14:conditionalFormatting>
        <x14:conditionalFormatting xmlns:xm="http://schemas.microsoft.com/office/excel/2006/main">
          <x14:cfRule type="expression" priority="427" id="{17A2EEC1-0980-47F0-B39C-980EE27AF905}">
            <xm:f>'（別紙１）省力化計算シート'!$C$14=""</xm:f>
            <x14:dxf>
              <font>
                <color theme="0"/>
              </font>
              <fill>
                <patternFill>
                  <bgColor theme="0"/>
                </patternFill>
              </fill>
              <border>
                <left/>
                <right/>
                <top/>
                <bottom/>
                <vertical/>
                <horizontal/>
              </border>
            </x14:dxf>
          </x14:cfRule>
          <xm:sqref>N7:P12</xm:sqref>
        </x14:conditionalFormatting>
        <x14:conditionalFormatting xmlns:xm="http://schemas.microsoft.com/office/excel/2006/main">
          <x14:cfRule type="expression" priority="390" id="{7B990273-3A80-4CEF-A154-1AA90E0F00BF}">
            <xm:f>'（別紙１）省力化計算シート'!$C$19=""</xm:f>
            <x14:dxf>
              <font>
                <color theme="0"/>
              </font>
              <fill>
                <patternFill>
                  <bgColor theme="0"/>
                </patternFill>
              </fill>
              <border>
                <left/>
                <right/>
                <top/>
                <bottom/>
                <vertical/>
                <horizontal/>
              </border>
            </x14:dxf>
          </x14:cfRule>
          <xm:sqref>N14:P19</xm:sqref>
        </x14:conditionalFormatting>
        <x14:conditionalFormatting xmlns:xm="http://schemas.microsoft.com/office/excel/2006/main">
          <x14:cfRule type="expression" priority="266" id="{AC03E7F2-606F-49FD-8BBB-6D39CE3830E9}">
            <xm:f>'（別紙１）省力化計算シート'!$C$24=""</xm:f>
            <x14:dxf>
              <font>
                <color theme="0"/>
              </font>
              <fill>
                <patternFill>
                  <bgColor theme="0"/>
                </patternFill>
              </fill>
              <border>
                <left/>
                <right/>
                <top/>
                <bottom/>
                <vertical/>
                <horizontal/>
              </border>
            </x14:dxf>
          </x14:cfRule>
          <xm:sqref>N21:P26</xm:sqref>
        </x14:conditionalFormatting>
        <x14:conditionalFormatting xmlns:xm="http://schemas.microsoft.com/office/excel/2006/main">
          <x14:cfRule type="expression" priority="193" id="{584A4340-101E-41C5-9113-AF50D0699E15}">
            <xm:f>'（別紙１）省力化計算シート'!$C$29=""</xm:f>
            <x14:dxf>
              <font>
                <color theme="0"/>
              </font>
              <fill>
                <patternFill>
                  <bgColor theme="0"/>
                </patternFill>
              </fill>
              <border>
                <left/>
                <right/>
                <top/>
                <bottom/>
                <vertical/>
                <horizontal/>
              </border>
            </x14:dxf>
          </x14:cfRule>
          <xm:sqref>N28:P33</xm:sqref>
        </x14:conditionalFormatting>
        <x14:conditionalFormatting xmlns:xm="http://schemas.microsoft.com/office/excel/2006/main">
          <x14:cfRule type="expression" priority="157" id="{738C57D6-9C6A-4E22-85D5-769356F35E82}">
            <xm:f>'（別紙１）省力化計算シート'!$C$34=""</xm:f>
            <x14:dxf>
              <font>
                <color theme="0"/>
              </font>
              <fill>
                <patternFill>
                  <bgColor theme="0"/>
                </patternFill>
              </fill>
              <border>
                <left/>
                <right/>
                <top/>
                <bottom/>
                <vertical/>
                <horizontal/>
              </border>
            </x14:dxf>
          </x14:cfRule>
          <xm:sqref>N35:P40</xm:sqref>
        </x14:conditionalFormatting>
        <x14:conditionalFormatting xmlns:xm="http://schemas.microsoft.com/office/excel/2006/main">
          <x14:cfRule type="expression" priority="121" id="{D1987D1A-BFB1-47C6-BCDA-6BDEE0C44C1F}">
            <xm:f>'（別紙１）省力化計算シート'!$C$39=""</xm:f>
            <x14:dxf>
              <font>
                <color theme="0"/>
              </font>
              <fill>
                <patternFill>
                  <bgColor theme="0"/>
                </patternFill>
              </fill>
              <border>
                <left/>
                <right/>
                <top/>
                <bottom/>
                <vertical/>
                <horizontal/>
              </border>
            </x14:dxf>
          </x14:cfRule>
          <xm:sqref>N42:P47</xm:sqref>
        </x14:conditionalFormatting>
        <x14:conditionalFormatting xmlns:xm="http://schemas.microsoft.com/office/excel/2006/main">
          <x14:cfRule type="expression" priority="340" id="{B7887E05-F3E5-4769-AC2F-D5D8B415A91E}">
            <xm:f>'（別紙１）省力化計算シート'!$I$14=""</xm:f>
            <x14:dxf>
              <font>
                <color theme="0"/>
              </font>
              <fill>
                <patternFill>
                  <bgColor theme="0"/>
                </patternFill>
              </fill>
              <border>
                <left/>
                <right/>
                <top/>
                <bottom/>
                <vertical/>
                <horizontal/>
              </border>
            </x14:dxf>
          </x14:cfRule>
          <xm:sqref>N52:P57</xm:sqref>
        </x14:conditionalFormatting>
        <x14:conditionalFormatting xmlns:xm="http://schemas.microsoft.com/office/excel/2006/main">
          <x14:cfRule type="expression" priority="302" id="{0F2E71F4-ECE0-4F1B-8A37-BB0CD3FD764F}">
            <xm:f>'（別紙１）省力化計算シート'!$I$19=""</xm:f>
            <x14:dxf>
              <font>
                <color theme="0"/>
              </font>
              <fill>
                <patternFill>
                  <bgColor theme="0"/>
                </patternFill>
              </fill>
              <border>
                <left/>
                <right/>
                <top/>
                <bottom/>
                <vertical/>
                <horizontal/>
              </border>
            </x14:dxf>
          </x14:cfRule>
          <xm:sqref>N59:P64</xm:sqref>
        </x14:conditionalFormatting>
        <x14:conditionalFormatting xmlns:xm="http://schemas.microsoft.com/office/excel/2006/main">
          <x14:cfRule type="expression" priority="231" id="{49A1746F-B1CE-4C1B-9563-DE221082C1E9}">
            <xm:f>'（別紙１）省力化計算シート'!$I$24=""</xm:f>
            <x14:dxf>
              <font>
                <color theme="0"/>
              </font>
              <fill>
                <patternFill>
                  <bgColor theme="0"/>
                </patternFill>
              </fill>
              <border>
                <left/>
                <right/>
                <top/>
                <bottom/>
                <vertical/>
                <horizontal/>
              </border>
            </x14:dxf>
          </x14:cfRule>
          <xm:sqref>N66:P71</xm:sqref>
        </x14:conditionalFormatting>
        <x14:conditionalFormatting xmlns:xm="http://schemas.microsoft.com/office/excel/2006/main">
          <x14:cfRule type="expression" priority="85" id="{EE03F8D8-980A-4A2E-9B2F-55CA08597BE3}">
            <xm:f>'（別紙１）省力化計算シート'!$I$29=""</xm:f>
            <x14:dxf>
              <font>
                <color theme="0"/>
              </font>
              <fill>
                <patternFill>
                  <bgColor theme="0"/>
                </patternFill>
              </fill>
              <border>
                <left/>
                <right/>
                <top/>
                <bottom/>
                <vertical/>
                <horizontal/>
              </border>
            </x14:dxf>
          </x14:cfRule>
          <xm:sqref>N73:P78</xm:sqref>
        </x14:conditionalFormatting>
        <x14:conditionalFormatting xmlns:xm="http://schemas.microsoft.com/office/excel/2006/main">
          <x14:cfRule type="expression" priority="50" id="{DAE58DB1-D983-4D86-B4D2-38CD84742E2E}">
            <xm:f>'（別紙１）省力化計算シート'!$I$34=""</xm:f>
            <x14:dxf>
              <font>
                <color theme="0"/>
              </font>
              <fill>
                <patternFill>
                  <bgColor theme="0"/>
                </patternFill>
              </fill>
              <border>
                <left/>
                <right/>
                <top/>
                <bottom/>
                <vertical/>
                <horizontal/>
              </border>
            </x14:dxf>
          </x14:cfRule>
          <xm:sqref>N80:P85</xm:sqref>
        </x14:conditionalFormatting>
        <x14:conditionalFormatting xmlns:xm="http://schemas.microsoft.com/office/excel/2006/main">
          <x14:cfRule type="expression" priority="13" id="{D5FA3B89-34BE-4EFC-B126-99AD09BB3711}">
            <xm:f>'（別紙１）省力化計算シート'!$I$39=""</xm:f>
            <x14:dxf>
              <font>
                <color theme="0"/>
              </font>
              <fill>
                <patternFill>
                  <bgColor theme="0"/>
                </patternFill>
              </fill>
              <border>
                <left/>
                <right/>
                <top/>
                <bottom/>
                <vertical/>
                <horizontal/>
              </border>
            </x14:dxf>
          </x14:cfRule>
          <xm:sqref>N87:P92</xm:sqref>
        </x14:conditionalFormatting>
        <x14:conditionalFormatting xmlns:xm="http://schemas.microsoft.com/office/excel/2006/main">
          <x14:cfRule type="expression" priority="428" id="{5490273E-33C0-4771-BA1B-4E6B17F372F6}">
            <xm:f>AND('（別紙１）省力化計算シート'!$E$14="-",'（別紙１）省力化計算シート'!$D$14&lt;&gt;"")</xm:f>
            <x14:dxf>
              <fill>
                <patternFill>
                  <bgColor theme="6" tint="0.79998168889431442"/>
                </patternFill>
              </fill>
            </x14:dxf>
          </x14:cfRule>
          <xm:sqref>O8:O9</xm:sqref>
        </x14:conditionalFormatting>
        <x14:conditionalFormatting xmlns:xm="http://schemas.microsoft.com/office/excel/2006/main">
          <x14:cfRule type="expression" priority="429" id="{72EF791A-8348-43FA-B972-A303FE4CDB84}">
            <xm:f>AND('（別紙１）省力化計算シート'!$F$14&lt;0,'（別紙１）省力化計算シート'!$D$14&lt;&gt;"")</xm:f>
            <x14:dxf>
              <fill>
                <patternFill>
                  <bgColor theme="6" tint="0.79998168889431442"/>
                </patternFill>
              </fill>
            </x14:dxf>
          </x14:cfRule>
          <x14:cfRule type="expression" priority="430" id="{1C724D90-0D13-4EEE-9FE4-FF8A0785FDCF}">
            <xm:f>AND('（別紙１）省力化計算シート'!$F$14&gt;0,'（別紙１）省力化計算シート'!$D$14&lt;&gt;"")</xm:f>
            <x14:dxf>
              <fill>
                <patternFill>
                  <bgColor theme="4" tint="0.79998168889431442"/>
                </patternFill>
              </fill>
            </x14:dxf>
          </x14:cfRule>
          <xm:sqref>O9</xm:sqref>
        </x14:conditionalFormatting>
        <x14:conditionalFormatting xmlns:xm="http://schemas.microsoft.com/office/excel/2006/main">
          <x14:cfRule type="expression" priority="391" id="{EA1E9576-572C-4A4D-ACA5-E9A046617E02}">
            <xm:f>AND('（別紙１）省力化計算シート'!$E$19="-",'（別紙１）省力化計算シート'!$D$19&lt;&gt;"")</xm:f>
            <x14:dxf>
              <fill>
                <patternFill>
                  <bgColor theme="6" tint="0.79998168889431442"/>
                </patternFill>
              </fill>
            </x14:dxf>
          </x14:cfRule>
          <xm:sqref>O15:O16</xm:sqref>
        </x14:conditionalFormatting>
        <x14:conditionalFormatting xmlns:xm="http://schemas.microsoft.com/office/excel/2006/main">
          <x14:cfRule type="expression" priority="392" id="{C971EE74-A470-47F2-818F-3840D074D59F}">
            <xm:f>AND('（別紙１）省力化計算シート'!$F$19&lt;0,'（別紙１）省力化計算シート'!$D$19&lt;&gt;"")</xm:f>
            <x14:dxf>
              <fill>
                <patternFill>
                  <bgColor theme="6" tint="0.79998168889431442"/>
                </patternFill>
              </fill>
            </x14:dxf>
          </x14:cfRule>
          <x14:cfRule type="expression" priority="393" id="{9470E264-C72A-41A2-955A-D47CDE4E905F}">
            <xm:f>AND('（別紙１）省力化計算シート'!$F$19&gt;0,'（別紙１）省力化計算シート'!$D$19&lt;&gt;"")</xm:f>
            <x14:dxf>
              <fill>
                <patternFill>
                  <bgColor theme="4" tint="0.79998168889431442"/>
                </patternFill>
              </fill>
            </x14:dxf>
          </x14:cfRule>
          <xm:sqref>O16</xm:sqref>
        </x14:conditionalFormatting>
        <x14:conditionalFormatting xmlns:xm="http://schemas.microsoft.com/office/excel/2006/main">
          <x14:cfRule type="expression" priority="267" id="{870125A9-5D8D-44BF-A59E-4F7ABA20D3CE}">
            <xm:f>AND('（別紙１）省力化計算シート'!$E$24="-",'（別紙１）省力化計算シート'!$D$24&lt;&gt;"")</xm:f>
            <x14:dxf>
              <fill>
                <patternFill>
                  <bgColor theme="6" tint="0.79998168889431442"/>
                </patternFill>
              </fill>
            </x14:dxf>
          </x14:cfRule>
          <xm:sqref>O22:O23</xm:sqref>
        </x14:conditionalFormatting>
        <x14:conditionalFormatting xmlns:xm="http://schemas.microsoft.com/office/excel/2006/main">
          <x14:cfRule type="expression" priority="268" id="{90DDC9AF-A1EE-457E-AB16-7879B4F0F8E4}">
            <xm:f>AND('（別紙１）省力化計算シート'!$F$24&lt;0,'（別紙１）省力化計算シート'!$D$24&lt;&gt;"")</xm:f>
            <x14:dxf>
              <fill>
                <patternFill>
                  <bgColor theme="6" tint="0.79998168889431442"/>
                </patternFill>
              </fill>
            </x14:dxf>
          </x14:cfRule>
          <x14:cfRule type="expression" priority="269" id="{094FA823-0E65-4CCB-A12F-C889011EA648}">
            <xm:f>AND('（別紙１）省力化計算シート'!$F$24&gt;0,'（別紙１）省力化計算シート'!$D$24&lt;&gt;"")</xm:f>
            <x14:dxf>
              <fill>
                <patternFill>
                  <bgColor theme="4" tint="0.79998168889431442"/>
                </patternFill>
              </fill>
            </x14:dxf>
          </x14:cfRule>
          <xm:sqref>O23</xm:sqref>
        </x14:conditionalFormatting>
        <x14:conditionalFormatting xmlns:xm="http://schemas.microsoft.com/office/excel/2006/main">
          <x14:cfRule type="expression" priority="194" id="{0F1FD373-EF61-49F8-B8C7-1FBE09384E0C}">
            <xm:f>AND('（別紙１）省力化計算シート'!$E$29="-",'（別紙１）省力化計算シート'!$D$29&lt;&gt;"")</xm:f>
            <x14:dxf>
              <fill>
                <patternFill>
                  <bgColor theme="6" tint="0.79998168889431442"/>
                </patternFill>
              </fill>
            </x14:dxf>
          </x14:cfRule>
          <xm:sqref>O29:O30</xm:sqref>
        </x14:conditionalFormatting>
        <x14:conditionalFormatting xmlns:xm="http://schemas.microsoft.com/office/excel/2006/main">
          <x14:cfRule type="expression" priority="195" id="{AE65119A-EAA8-456D-B698-93006595A627}">
            <xm:f>AND('（別紙１）省力化計算シート'!$F$29&lt;0,'（別紙１）省力化計算シート'!$D$29&lt;&gt;"")</xm:f>
            <x14:dxf>
              <fill>
                <patternFill>
                  <bgColor theme="6" tint="0.79998168889431442"/>
                </patternFill>
              </fill>
            </x14:dxf>
          </x14:cfRule>
          <x14:cfRule type="expression" priority="196" id="{1C6E95ED-F433-4139-B40C-EAC1B81505BF}">
            <xm:f>AND('（別紙１）省力化計算シート'!$F$29&gt;0,'（別紙１）省力化計算シート'!$D$29&lt;&gt;"")</xm:f>
            <x14:dxf>
              <fill>
                <patternFill>
                  <bgColor theme="4" tint="0.79998168889431442"/>
                </patternFill>
              </fill>
            </x14:dxf>
          </x14:cfRule>
          <xm:sqref>O30</xm:sqref>
        </x14:conditionalFormatting>
        <x14:conditionalFormatting xmlns:xm="http://schemas.microsoft.com/office/excel/2006/main">
          <x14:cfRule type="expression" priority="158" id="{360DEEF2-2B6F-4ACD-B652-238773744232}">
            <xm:f>AND('（別紙１）省力化計算シート'!$E$34="-",'（別紙１）省力化計算シート'!$D$34&lt;&gt;"")</xm:f>
            <x14:dxf>
              <fill>
                <patternFill>
                  <bgColor theme="6" tint="0.79998168889431442"/>
                </patternFill>
              </fill>
            </x14:dxf>
          </x14:cfRule>
          <xm:sqref>O36:O37</xm:sqref>
        </x14:conditionalFormatting>
        <x14:conditionalFormatting xmlns:xm="http://schemas.microsoft.com/office/excel/2006/main">
          <x14:cfRule type="expression" priority="159" id="{5A7F764F-0FAB-42C5-9EB8-BF7325DE026B}">
            <xm:f>AND('（別紙１）省力化計算シート'!$F$34&lt;0,'（別紙１）省力化計算シート'!$D$34&lt;&gt;"")</xm:f>
            <x14:dxf>
              <fill>
                <patternFill>
                  <bgColor theme="6" tint="0.79998168889431442"/>
                </patternFill>
              </fill>
            </x14:dxf>
          </x14:cfRule>
          <x14:cfRule type="expression" priority="160" id="{3280CD86-83EB-40F1-8EDC-08391B657FD6}">
            <xm:f>AND('（別紙１）省力化計算シート'!$F$34&gt;0,'（別紙１）省力化計算シート'!$D$34&lt;&gt;"")</xm:f>
            <x14:dxf>
              <fill>
                <patternFill>
                  <bgColor theme="4" tint="0.79998168889431442"/>
                </patternFill>
              </fill>
            </x14:dxf>
          </x14:cfRule>
          <xm:sqref>O37</xm:sqref>
        </x14:conditionalFormatting>
        <x14:conditionalFormatting xmlns:xm="http://schemas.microsoft.com/office/excel/2006/main">
          <x14:cfRule type="expression" priority="122" id="{56497B79-FE71-4304-BE26-399F971CF16B}">
            <xm:f>AND('（別紙１）省力化計算シート'!$E$39="-",'（別紙１）省力化計算シート'!$D$39&lt;&gt;"")</xm:f>
            <x14:dxf>
              <fill>
                <patternFill>
                  <bgColor theme="6" tint="0.79998168889431442"/>
                </patternFill>
              </fill>
            </x14:dxf>
          </x14:cfRule>
          <xm:sqref>O43:O44</xm:sqref>
        </x14:conditionalFormatting>
        <x14:conditionalFormatting xmlns:xm="http://schemas.microsoft.com/office/excel/2006/main">
          <x14:cfRule type="expression" priority="123" id="{5CCD6461-317B-428D-9812-0A13AD058F5C}">
            <xm:f>AND('（別紙１）省力化計算シート'!$F$39&lt;0,'（別紙１）省力化計算シート'!$D$39&lt;&gt;"")</xm:f>
            <x14:dxf>
              <fill>
                <patternFill>
                  <bgColor theme="6" tint="0.79998168889431442"/>
                </patternFill>
              </fill>
            </x14:dxf>
          </x14:cfRule>
          <x14:cfRule type="expression" priority="124" id="{372B2857-9F35-4FCC-9B3A-CD3B6C6DEC7E}">
            <xm:f>AND('（別紙１）省力化計算シート'!$F$39&gt;0,'（別紙１）省力化計算シート'!$D$39&lt;&gt;"")</xm:f>
            <x14:dxf>
              <fill>
                <patternFill>
                  <bgColor theme="4" tint="0.79998168889431442"/>
                </patternFill>
              </fill>
            </x14:dxf>
          </x14:cfRule>
          <xm:sqref>O44</xm:sqref>
        </x14:conditionalFormatting>
        <x14:conditionalFormatting xmlns:xm="http://schemas.microsoft.com/office/excel/2006/main">
          <x14:cfRule type="expression" priority="341" id="{8983988A-996A-4076-999C-3D1DDE0D1FDA}">
            <xm:f>OR('（別紙１）省力化計算シート'!$K$14="新たに追加される作業",AND('（別紙１）省力化計算シート'!$I$14&lt;&gt;"",'（別紙１）省力化計算シート'!$J$14&lt;&gt;"",'（別紙１）省力化計算シート'!$N$14="-"))</xm:f>
            <x14:dxf>
              <fill>
                <patternFill>
                  <bgColor theme="4" tint="0.79998168889431442"/>
                </patternFill>
              </fill>
            </x14:dxf>
          </x14:cfRule>
          <xm:sqref>O53:O54</xm:sqref>
        </x14:conditionalFormatting>
        <x14:conditionalFormatting xmlns:xm="http://schemas.microsoft.com/office/excel/2006/main">
          <x14:cfRule type="expression" priority="342" id="{52F690BC-E8EB-4AE6-99B4-AB6FAF701D7D}">
            <xm:f>AND('（別紙１）省力化計算シート'!$N$14&gt;0,'（別紙１）省力化計算シート'!$N$14&lt;&gt;"-")</xm:f>
            <x14:dxf>
              <fill>
                <patternFill>
                  <bgColor theme="4" tint="0.79998168889431442"/>
                </patternFill>
              </fill>
            </x14:dxf>
          </x14:cfRule>
          <x14:cfRule type="expression" priority="343" id="{100DAD27-EED1-4CE7-ABA8-2A3D061E6C26}">
            <xm:f>AND('（別紙１）省力化計算シート'!$N$14&lt;0,'（別紙１）省力化計算シート'!$N$14&lt;&gt;"-")</xm:f>
            <x14:dxf>
              <fill>
                <patternFill>
                  <bgColor theme="6" tint="0.79998168889431442"/>
                </patternFill>
              </fill>
            </x14:dxf>
          </x14:cfRule>
          <xm:sqref>O54</xm:sqref>
        </x14:conditionalFormatting>
        <x14:conditionalFormatting xmlns:xm="http://schemas.microsoft.com/office/excel/2006/main">
          <x14:cfRule type="expression" priority="303" id="{88095DF5-161D-4D83-92C4-9604D47647F6}">
            <xm:f>OR('（別紙１）省力化計算シート'!$K$19="新たに追加される作業",AND('（別紙１）省力化計算シート'!$I$19&lt;&gt;"",'（別紙１）省力化計算シート'!$J$19&lt;&gt;"",'（別紙１）省力化計算シート'!$N$19="-"))</xm:f>
            <x14:dxf>
              <fill>
                <patternFill>
                  <bgColor theme="4" tint="0.79998168889431442"/>
                </patternFill>
              </fill>
            </x14:dxf>
          </x14:cfRule>
          <xm:sqref>O60:O61</xm:sqref>
        </x14:conditionalFormatting>
        <x14:conditionalFormatting xmlns:xm="http://schemas.microsoft.com/office/excel/2006/main">
          <x14:cfRule type="expression" priority="304" id="{7A1609F8-8CE6-46BB-B4E0-9F025259CE2E}">
            <xm:f>AND('（別紙１）省力化計算シート'!$N$19&gt;0,'（別紙１）省力化計算シート'!$N$19&lt;&gt;"-")</xm:f>
            <x14:dxf>
              <fill>
                <patternFill>
                  <bgColor theme="4" tint="0.79998168889431442"/>
                </patternFill>
              </fill>
            </x14:dxf>
          </x14:cfRule>
          <x14:cfRule type="expression" priority="305" id="{7EE98158-CC6E-4B90-8699-0EAB2C07A663}">
            <xm:f>AND('（別紙１）省力化計算シート'!$N$19&lt;0,'（別紙１）省力化計算シート'!$N$19&lt;&gt;"-")</xm:f>
            <x14:dxf>
              <fill>
                <patternFill>
                  <bgColor theme="6" tint="0.79998168889431442"/>
                </patternFill>
              </fill>
            </x14:dxf>
          </x14:cfRule>
          <xm:sqref>O61</xm:sqref>
        </x14:conditionalFormatting>
        <x14:conditionalFormatting xmlns:xm="http://schemas.microsoft.com/office/excel/2006/main">
          <x14:cfRule type="expression" priority="232" id="{B5460DCA-5EFF-4F44-B88A-BEDB1DA6FDDB}">
            <xm:f>OR('（別紙１）省力化計算シート'!$K$24="新たに追加される作業",AND('（別紙１）省力化計算シート'!$I$24&lt;&gt;"",'（別紙１）省力化計算シート'!$J$24&lt;&gt;"",'（別紙１）省力化計算シート'!$N$24="-"))</xm:f>
            <x14:dxf>
              <fill>
                <patternFill>
                  <bgColor theme="4" tint="0.79998168889431442"/>
                </patternFill>
              </fill>
            </x14:dxf>
          </x14:cfRule>
          <xm:sqref>O67:O68</xm:sqref>
        </x14:conditionalFormatting>
        <x14:conditionalFormatting xmlns:xm="http://schemas.microsoft.com/office/excel/2006/main">
          <x14:cfRule type="expression" priority="233" id="{A405C066-DBF1-411D-BADE-7140ADF56594}">
            <xm:f>AND('（別紙１）省力化計算シート'!$N$24&gt;0,'（別紙１）省力化計算シート'!$N$24&lt;&gt;"-")</xm:f>
            <x14:dxf>
              <fill>
                <patternFill>
                  <bgColor theme="4" tint="0.79998168889431442"/>
                </patternFill>
              </fill>
            </x14:dxf>
          </x14:cfRule>
          <x14:cfRule type="expression" priority="234" id="{CCB00724-F777-4A8D-9B39-18E3BD0494C2}">
            <xm:f>AND('（別紙１）省力化計算シート'!$N$24&lt;0,'（別紙１）省力化計算シート'!$N$24&lt;&gt;"-")</xm:f>
            <x14:dxf>
              <fill>
                <patternFill>
                  <bgColor theme="6" tint="0.79998168889431442"/>
                </patternFill>
              </fill>
            </x14:dxf>
          </x14:cfRule>
          <xm:sqref>O68</xm:sqref>
        </x14:conditionalFormatting>
        <x14:conditionalFormatting xmlns:xm="http://schemas.microsoft.com/office/excel/2006/main">
          <x14:cfRule type="expression" priority="86" id="{707320FA-ED0A-48E8-9157-E3356527423C}">
            <xm:f>OR('（別紙１）省力化計算シート'!$K$29="新たに追加される作業",AND('（別紙１）省力化計算シート'!$I$29&lt;&gt;"",'（別紙１）省力化計算シート'!$J$29&lt;&gt;"",'（別紙１）省力化計算シート'!$N$29="-"))</xm:f>
            <x14:dxf>
              <fill>
                <patternFill>
                  <bgColor theme="4" tint="0.79998168889431442"/>
                </patternFill>
              </fill>
            </x14:dxf>
          </x14:cfRule>
          <xm:sqref>O74:O75</xm:sqref>
        </x14:conditionalFormatting>
        <x14:conditionalFormatting xmlns:xm="http://schemas.microsoft.com/office/excel/2006/main">
          <x14:cfRule type="expression" priority="87" id="{B7413BFF-95E2-4279-A420-64938B1EB0A7}">
            <xm:f>AND('（別紙１）省力化計算シート'!$N$29&gt;0,'（別紙１）省力化計算シート'!$N$29&lt;&gt;"-")</xm:f>
            <x14:dxf>
              <fill>
                <patternFill>
                  <bgColor theme="4" tint="0.79998168889431442"/>
                </patternFill>
              </fill>
            </x14:dxf>
          </x14:cfRule>
          <x14:cfRule type="expression" priority="88" id="{F1C40F6C-DD68-4634-8C22-4ADFAD1D07BC}">
            <xm:f>AND('（別紙１）省力化計算シート'!$N$29&lt;0,'（別紙１）省力化計算シート'!$N$29&lt;&gt;"-")</xm:f>
            <x14:dxf>
              <fill>
                <patternFill>
                  <bgColor theme="6" tint="0.79998168889431442"/>
                </patternFill>
              </fill>
            </x14:dxf>
          </x14:cfRule>
          <xm:sqref>O75</xm:sqref>
        </x14:conditionalFormatting>
        <x14:conditionalFormatting xmlns:xm="http://schemas.microsoft.com/office/excel/2006/main">
          <x14:cfRule type="expression" priority="51" id="{E8E38A08-2C60-4E82-A3EA-B56B3D2B512F}">
            <xm:f>OR('（別紙１）省力化計算シート'!$K$34="新たに追加される作業",AND('（別紙１）省力化計算シート'!$I$34&lt;&gt;"",'（別紙１）省力化計算シート'!$J$34&lt;&gt;"",'（別紙１）省力化計算シート'!$N$34="-"))</xm:f>
            <x14:dxf>
              <fill>
                <patternFill>
                  <bgColor theme="4" tint="0.79998168889431442"/>
                </patternFill>
              </fill>
            </x14:dxf>
          </x14:cfRule>
          <xm:sqref>O81:O82</xm:sqref>
        </x14:conditionalFormatting>
        <x14:conditionalFormatting xmlns:xm="http://schemas.microsoft.com/office/excel/2006/main">
          <x14:cfRule type="expression" priority="52" id="{778F3E32-BBAB-49B1-A050-1BDBADEA7B63}">
            <xm:f>AND('（別紙１）省力化計算シート'!$N$34&gt;0,'（別紙１）省力化計算シート'!$N$34&lt;&gt;"-")</xm:f>
            <x14:dxf>
              <fill>
                <patternFill>
                  <bgColor theme="4" tint="0.79998168889431442"/>
                </patternFill>
              </fill>
            </x14:dxf>
          </x14:cfRule>
          <x14:cfRule type="expression" priority="53" id="{BDE28151-EACF-4551-B75D-6669AD32AD00}">
            <xm:f>AND('（別紙１）省力化計算シート'!$N$34&lt;0,'（別紙１）省力化計算シート'!$N$34&lt;&gt;"-")</xm:f>
            <x14:dxf>
              <fill>
                <patternFill>
                  <bgColor theme="6" tint="0.79998168889431442"/>
                </patternFill>
              </fill>
            </x14:dxf>
          </x14:cfRule>
          <xm:sqref>O82</xm:sqref>
        </x14:conditionalFormatting>
        <x14:conditionalFormatting xmlns:xm="http://schemas.microsoft.com/office/excel/2006/main">
          <x14:cfRule type="expression" priority="14" id="{936A39B7-EC72-4E16-A63B-F56D76D7833E}">
            <xm:f>OR('（別紙１）省力化計算シート'!$K$39="新たに追加される作業",AND('（別紙１）省力化計算シート'!$I$39&lt;&gt;"",'（別紙１）省力化計算シート'!$J$39&lt;&gt;"",'（別紙１）省力化計算シート'!$N$39="-"))</xm:f>
            <x14:dxf>
              <fill>
                <patternFill>
                  <bgColor theme="4" tint="0.79998168889431442"/>
                </patternFill>
              </fill>
            </x14:dxf>
          </x14:cfRule>
          <xm:sqref>O88:O89</xm:sqref>
        </x14:conditionalFormatting>
        <x14:conditionalFormatting xmlns:xm="http://schemas.microsoft.com/office/excel/2006/main">
          <x14:cfRule type="expression" priority="15" id="{CEE73D1C-3C30-4EDD-BAE8-9E267F16701C}">
            <xm:f>AND('（別紙１）省力化計算シート'!$N$39&gt;0,'（別紙１）省力化計算シート'!$N$39&lt;&gt;"-")</xm:f>
            <x14:dxf>
              <fill>
                <patternFill>
                  <bgColor theme="4" tint="0.79998168889431442"/>
                </patternFill>
              </fill>
            </x14:dxf>
          </x14:cfRule>
          <x14:cfRule type="expression" priority="16" id="{EFDB32F2-6F4C-44B0-AB62-71923857BC8B}">
            <xm:f>AND('（別紙１）省力化計算シート'!$N$39&lt;0,'（別紙１）省力化計算シート'!$N$39&lt;&gt;"-")</xm:f>
            <x14:dxf>
              <fill>
                <patternFill>
                  <bgColor theme="6" tint="0.79998168889431442"/>
                </patternFill>
              </fill>
            </x14:dxf>
          </x14:cfRule>
          <xm:sqref>O89</xm:sqref>
        </x14:conditionalFormatting>
        <x14:conditionalFormatting xmlns:xm="http://schemas.microsoft.com/office/excel/2006/main">
          <x14:cfRule type="expression" priority="446" id="{4E61D07A-8C85-414A-811E-A14080A40146}">
            <xm:f>'（別紙１）省力化計算シート'!$C$14=""</xm:f>
            <x14:dxf>
              <font>
                <color theme="0"/>
              </font>
              <border>
                <top/>
                <bottom/>
                <vertical/>
                <horizontal/>
              </border>
            </x14:dxf>
          </x14:cfRule>
          <x14:cfRule type="expression" priority="447" id="{BC6AB661-6194-4820-A00C-56690516F2F7}">
            <xm:f>AND('（別紙１）省力化計算シート'!$C$14&lt;&gt;"",'（別紙１）省力化計算シート'!$C$15="")</xm:f>
            <x14:dxf>
              <font>
                <color theme="0"/>
              </font>
              <border>
                <left style="thin">
                  <color auto="1"/>
                </left>
                <right/>
                <top/>
                <bottom/>
                <vertical/>
                <horizontal/>
              </border>
            </x14:dxf>
          </x14:cfRule>
          <x14:cfRule type="expression" priority="448" id="{9F32FE6F-1127-41C0-948C-8E2228E5E801}">
            <xm:f>AND('（別紙１）省力化計算シート'!$C$14="",'（別紙１）省力化計算シート'!$C$15&lt;&gt;"")</xm:f>
            <x14:dxf>
              <font>
                <color theme="0"/>
              </font>
              <border>
                <left/>
                <right style="thin">
                  <color auto="1"/>
                </right>
                <top/>
                <bottom/>
                <vertical/>
                <horizontal/>
              </border>
            </x14:dxf>
          </x14:cfRule>
          <xm:sqref>Q7:Q12</xm:sqref>
        </x14:conditionalFormatting>
        <x14:conditionalFormatting xmlns:xm="http://schemas.microsoft.com/office/excel/2006/main">
          <x14:cfRule type="expression" priority="408" id="{36C09844-DAA4-48E0-98B2-CF5C89C41EEB}">
            <xm:f>'（別紙１）省力化計算シート'!$C$19=""</xm:f>
            <x14:dxf>
              <font>
                <color theme="0"/>
              </font>
              <border>
                <top/>
                <bottom/>
                <vertical/>
                <horizontal/>
              </border>
            </x14:dxf>
          </x14:cfRule>
          <x14:cfRule type="expression" priority="409" id="{1249BF7E-1798-429C-B041-E1B29F078712}">
            <xm:f>AND('（別紙１）省力化計算シート'!$C$19&lt;&gt;"",'（別紙１）省力化計算シート'!$C$20="")</xm:f>
            <x14:dxf>
              <font>
                <color theme="0"/>
              </font>
              <border>
                <left style="thin">
                  <color auto="1"/>
                </left>
                <right/>
                <top/>
                <bottom/>
                <vertical/>
                <horizontal/>
              </border>
            </x14:dxf>
          </x14:cfRule>
          <x14:cfRule type="expression" priority="410" id="{EEFEC1B2-60E9-4651-A863-86ADFB436A15}">
            <xm:f>AND('（別紙１）省力化計算シート'!$C$19="",'（別紙１）省力化計算シート'!$C$20&lt;&gt;"")</xm:f>
            <x14:dxf>
              <font>
                <color theme="0"/>
              </font>
              <border>
                <left/>
                <right style="thin">
                  <color auto="1"/>
                </right>
                <top/>
                <bottom/>
                <vertical/>
                <horizontal/>
              </border>
            </x14:dxf>
          </x14:cfRule>
          <xm:sqref>Q14:Q19</xm:sqref>
        </x14:conditionalFormatting>
        <x14:conditionalFormatting xmlns:xm="http://schemas.microsoft.com/office/excel/2006/main">
          <x14:cfRule type="expression" priority="284" id="{191AEBCA-D014-4A69-856F-DE2B650834F2}">
            <xm:f>'（別紙１）省力化計算シート'!$C$24=""</xm:f>
            <x14:dxf>
              <font>
                <color theme="0"/>
              </font>
              <border>
                <top/>
                <bottom/>
                <vertical/>
                <horizontal/>
              </border>
            </x14:dxf>
          </x14:cfRule>
          <x14:cfRule type="expression" priority="285" id="{523B4191-A059-4A88-882C-582D3CE903BE}">
            <xm:f>AND('（別紙１）省力化計算シート'!$C$24&lt;&gt;"",'（別紙１）省力化計算シート'!$C$25="")</xm:f>
            <x14:dxf>
              <font>
                <color theme="0"/>
              </font>
              <border>
                <left style="thin">
                  <color auto="1"/>
                </left>
                <right/>
                <top/>
                <bottom/>
                <vertical/>
                <horizontal/>
              </border>
            </x14:dxf>
          </x14:cfRule>
          <x14:cfRule type="expression" priority="286" id="{970CD453-545B-40ED-B354-3DB9A9AE4A8A}">
            <xm:f>AND('（別紙１）省力化計算シート'!$C$24="",'（別紙１）省力化計算シート'!$C$25&lt;&gt;"")</xm:f>
            <x14:dxf>
              <font>
                <color theme="0"/>
              </font>
              <border>
                <left/>
                <right style="thin">
                  <color auto="1"/>
                </right>
                <top/>
                <bottom/>
                <vertical/>
                <horizontal/>
              </border>
            </x14:dxf>
          </x14:cfRule>
          <xm:sqref>Q21:Q26</xm:sqref>
        </x14:conditionalFormatting>
        <x14:conditionalFormatting xmlns:xm="http://schemas.microsoft.com/office/excel/2006/main">
          <x14:cfRule type="expression" priority="211" id="{B60A8E63-E4C8-4E02-A637-0F2424B0B512}">
            <xm:f>'（別紙１）省力化計算シート'!$C$29=""</xm:f>
            <x14:dxf>
              <font>
                <color theme="0"/>
              </font>
              <border>
                <top/>
                <bottom/>
                <vertical/>
                <horizontal/>
              </border>
            </x14:dxf>
          </x14:cfRule>
          <x14:cfRule type="expression" priority="212" id="{B4B32EB9-C72E-4A38-8249-219CABEE3852}">
            <xm:f>AND('（別紙１）省力化計算シート'!$C$29&lt;&gt;"",'（別紙１）省力化計算シート'!$C$30="")</xm:f>
            <x14:dxf>
              <font>
                <color theme="0"/>
              </font>
              <border>
                <left style="thin">
                  <color auto="1"/>
                </left>
                <right/>
                <top/>
                <bottom/>
                <vertical/>
                <horizontal/>
              </border>
            </x14:dxf>
          </x14:cfRule>
          <x14:cfRule type="expression" priority="213" id="{EE4179ED-EBAA-482B-81F5-E4A0A54CC174}">
            <xm:f>AND('（別紙１）省力化計算シート'!$C$29="",'（別紙１）省力化計算シート'!$C$30&lt;&gt;"")</xm:f>
            <x14:dxf>
              <font>
                <color theme="0"/>
              </font>
              <border>
                <left/>
                <right style="thin">
                  <color auto="1"/>
                </right>
                <top/>
                <bottom/>
                <vertical/>
                <horizontal/>
              </border>
            </x14:dxf>
          </x14:cfRule>
          <xm:sqref>Q28:Q33</xm:sqref>
        </x14:conditionalFormatting>
        <x14:conditionalFormatting xmlns:xm="http://schemas.microsoft.com/office/excel/2006/main">
          <x14:cfRule type="expression" priority="175" id="{B3C0607A-9C92-437A-9B94-CAE245130425}">
            <xm:f>'（別紙１）省力化計算シート'!$C$34=""</xm:f>
            <x14:dxf>
              <font>
                <color theme="0"/>
              </font>
              <border>
                <top/>
                <bottom/>
                <vertical/>
                <horizontal/>
              </border>
            </x14:dxf>
          </x14:cfRule>
          <x14:cfRule type="expression" priority="176" id="{8D2F8BDB-B4D9-4719-84E9-876C79253136}">
            <xm:f>AND('（別紙１）省力化計算シート'!$C$34&lt;&gt;"",'（別紙１）省力化計算シート'!$C$35="")</xm:f>
            <x14:dxf>
              <font>
                <color theme="0"/>
              </font>
              <border>
                <left style="thin">
                  <color auto="1"/>
                </left>
                <right/>
                <top/>
                <bottom/>
                <vertical/>
                <horizontal/>
              </border>
            </x14:dxf>
          </x14:cfRule>
          <x14:cfRule type="expression" priority="177" id="{0FDE135C-D371-4A38-B6AD-CDCAAEA95536}">
            <xm:f>AND('（別紙１）省力化計算シート'!$C$34="",'（別紙１）省力化計算シート'!$C$35&lt;&gt;"")</xm:f>
            <x14:dxf>
              <font>
                <color theme="0"/>
              </font>
              <border>
                <left/>
                <right style="thin">
                  <color auto="1"/>
                </right>
                <top/>
                <bottom/>
                <vertical/>
                <horizontal/>
              </border>
            </x14:dxf>
          </x14:cfRule>
          <xm:sqref>Q35:Q40</xm:sqref>
        </x14:conditionalFormatting>
        <x14:conditionalFormatting xmlns:xm="http://schemas.microsoft.com/office/excel/2006/main">
          <x14:cfRule type="expression" priority="139" id="{58FD1469-8D25-4012-A528-E81E68312012}">
            <xm:f>'（別紙１）省力化計算シート'!$C$39=""</xm:f>
            <x14:dxf>
              <font>
                <color theme="0"/>
              </font>
              <border>
                <top/>
                <bottom/>
                <vertical/>
                <horizontal/>
              </border>
            </x14:dxf>
          </x14:cfRule>
          <x14:cfRule type="expression" priority="140" id="{C273FF5C-5A9E-40DE-93DE-5B02377B8397}">
            <xm:f>AND('（別紙１）省力化計算シート'!$C$39&lt;&gt;"",'（別紙１）省力化計算シート'!$C$40="")</xm:f>
            <x14:dxf>
              <font>
                <color theme="0"/>
              </font>
              <border>
                <left style="thin">
                  <color auto="1"/>
                </left>
                <right/>
                <top/>
                <bottom/>
                <vertical/>
                <horizontal/>
              </border>
            </x14:dxf>
          </x14:cfRule>
          <x14:cfRule type="expression" priority="141" id="{8E7E254F-BCC3-48B8-9A11-FA5A9C5C6220}">
            <xm:f>AND('（別紙１）省力化計算シート'!$C$39="",'（別紙１）省力化計算シート'!$C$40&lt;&gt;"")</xm:f>
            <x14:dxf>
              <font>
                <color theme="0"/>
              </font>
              <border>
                <left/>
                <right style="thin">
                  <color auto="1"/>
                </right>
                <top/>
                <bottom/>
                <vertical/>
                <horizontal/>
              </border>
            </x14:dxf>
          </x14:cfRule>
          <xm:sqref>Q42:Q47</xm:sqref>
        </x14:conditionalFormatting>
        <x14:conditionalFormatting xmlns:xm="http://schemas.microsoft.com/office/excel/2006/main">
          <x14:cfRule type="expression" priority="372" id="{E854747E-1130-49DD-861E-E4AED69838E0}">
            <xm:f>'（別紙１）省力化計算シート'!$I$14=""</xm:f>
            <x14:dxf>
              <font>
                <color theme="0"/>
              </font>
              <border>
                <top/>
                <bottom/>
                <vertical/>
                <horizontal/>
              </border>
            </x14:dxf>
          </x14:cfRule>
          <x14:cfRule type="expression" priority="373" id="{88F956F7-BC25-4639-8B5D-52A85145AA45}">
            <xm:f>AND('（別紙１）省力化計算シート'!$I$14&lt;&gt;"",'（別紙１）省力化計算シート'!$I$15="")</xm:f>
            <x14:dxf>
              <font>
                <color theme="0"/>
              </font>
              <border>
                <left style="thin">
                  <color auto="1"/>
                </left>
                <right/>
                <top/>
                <bottom/>
                <vertical/>
                <horizontal/>
              </border>
            </x14:dxf>
          </x14:cfRule>
          <x14:cfRule type="expression" priority="374" id="{9E05DC5F-7A61-4901-AA2F-42E296FEC8B5}">
            <xm:f>AND('（別紙１）省力化計算シート'!$I$14="",'（別紙１）省力化計算シート'!$I$15&lt;&gt;"")</xm:f>
            <x14:dxf>
              <font>
                <color theme="0"/>
              </font>
              <border>
                <left/>
                <right style="thin">
                  <color auto="1"/>
                </right>
                <top/>
                <bottom/>
                <vertical/>
                <horizontal/>
              </border>
            </x14:dxf>
          </x14:cfRule>
          <xm:sqref>Q52:Q57</xm:sqref>
        </x14:conditionalFormatting>
        <x14:conditionalFormatting xmlns:xm="http://schemas.microsoft.com/office/excel/2006/main">
          <x14:cfRule type="expression" priority="321" id="{5F0B8463-291F-4BE0-82FF-3F889D240EE3}">
            <xm:f>'（別紙１）省力化計算シート'!$I$19=""</xm:f>
            <x14:dxf>
              <font>
                <color theme="0"/>
              </font>
              <border>
                <top/>
                <bottom/>
                <vertical/>
                <horizontal/>
              </border>
            </x14:dxf>
          </x14:cfRule>
          <x14:cfRule type="expression" priority="322" id="{FA8C4765-FA63-4B1F-AC78-03A87B087245}">
            <xm:f>AND('（別紙１）省力化計算シート'!$I$19&lt;&gt;"",'（別紙１）省力化計算シート'!$I$20="")</xm:f>
            <x14:dxf>
              <font>
                <color theme="0"/>
              </font>
              <border>
                <left style="thin">
                  <color auto="1"/>
                </left>
                <right/>
                <top/>
                <bottom/>
                <vertical/>
                <horizontal/>
              </border>
            </x14:dxf>
          </x14:cfRule>
          <x14:cfRule type="expression" priority="323" id="{2D60C213-67F5-461C-8986-03AC5F5E3F15}">
            <xm:f>AND('（別紙１）省力化計算シート'!$I$19="",'（別紙１）省力化計算シート'!$I$20&lt;&gt;"")</xm:f>
            <x14:dxf>
              <font>
                <color theme="0"/>
              </font>
              <border>
                <left/>
                <right style="thin">
                  <color auto="1"/>
                </right>
                <top/>
                <bottom/>
                <vertical/>
                <horizontal/>
              </border>
            </x14:dxf>
          </x14:cfRule>
          <xm:sqref>Q59:Q64</xm:sqref>
        </x14:conditionalFormatting>
        <x14:conditionalFormatting xmlns:xm="http://schemas.microsoft.com/office/excel/2006/main">
          <x14:cfRule type="expression" priority="248" id="{EDED04F2-6714-4FD0-A16B-7EF165C1BAE2}">
            <xm:f>'（別紙１）省力化計算シート'!$I$24=""</xm:f>
            <x14:dxf>
              <font>
                <color theme="0"/>
              </font>
              <border>
                <top/>
                <bottom/>
                <vertical/>
                <horizontal/>
              </border>
            </x14:dxf>
          </x14:cfRule>
          <x14:cfRule type="expression" priority="249" id="{28FE9DBA-6F21-471B-AB9B-A63A81A6B125}">
            <xm:f>AND('（別紙１）省力化計算シート'!$I$24&lt;&gt;"",'（別紙１）省力化計算シート'!$I$25="")</xm:f>
            <x14:dxf>
              <font>
                <color theme="0"/>
              </font>
              <border>
                <left style="thin">
                  <color auto="1"/>
                </left>
                <right/>
                <top/>
                <bottom/>
                <vertical/>
                <horizontal/>
              </border>
            </x14:dxf>
          </x14:cfRule>
          <x14:cfRule type="expression" priority="250" id="{0067BF71-DA57-404B-A285-DE36C90AEAFD}">
            <xm:f>AND('（別紙１）省力化計算シート'!$I$24="",'（別紙１）省力化計算シート'!$I$25&lt;&gt;"")</xm:f>
            <x14:dxf>
              <font>
                <color theme="0"/>
              </font>
              <border>
                <left/>
                <right style="thin">
                  <color auto="1"/>
                </right>
                <top/>
                <bottom/>
                <vertical/>
                <horizontal/>
              </border>
            </x14:dxf>
          </x14:cfRule>
          <xm:sqref>Q66:Q71</xm:sqref>
        </x14:conditionalFormatting>
        <x14:conditionalFormatting xmlns:xm="http://schemas.microsoft.com/office/excel/2006/main">
          <x14:cfRule type="expression" priority="103" id="{18E5B468-74BC-488E-84AA-516D7702813C}">
            <xm:f>'（別紙１）省力化計算シート'!$I$29=""</xm:f>
            <x14:dxf>
              <font>
                <color theme="0"/>
              </font>
              <border>
                <top/>
                <bottom/>
                <vertical/>
                <horizontal/>
              </border>
            </x14:dxf>
          </x14:cfRule>
          <x14:cfRule type="expression" priority="104" id="{2537F62F-7ECB-44AF-B12C-04C73D3F43C4}">
            <xm:f>AND('（別紙１）省力化計算シート'!$I$29&lt;&gt;"",'（別紙１）省力化計算シート'!$I$30="")</xm:f>
            <x14:dxf>
              <font>
                <color theme="0"/>
              </font>
              <border>
                <left style="thin">
                  <color auto="1"/>
                </left>
                <right/>
                <top/>
                <bottom/>
                <vertical/>
                <horizontal/>
              </border>
            </x14:dxf>
          </x14:cfRule>
          <x14:cfRule type="expression" priority="105" id="{E1BE3607-24F3-4C16-AB71-9B6556F029AE}">
            <xm:f>AND('（別紙１）省力化計算シート'!$I$29="",'（別紙１）省力化計算シート'!$I$30&lt;&gt;"")</xm:f>
            <x14:dxf>
              <font>
                <color theme="0"/>
              </font>
              <border>
                <left/>
                <right style="thin">
                  <color auto="1"/>
                </right>
                <top/>
                <bottom/>
                <vertical/>
                <horizontal/>
              </border>
            </x14:dxf>
          </x14:cfRule>
          <xm:sqref>Q73:Q78</xm:sqref>
        </x14:conditionalFormatting>
        <x14:conditionalFormatting xmlns:xm="http://schemas.microsoft.com/office/excel/2006/main">
          <x14:cfRule type="expression" priority="67" id="{44C28A70-A878-451A-B484-BB3AB3192112}">
            <xm:f>'（別紙１）省力化計算シート'!$I$34=""</xm:f>
            <x14:dxf>
              <font>
                <color theme="0"/>
              </font>
              <border>
                <top/>
                <bottom/>
                <vertical/>
                <horizontal/>
              </border>
            </x14:dxf>
          </x14:cfRule>
          <x14:cfRule type="expression" priority="68" id="{77482F48-E029-45C5-915F-009757442525}">
            <xm:f>AND('（別紙１）省力化計算シート'!$I$34&lt;&gt;"",'（別紙１）省力化計算シート'!$I$35="")</xm:f>
            <x14:dxf>
              <font>
                <color theme="0"/>
              </font>
              <border>
                <left style="thin">
                  <color auto="1"/>
                </left>
                <right/>
                <top/>
                <bottom/>
                <vertical/>
                <horizontal/>
              </border>
            </x14:dxf>
          </x14:cfRule>
          <x14:cfRule type="expression" priority="69" id="{40983C34-C000-425B-84D6-67A40535B2A7}">
            <xm:f>AND('（別紙１）省力化計算シート'!$I$34="",'（別紙１）省力化計算シート'!$I$35&lt;&gt;"")</xm:f>
            <x14:dxf>
              <font>
                <color theme="0"/>
              </font>
              <border>
                <left/>
                <right style="thin">
                  <color auto="1"/>
                </right>
                <top/>
                <bottom/>
                <vertical/>
                <horizontal/>
              </border>
            </x14:dxf>
          </x14:cfRule>
          <xm:sqref>Q80:Q85</xm:sqref>
        </x14:conditionalFormatting>
        <x14:conditionalFormatting xmlns:xm="http://schemas.microsoft.com/office/excel/2006/main">
          <x14:cfRule type="expression" priority="31" id="{840BB644-0826-4AA6-BA8D-5157097209F2}">
            <xm:f>'（別紙１）省力化計算シート'!$I$39=""</xm:f>
            <x14:dxf>
              <font>
                <color theme="0"/>
              </font>
              <border>
                <top/>
                <bottom/>
                <vertical/>
                <horizontal/>
              </border>
            </x14:dxf>
          </x14:cfRule>
          <x14:cfRule type="expression" priority="32" id="{D11FA2BC-4C99-4063-B7CE-9FF616F95CD3}">
            <xm:f>AND('（別紙１）省力化計算シート'!$I$39&lt;&gt;"",'（別紙１）省力化計算シート'!$I$40="")</xm:f>
            <x14:dxf>
              <font>
                <color theme="0"/>
              </font>
              <border>
                <left style="thin">
                  <color auto="1"/>
                </left>
                <right/>
                <top/>
                <bottom/>
                <vertical/>
                <horizontal/>
              </border>
            </x14:dxf>
          </x14:cfRule>
          <x14:cfRule type="expression" priority="33" id="{1B9F307F-5074-4C64-BF10-D1D07B432B18}">
            <xm:f>AND('（別紙１）省力化計算シート'!$I$39="",'（別紙１）省力化計算シート'!$I$40&lt;&gt;"")</xm:f>
            <x14:dxf>
              <font>
                <color theme="0"/>
              </font>
              <border>
                <left/>
                <right style="thin">
                  <color auto="1"/>
                </right>
                <top/>
                <bottom/>
                <vertical/>
                <horizontal/>
              </border>
            </x14:dxf>
          </x14:cfRule>
          <xm:sqref>Q87:Q92</xm:sqref>
        </x14:conditionalFormatting>
        <x14:conditionalFormatting xmlns:xm="http://schemas.microsoft.com/office/excel/2006/main">
          <x14:cfRule type="expression" priority="431" id="{2C3B378F-A48C-49D5-93B7-D21B8F0E8514}">
            <xm:f>'（別紙１）省力化計算シート'!$C$15=""</xm:f>
            <x14:dxf>
              <font>
                <color theme="0"/>
              </font>
              <fill>
                <patternFill>
                  <bgColor theme="0"/>
                </patternFill>
              </fill>
              <border>
                <left/>
                <right/>
                <top/>
                <bottom/>
                <vertical/>
                <horizontal/>
              </border>
            </x14:dxf>
          </x14:cfRule>
          <xm:sqref>R7:T12</xm:sqref>
        </x14:conditionalFormatting>
        <x14:conditionalFormatting xmlns:xm="http://schemas.microsoft.com/office/excel/2006/main">
          <x14:cfRule type="expression" priority="394" id="{BBC5F0AE-A119-4472-B8D1-CA7F7587C0BB}">
            <xm:f>'（別紙１）省力化計算シート'!$C$20=""</xm:f>
            <x14:dxf>
              <font>
                <color theme="0"/>
              </font>
              <fill>
                <patternFill>
                  <bgColor theme="0"/>
                </patternFill>
              </fill>
              <border>
                <left/>
                <right/>
                <top/>
                <bottom/>
                <vertical/>
                <horizontal/>
              </border>
            </x14:dxf>
          </x14:cfRule>
          <xm:sqref>R14:T19</xm:sqref>
        </x14:conditionalFormatting>
        <x14:conditionalFormatting xmlns:xm="http://schemas.microsoft.com/office/excel/2006/main">
          <x14:cfRule type="expression" priority="270" id="{73100F71-8506-4AD3-AC35-266708E87BB0}">
            <xm:f>'（別紙１）省力化計算シート'!$C$25=""</xm:f>
            <x14:dxf>
              <font>
                <color theme="0"/>
              </font>
              <fill>
                <patternFill>
                  <bgColor theme="0"/>
                </patternFill>
              </fill>
              <border>
                <left/>
                <right/>
                <top/>
                <bottom/>
                <vertical/>
                <horizontal/>
              </border>
            </x14:dxf>
          </x14:cfRule>
          <xm:sqref>R21:T26</xm:sqref>
        </x14:conditionalFormatting>
        <x14:conditionalFormatting xmlns:xm="http://schemas.microsoft.com/office/excel/2006/main">
          <x14:cfRule type="expression" priority="197" id="{196BCE34-67E1-4582-B09B-04DB7ADFCE04}">
            <xm:f>'（別紙１）省力化計算シート'!$C$30=""</xm:f>
            <x14:dxf>
              <font>
                <color theme="0"/>
              </font>
              <fill>
                <patternFill>
                  <bgColor theme="0"/>
                </patternFill>
              </fill>
              <border>
                <left/>
                <right/>
                <top/>
                <bottom/>
                <vertical/>
                <horizontal/>
              </border>
            </x14:dxf>
          </x14:cfRule>
          <xm:sqref>R28:T33</xm:sqref>
        </x14:conditionalFormatting>
        <x14:conditionalFormatting xmlns:xm="http://schemas.microsoft.com/office/excel/2006/main">
          <x14:cfRule type="expression" priority="161" id="{EE160BCA-8EF6-4CE1-83B6-08B3835E1158}">
            <xm:f>'（別紙１）省力化計算シート'!$C$35=""</xm:f>
            <x14:dxf>
              <font>
                <color theme="0"/>
              </font>
              <fill>
                <patternFill>
                  <bgColor theme="0"/>
                </patternFill>
              </fill>
              <border>
                <left/>
                <right/>
                <top/>
                <bottom/>
                <vertical/>
                <horizontal/>
              </border>
            </x14:dxf>
          </x14:cfRule>
          <xm:sqref>R35:T40</xm:sqref>
        </x14:conditionalFormatting>
        <x14:conditionalFormatting xmlns:xm="http://schemas.microsoft.com/office/excel/2006/main">
          <x14:cfRule type="expression" priority="125" id="{B95A8A52-D33B-4DC2-AF40-148314C35116}">
            <xm:f>'（別紙１）省力化計算シート'!$C$40=""</xm:f>
            <x14:dxf>
              <font>
                <color theme="0"/>
              </font>
              <fill>
                <patternFill>
                  <bgColor theme="0"/>
                </patternFill>
              </fill>
              <border>
                <left/>
                <right/>
                <top/>
                <bottom/>
                <vertical/>
                <horizontal/>
              </border>
            </x14:dxf>
          </x14:cfRule>
          <xm:sqref>R42:T47</xm:sqref>
        </x14:conditionalFormatting>
        <x14:conditionalFormatting xmlns:xm="http://schemas.microsoft.com/office/excel/2006/main">
          <x14:cfRule type="expression" priority="359" id="{9E93CD85-CF56-4BEC-A2EB-513D0B1EA403}">
            <xm:f>'（別紙１）省力化計算シート'!$I$15=""</xm:f>
            <x14:dxf>
              <font>
                <color theme="0"/>
              </font>
              <fill>
                <patternFill>
                  <bgColor theme="0"/>
                </patternFill>
              </fill>
              <border>
                <left/>
                <right/>
                <top/>
                <bottom/>
                <vertical/>
                <horizontal/>
              </border>
            </x14:dxf>
          </x14:cfRule>
          <xm:sqref>R52:T57</xm:sqref>
        </x14:conditionalFormatting>
        <x14:conditionalFormatting xmlns:xm="http://schemas.microsoft.com/office/excel/2006/main">
          <x14:cfRule type="expression" priority="306" id="{B9D025ED-389E-43F2-AB65-69CD154C6BA2}">
            <xm:f>'（別紙１）省力化計算シート'!$I$20=""</xm:f>
            <x14:dxf>
              <font>
                <color theme="0"/>
              </font>
              <fill>
                <patternFill>
                  <bgColor theme="0"/>
                </patternFill>
              </fill>
              <border>
                <left/>
                <right/>
                <top/>
                <bottom/>
                <vertical/>
                <horizontal/>
              </border>
            </x14:dxf>
          </x14:cfRule>
          <xm:sqref>R59:T64</xm:sqref>
        </x14:conditionalFormatting>
        <x14:conditionalFormatting xmlns:xm="http://schemas.microsoft.com/office/excel/2006/main">
          <x14:cfRule type="expression" priority="235" id="{E70676BA-41E4-4F6D-A22A-B79CB7057DFC}">
            <xm:f>'（別紙１）省力化計算シート'!$I$25=""</xm:f>
            <x14:dxf>
              <font>
                <color theme="0"/>
              </font>
              <fill>
                <patternFill>
                  <bgColor theme="0"/>
                </patternFill>
              </fill>
              <border>
                <left/>
                <right/>
                <top/>
                <bottom/>
                <vertical/>
                <horizontal/>
              </border>
            </x14:dxf>
          </x14:cfRule>
          <xm:sqref>R66:T71</xm:sqref>
        </x14:conditionalFormatting>
        <x14:conditionalFormatting xmlns:xm="http://schemas.microsoft.com/office/excel/2006/main">
          <x14:cfRule type="expression" priority="89" id="{4BB0995F-0CC5-41D0-BA06-C44648B4EFDD}">
            <xm:f>'（別紙１）省力化計算シート'!$I$30=""</xm:f>
            <x14:dxf>
              <font>
                <color theme="0"/>
              </font>
              <fill>
                <patternFill>
                  <bgColor theme="0"/>
                </patternFill>
              </fill>
              <border>
                <left/>
                <right/>
                <top/>
                <bottom/>
                <vertical/>
                <horizontal/>
              </border>
            </x14:dxf>
          </x14:cfRule>
          <xm:sqref>R73:T78</xm:sqref>
        </x14:conditionalFormatting>
        <x14:conditionalFormatting xmlns:xm="http://schemas.microsoft.com/office/excel/2006/main">
          <x14:cfRule type="expression" priority="54" id="{B7E1E07A-8CD2-4643-BCA0-BDF58DE88A94}">
            <xm:f>'（別紙１）省力化計算シート'!$I$35=""</xm:f>
            <x14:dxf>
              <font>
                <color theme="0"/>
              </font>
              <fill>
                <patternFill>
                  <bgColor theme="0"/>
                </patternFill>
              </fill>
              <border>
                <left/>
                <right/>
                <top/>
                <bottom/>
                <vertical/>
                <horizontal/>
              </border>
            </x14:dxf>
          </x14:cfRule>
          <xm:sqref>R80:T85</xm:sqref>
        </x14:conditionalFormatting>
        <x14:conditionalFormatting xmlns:xm="http://schemas.microsoft.com/office/excel/2006/main">
          <x14:cfRule type="expression" priority="17" id="{1C34BF40-FCC4-48AB-A91B-991F7DB852F7}">
            <xm:f>'（別紙１）省力化計算シート'!$I$40=""</xm:f>
            <x14:dxf>
              <font>
                <color theme="0"/>
              </font>
              <fill>
                <patternFill>
                  <bgColor theme="0"/>
                </patternFill>
              </fill>
              <border>
                <left/>
                <right/>
                <top/>
                <bottom/>
                <vertical/>
                <horizontal/>
              </border>
            </x14:dxf>
          </x14:cfRule>
          <xm:sqref>R87:T92</xm:sqref>
        </x14:conditionalFormatting>
        <x14:conditionalFormatting xmlns:xm="http://schemas.microsoft.com/office/excel/2006/main">
          <x14:cfRule type="expression" priority="432" id="{64DB7870-E0BE-42E2-A5F2-9CD1AC8433EC}">
            <xm:f>AND('（別紙１）省力化計算シート'!$E$15="-",'（別紙１）省力化計算シート'!$D$15&lt;&gt;"")</xm:f>
            <x14:dxf>
              <fill>
                <patternFill>
                  <bgColor theme="6" tint="0.79998168889431442"/>
                </patternFill>
              </fill>
            </x14:dxf>
          </x14:cfRule>
          <xm:sqref>S8:S9</xm:sqref>
        </x14:conditionalFormatting>
        <x14:conditionalFormatting xmlns:xm="http://schemas.microsoft.com/office/excel/2006/main">
          <x14:cfRule type="expression" priority="433" id="{4BC19FAE-FE61-47DF-8BF7-7191215FCBA6}">
            <xm:f>AND('（別紙１）省力化計算シート'!$F$15&lt;0,'（別紙１）省力化計算シート'!$D$15&lt;&gt;"")</xm:f>
            <x14:dxf>
              <fill>
                <patternFill>
                  <bgColor theme="6" tint="0.79998168889431442"/>
                </patternFill>
              </fill>
            </x14:dxf>
          </x14:cfRule>
          <x14:cfRule type="expression" priority="434" id="{EE3D3A72-DFD4-41C9-88BD-094A0F251FAC}">
            <xm:f>AND('（別紙１）省力化計算シート'!$F$15&gt;0,'（別紙１）省力化計算シート'!$D$15&lt;&gt;"")</xm:f>
            <x14:dxf>
              <fill>
                <patternFill>
                  <bgColor theme="4" tint="0.79998168889431442"/>
                </patternFill>
              </fill>
            </x14:dxf>
          </x14:cfRule>
          <xm:sqref>S9</xm:sqref>
        </x14:conditionalFormatting>
        <x14:conditionalFormatting xmlns:xm="http://schemas.microsoft.com/office/excel/2006/main">
          <x14:cfRule type="expression" priority="395" id="{EE162DBC-B8CA-4757-80C8-0FC0CBDC24D3}">
            <xm:f>AND('（別紙１）省力化計算シート'!$E$20="-",'（別紙１）省力化計算シート'!$D$20&lt;&gt;"")</xm:f>
            <x14:dxf>
              <fill>
                <patternFill>
                  <bgColor theme="6" tint="0.79998168889431442"/>
                </patternFill>
              </fill>
            </x14:dxf>
          </x14:cfRule>
          <xm:sqref>S15:S16</xm:sqref>
        </x14:conditionalFormatting>
        <x14:conditionalFormatting xmlns:xm="http://schemas.microsoft.com/office/excel/2006/main">
          <x14:cfRule type="expression" priority="396" id="{340B7D5E-CAA2-4B46-912D-3A25F717CE64}">
            <xm:f>AND('（別紙１）省力化計算シート'!$F$20&lt;0,'（別紙１）省力化計算シート'!$D$20&lt;&gt;"")</xm:f>
            <x14:dxf>
              <fill>
                <patternFill>
                  <bgColor theme="6" tint="0.79998168889431442"/>
                </patternFill>
              </fill>
            </x14:dxf>
          </x14:cfRule>
          <x14:cfRule type="expression" priority="397" id="{5C679150-CE8F-494A-86A4-91DC65E406EC}">
            <xm:f>AND('（別紙１）省力化計算シート'!$F$20&gt;0,'（別紙１）省力化計算シート'!$D$20&lt;&gt;"")</xm:f>
            <x14:dxf>
              <fill>
                <patternFill>
                  <bgColor theme="4" tint="0.79998168889431442"/>
                </patternFill>
              </fill>
            </x14:dxf>
          </x14:cfRule>
          <xm:sqref>S16</xm:sqref>
        </x14:conditionalFormatting>
        <x14:conditionalFormatting xmlns:xm="http://schemas.microsoft.com/office/excel/2006/main">
          <x14:cfRule type="expression" priority="271" id="{CBC3AE13-CD59-4A78-8925-D825A46B16B1}">
            <xm:f>AND('（別紙１）省力化計算シート'!$E$25="-",'（別紙１）省力化計算シート'!$D$25&lt;&gt;"")</xm:f>
            <x14:dxf>
              <fill>
                <patternFill>
                  <bgColor theme="6" tint="0.79998168889431442"/>
                </patternFill>
              </fill>
            </x14:dxf>
          </x14:cfRule>
          <xm:sqref>S22:S23</xm:sqref>
        </x14:conditionalFormatting>
        <x14:conditionalFormatting xmlns:xm="http://schemas.microsoft.com/office/excel/2006/main">
          <x14:cfRule type="expression" priority="272" id="{AFD92C5D-BE24-4E43-9D14-FB145B943E38}">
            <xm:f>AND('（別紙１）省力化計算シート'!$F$25&lt;0,'（別紙１）省力化計算シート'!$D$25&lt;&gt;"")</xm:f>
            <x14:dxf>
              <fill>
                <patternFill>
                  <bgColor theme="6" tint="0.79998168889431442"/>
                </patternFill>
              </fill>
            </x14:dxf>
          </x14:cfRule>
          <x14:cfRule type="expression" priority="273" id="{94C1C41A-35E6-44C4-B3E2-88CA8C3C2772}">
            <xm:f>AND('（別紙１）省力化計算シート'!$F$25&gt;0,'（別紙１）省力化計算シート'!$D$25&lt;&gt;"")</xm:f>
            <x14:dxf>
              <fill>
                <patternFill>
                  <bgColor theme="4" tint="0.79998168889431442"/>
                </patternFill>
              </fill>
            </x14:dxf>
          </x14:cfRule>
          <xm:sqref>S23</xm:sqref>
        </x14:conditionalFormatting>
        <x14:conditionalFormatting xmlns:xm="http://schemas.microsoft.com/office/excel/2006/main">
          <x14:cfRule type="expression" priority="198" id="{7D081DA4-4442-474E-B6FD-B7B0A8ADE538}">
            <xm:f>AND('（別紙１）省力化計算シート'!$E$30="-",'（別紙１）省力化計算シート'!$D$30&lt;&gt;"")</xm:f>
            <x14:dxf>
              <fill>
                <patternFill>
                  <bgColor theme="6" tint="0.79998168889431442"/>
                </patternFill>
              </fill>
            </x14:dxf>
          </x14:cfRule>
          <xm:sqref>S29:S30</xm:sqref>
        </x14:conditionalFormatting>
        <x14:conditionalFormatting xmlns:xm="http://schemas.microsoft.com/office/excel/2006/main">
          <x14:cfRule type="expression" priority="199" id="{7E15AC67-75EC-438A-AA2F-A03DD5BC151B}">
            <xm:f>AND('（別紙１）省力化計算シート'!$F$30&lt;0,'（別紙１）省力化計算シート'!$D$30&lt;&gt;"")</xm:f>
            <x14:dxf>
              <fill>
                <patternFill>
                  <bgColor theme="6" tint="0.79998168889431442"/>
                </patternFill>
              </fill>
            </x14:dxf>
          </x14:cfRule>
          <x14:cfRule type="expression" priority="200" id="{982C1482-9B50-40C9-B30F-EFFBF8FBF9ED}">
            <xm:f>AND('（別紙１）省力化計算シート'!$F$30&gt;0,'（別紙１）省力化計算シート'!$D$30&lt;&gt;"")</xm:f>
            <x14:dxf>
              <fill>
                <patternFill>
                  <bgColor theme="4" tint="0.79998168889431442"/>
                </patternFill>
              </fill>
            </x14:dxf>
          </x14:cfRule>
          <xm:sqref>S30</xm:sqref>
        </x14:conditionalFormatting>
        <x14:conditionalFormatting xmlns:xm="http://schemas.microsoft.com/office/excel/2006/main">
          <x14:cfRule type="expression" priority="162" id="{D506B28B-577A-4123-9004-1757C392DAEE}">
            <xm:f>AND('（別紙１）省力化計算シート'!$E$35="-",'（別紙１）省力化計算シート'!$D$35&lt;&gt;"")</xm:f>
            <x14:dxf>
              <fill>
                <patternFill>
                  <bgColor theme="6" tint="0.79998168889431442"/>
                </patternFill>
              </fill>
            </x14:dxf>
          </x14:cfRule>
          <xm:sqref>S36:S37</xm:sqref>
        </x14:conditionalFormatting>
        <x14:conditionalFormatting xmlns:xm="http://schemas.microsoft.com/office/excel/2006/main">
          <x14:cfRule type="expression" priority="163" id="{0345143E-18CC-46CC-A08D-04F9DFE15A12}">
            <xm:f>AND('（別紙１）省力化計算シート'!$F$35&lt;0,'（別紙１）省力化計算シート'!$D$35&lt;&gt;"")</xm:f>
            <x14:dxf>
              <fill>
                <patternFill>
                  <bgColor theme="6" tint="0.79998168889431442"/>
                </patternFill>
              </fill>
            </x14:dxf>
          </x14:cfRule>
          <x14:cfRule type="expression" priority="164" id="{3BCCEA9E-C160-4A5A-AD90-8D7CC99781C7}">
            <xm:f>AND('（別紙１）省力化計算シート'!$F$35&gt;0,'（別紙１）省力化計算シート'!$D$35&lt;&gt;"")</xm:f>
            <x14:dxf>
              <fill>
                <patternFill>
                  <bgColor theme="4" tint="0.79998168889431442"/>
                </patternFill>
              </fill>
            </x14:dxf>
          </x14:cfRule>
          <xm:sqref>S37</xm:sqref>
        </x14:conditionalFormatting>
        <x14:conditionalFormatting xmlns:xm="http://schemas.microsoft.com/office/excel/2006/main">
          <x14:cfRule type="expression" priority="126" id="{ADB45883-495C-40DA-8043-67A5DB3F3A14}">
            <xm:f>AND('（別紙１）省力化計算シート'!$E$40="-",'（別紙１）省力化計算シート'!$D$40&lt;&gt;"")</xm:f>
            <x14:dxf>
              <fill>
                <patternFill>
                  <bgColor theme="6" tint="0.79998168889431442"/>
                </patternFill>
              </fill>
            </x14:dxf>
          </x14:cfRule>
          <xm:sqref>S43:S44</xm:sqref>
        </x14:conditionalFormatting>
        <x14:conditionalFormatting xmlns:xm="http://schemas.microsoft.com/office/excel/2006/main">
          <x14:cfRule type="expression" priority="127" id="{48A8740C-CF47-41BF-B25B-53EC657EE7B7}">
            <xm:f>AND('（別紙１）省力化計算シート'!$F$40&lt;0,'（別紙１）省力化計算シート'!$D$40&lt;&gt;"")</xm:f>
            <x14:dxf>
              <fill>
                <patternFill>
                  <bgColor theme="6" tint="0.79998168889431442"/>
                </patternFill>
              </fill>
            </x14:dxf>
          </x14:cfRule>
          <x14:cfRule type="expression" priority="128" id="{DCCD5CBD-043E-490B-A755-08C72E4D17E5}">
            <xm:f>AND('（別紙１）省力化計算シート'!$F$40&gt;0,'（別紙１）省力化計算シート'!$D$40&lt;&gt;"")</xm:f>
            <x14:dxf>
              <fill>
                <patternFill>
                  <bgColor theme="4" tint="0.79998168889431442"/>
                </patternFill>
              </fill>
            </x14:dxf>
          </x14:cfRule>
          <xm:sqref>S44</xm:sqref>
        </x14:conditionalFormatting>
        <x14:conditionalFormatting xmlns:xm="http://schemas.microsoft.com/office/excel/2006/main">
          <x14:cfRule type="expression" priority="360" id="{007F5D75-E584-46AE-BE12-B33828298C8B}">
            <xm:f>OR('（別紙１）省力化計算シート'!$K$15="新たに追加される作業",AND('（別紙１）省力化計算シート'!$I$15&lt;&gt;"",'（別紙１）省力化計算シート'!$J$15&lt;&gt;"",'（別紙１）省力化計算シート'!$N$15="-"))</xm:f>
            <x14:dxf>
              <fill>
                <patternFill>
                  <bgColor theme="4" tint="0.79998168889431442"/>
                </patternFill>
              </fill>
            </x14:dxf>
          </x14:cfRule>
          <xm:sqref>S53:S54</xm:sqref>
        </x14:conditionalFormatting>
        <x14:conditionalFormatting xmlns:xm="http://schemas.microsoft.com/office/excel/2006/main">
          <x14:cfRule type="expression" priority="361" id="{9E21172A-2099-4B9A-90D9-3F6479A3FDA8}">
            <xm:f>AND('（別紙１）省力化計算シート'!$N$15&gt;0,'（別紙１）省力化計算シート'!$N$15&lt;&gt;"-")</xm:f>
            <x14:dxf>
              <fill>
                <patternFill>
                  <bgColor theme="4" tint="0.79998168889431442"/>
                </patternFill>
              </fill>
            </x14:dxf>
          </x14:cfRule>
          <x14:cfRule type="expression" priority="362" id="{27A0E8EF-2145-4683-8C52-F911749431EB}">
            <xm:f>AND('（別紙１）省力化計算シート'!$N$15&lt;0,'（別紙１）省力化計算シート'!$N$15&lt;&gt;"-")</xm:f>
            <x14:dxf>
              <fill>
                <patternFill>
                  <bgColor theme="6" tint="0.79998168889431442"/>
                </patternFill>
              </fill>
            </x14:dxf>
          </x14:cfRule>
          <xm:sqref>S54</xm:sqref>
        </x14:conditionalFormatting>
        <x14:conditionalFormatting xmlns:xm="http://schemas.microsoft.com/office/excel/2006/main">
          <x14:cfRule type="expression" priority="307" id="{EE48C168-6480-4BD4-92D7-F93694F91E6B}">
            <xm:f>OR('（別紙１）省力化計算シート'!$K$20="新たに追加される作業",AND('（別紙１）省力化計算シート'!$I$20&lt;&gt;"",'（別紙１）省力化計算シート'!$J$20&lt;&gt;"",'（別紙１）省力化計算シート'!$N$20="-"))</xm:f>
            <x14:dxf>
              <fill>
                <patternFill>
                  <bgColor theme="4" tint="0.79998168889431442"/>
                </patternFill>
              </fill>
            </x14:dxf>
          </x14:cfRule>
          <xm:sqref>S60:S61</xm:sqref>
        </x14:conditionalFormatting>
        <x14:conditionalFormatting xmlns:xm="http://schemas.microsoft.com/office/excel/2006/main">
          <x14:cfRule type="expression" priority="308" id="{DA7D243D-F27F-4C2B-95D6-23BF716B42CF}">
            <xm:f>AND('（別紙１）省力化計算シート'!$N$20&gt;0,'（別紙１）省力化計算シート'!$N$20&lt;&gt;"-")</xm:f>
            <x14:dxf>
              <fill>
                <patternFill>
                  <bgColor theme="4" tint="0.79998168889431442"/>
                </patternFill>
              </fill>
            </x14:dxf>
          </x14:cfRule>
          <x14:cfRule type="expression" priority="309" id="{8387AD27-3D5A-4593-A885-70EC1960EFAF}">
            <xm:f>AND('（別紙１）省力化計算シート'!$N$20&lt;0,'（別紙１）省力化計算シート'!$N$20&lt;&gt;"-")</xm:f>
            <x14:dxf>
              <fill>
                <patternFill>
                  <bgColor theme="6" tint="0.79998168889431442"/>
                </patternFill>
              </fill>
            </x14:dxf>
          </x14:cfRule>
          <xm:sqref>S61</xm:sqref>
        </x14:conditionalFormatting>
        <x14:conditionalFormatting xmlns:xm="http://schemas.microsoft.com/office/excel/2006/main">
          <x14:cfRule type="expression" priority="236" id="{9FE34C1F-0DEB-45F2-A32B-D2B330B8824F}">
            <xm:f>OR('（別紙１）省力化計算シート'!$K$25="新たに追加される作業",AND('（別紙１）省力化計算シート'!$I$25&lt;&gt;"",'（別紙１）省力化計算シート'!$J$25&lt;&gt;"",'（別紙１）省力化計算シート'!$N$25="-"))</xm:f>
            <x14:dxf>
              <fill>
                <patternFill>
                  <bgColor theme="4" tint="0.79998168889431442"/>
                </patternFill>
              </fill>
            </x14:dxf>
          </x14:cfRule>
          <xm:sqref>S67:S68</xm:sqref>
        </x14:conditionalFormatting>
        <x14:conditionalFormatting xmlns:xm="http://schemas.microsoft.com/office/excel/2006/main">
          <x14:cfRule type="expression" priority="237" id="{00B2F891-D211-4A11-ABE6-CE3C9038E7B3}">
            <xm:f>AND('（別紙１）省力化計算シート'!$N$25&gt;0,'（別紙１）省力化計算シート'!$N$25&lt;&gt;"-")</xm:f>
            <x14:dxf>
              <fill>
                <patternFill>
                  <bgColor theme="4" tint="0.79998168889431442"/>
                </patternFill>
              </fill>
            </x14:dxf>
          </x14:cfRule>
          <x14:cfRule type="expression" priority="238" id="{1CA19853-2C84-43C4-95AC-9B93D770A05D}">
            <xm:f>AND('（別紙１）省力化計算シート'!$N$25&lt;0,'（別紙１）省力化計算シート'!$N$25&lt;&gt;"-")</xm:f>
            <x14:dxf>
              <fill>
                <patternFill>
                  <bgColor theme="6" tint="0.79998168889431442"/>
                </patternFill>
              </fill>
            </x14:dxf>
          </x14:cfRule>
          <xm:sqref>S68</xm:sqref>
        </x14:conditionalFormatting>
        <x14:conditionalFormatting xmlns:xm="http://schemas.microsoft.com/office/excel/2006/main">
          <x14:cfRule type="expression" priority="90" id="{FBCE471B-E7B4-431D-983C-AD8055F03D6F}">
            <xm:f>OR('（別紙１）省力化計算シート'!$K$30="新たに追加される作業",AND('（別紙１）省力化計算シート'!$I$30&lt;&gt;"",'（別紙１）省力化計算シート'!$J$30&lt;&gt;"",'（別紙１）省力化計算シート'!$N$30="-"))</xm:f>
            <x14:dxf>
              <fill>
                <patternFill>
                  <bgColor theme="4" tint="0.79998168889431442"/>
                </patternFill>
              </fill>
            </x14:dxf>
          </x14:cfRule>
          <xm:sqref>S74:S75</xm:sqref>
        </x14:conditionalFormatting>
        <x14:conditionalFormatting xmlns:xm="http://schemas.microsoft.com/office/excel/2006/main">
          <x14:cfRule type="expression" priority="91" id="{6F080686-EB59-4066-8EC7-CAAA3CEA734D}">
            <xm:f>AND('（別紙１）省力化計算シート'!$N$30&gt;0,'（別紙１）省力化計算シート'!$N$30&lt;&gt;"-")</xm:f>
            <x14:dxf>
              <fill>
                <patternFill>
                  <bgColor theme="4" tint="0.79998168889431442"/>
                </patternFill>
              </fill>
            </x14:dxf>
          </x14:cfRule>
          <x14:cfRule type="expression" priority="92" id="{E33D50BA-7264-4A60-932D-47B4D50556BE}">
            <xm:f>AND('（別紙１）省力化計算シート'!$N$30&lt;0,'（別紙１）省力化計算シート'!$N$30&lt;&gt;"-")</xm:f>
            <x14:dxf>
              <fill>
                <patternFill>
                  <bgColor theme="6" tint="0.79998168889431442"/>
                </patternFill>
              </fill>
            </x14:dxf>
          </x14:cfRule>
          <xm:sqref>S75</xm:sqref>
        </x14:conditionalFormatting>
        <x14:conditionalFormatting xmlns:xm="http://schemas.microsoft.com/office/excel/2006/main">
          <x14:cfRule type="expression" priority="55" id="{F0C5A6D5-BEE0-48EF-95BB-E59B1177F558}">
            <xm:f>OR('（別紙１）省力化計算シート'!$K$35="新たに追加される作業",AND('（別紙１）省力化計算シート'!$I$35&lt;&gt;"",'（別紙１）省力化計算シート'!$J$35&lt;&gt;"",'（別紙１）省力化計算シート'!$N$35="-"))</xm:f>
            <x14:dxf>
              <fill>
                <patternFill>
                  <bgColor theme="4" tint="0.79998168889431442"/>
                </patternFill>
              </fill>
            </x14:dxf>
          </x14:cfRule>
          <xm:sqref>S81:S82</xm:sqref>
        </x14:conditionalFormatting>
        <x14:conditionalFormatting xmlns:xm="http://schemas.microsoft.com/office/excel/2006/main">
          <x14:cfRule type="expression" priority="56" id="{0D9F30A9-264B-4FF6-A9C5-78D52F946083}">
            <xm:f>AND('（別紙１）省力化計算シート'!$N$35&gt;0,'（別紙１）省力化計算シート'!$N$35&lt;&gt;"-")</xm:f>
            <x14:dxf>
              <fill>
                <patternFill>
                  <bgColor theme="4" tint="0.79998168889431442"/>
                </patternFill>
              </fill>
            </x14:dxf>
          </x14:cfRule>
          <x14:cfRule type="expression" priority="57" id="{113F98B1-8C48-4E64-8ADC-68F166E364F5}">
            <xm:f>AND('（別紙１）省力化計算シート'!$N$35&lt;0,'（別紙１）省力化計算シート'!$N$35&lt;&gt;"-")</xm:f>
            <x14:dxf>
              <fill>
                <patternFill>
                  <bgColor theme="6" tint="0.79998168889431442"/>
                </patternFill>
              </fill>
            </x14:dxf>
          </x14:cfRule>
          <xm:sqref>S82</xm:sqref>
        </x14:conditionalFormatting>
        <x14:conditionalFormatting xmlns:xm="http://schemas.microsoft.com/office/excel/2006/main">
          <x14:cfRule type="expression" priority="18" id="{CB38EE89-91F6-4DAB-8D9D-01A8F331E1B4}">
            <xm:f>OR('（別紙１）省力化計算シート'!$K$40="新たに追加される作業",AND('（別紙１）省力化計算シート'!$I$40&lt;&gt;"",'（別紙１）省力化計算シート'!$J$40&lt;&gt;"",'（別紙１）省力化計算シート'!$N$40="-"))</xm:f>
            <x14:dxf>
              <fill>
                <patternFill>
                  <bgColor theme="4" tint="0.79998168889431442"/>
                </patternFill>
              </fill>
            </x14:dxf>
          </x14:cfRule>
          <xm:sqref>S88:S89</xm:sqref>
        </x14:conditionalFormatting>
        <x14:conditionalFormatting xmlns:xm="http://schemas.microsoft.com/office/excel/2006/main">
          <x14:cfRule type="expression" priority="19" id="{2986C1FF-D924-4134-B234-01E2B172AE71}">
            <xm:f>AND('（別紙１）省力化計算シート'!$N$40&gt;0,'（別紙１）省力化計算シート'!$N$40&lt;&gt;"-")</xm:f>
            <x14:dxf>
              <fill>
                <patternFill>
                  <bgColor theme="4" tint="0.79998168889431442"/>
                </patternFill>
              </fill>
            </x14:dxf>
          </x14:cfRule>
          <x14:cfRule type="expression" priority="20" id="{00F2ED2F-F8B9-495A-A79D-89E766F90E73}">
            <xm:f>AND('（別紙１）省力化計算シート'!$N$40&lt;0,'（別紙１）省力化計算シート'!$N$40&lt;&gt;"-")</xm:f>
            <x14:dxf>
              <fill>
                <patternFill>
                  <bgColor theme="6" tint="0.79998168889431442"/>
                </patternFill>
              </fill>
            </x14:dxf>
          </x14:cfRule>
          <xm:sqref>S89</xm:sqref>
        </x14:conditionalFormatting>
        <x14:conditionalFormatting xmlns:xm="http://schemas.microsoft.com/office/excel/2006/main">
          <x14:cfRule type="expression" priority="449" id="{C5447362-C6B3-4DBC-BC71-8111F836F288}">
            <xm:f>'（別紙１）省力化計算シート'!$C$15=""</xm:f>
            <x14:dxf>
              <font>
                <color theme="0"/>
              </font>
              <border>
                <left/>
                <right/>
                <top/>
                <bottom/>
                <vertical/>
                <horizontal/>
              </border>
            </x14:dxf>
          </x14:cfRule>
          <x14:cfRule type="expression" priority="450" id="{182A10A2-0D44-4D2D-BB2F-0B0C8C0C33A1}">
            <xm:f>AND('（別紙１）省力化計算シート'!$C$15&lt;&gt;"",'（別紙１）省力化計算シート'!$C$16="")</xm:f>
            <x14:dxf>
              <font>
                <color theme="0"/>
              </font>
              <border>
                <left style="thin">
                  <color auto="1"/>
                </left>
                <right/>
                <top/>
                <bottom/>
                <vertical/>
                <horizontal/>
              </border>
            </x14:dxf>
          </x14:cfRule>
          <x14:cfRule type="expression" priority="451" id="{B77DB768-8CBA-4041-A026-0200E9ADF2DB}">
            <xm:f>AND('（別紙１）省力化計算シート'!$C$15="",'（別紙１）省力化計算シート'!$C$16&lt;&gt;"")</xm:f>
            <x14:dxf>
              <font>
                <color theme="0"/>
              </font>
              <border>
                <left/>
                <right/>
                <top/>
                <bottom/>
                <vertical/>
                <horizontal/>
              </border>
            </x14:dxf>
          </x14:cfRule>
          <xm:sqref>U7:U12</xm:sqref>
        </x14:conditionalFormatting>
        <x14:conditionalFormatting xmlns:xm="http://schemas.microsoft.com/office/excel/2006/main">
          <x14:cfRule type="expression" priority="411" id="{E92276B4-D072-4262-A5E5-3D5F56141B4E}">
            <xm:f>'（別紙１）省力化計算シート'!$C$20=""</xm:f>
            <x14:dxf>
              <font>
                <color theme="0"/>
              </font>
              <border>
                <left/>
                <right/>
                <top/>
                <bottom/>
                <vertical/>
                <horizontal/>
              </border>
            </x14:dxf>
          </x14:cfRule>
          <x14:cfRule type="expression" priority="412" id="{F881C51A-594B-413F-95CF-6249415980E6}">
            <xm:f>AND('（別紙１）省力化計算シート'!$C$20&lt;&gt;"",'（別紙１）省力化計算シート'!$C$21="")</xm:f>
            <x14:dxf>
              <font>
                <color theme="0"/>
              </font>
              <border>
                <left style="thin">
                  <color auto="1"/>
                </left>
                <right/>
                <top/>
                <bottom/>
                <vertical/>
                <horizontal/>
              </border>
            </x14:dxf>
          </x14:cfRule>
          <x14:cfRule type="expression" priority="413" id="{3BE8C8A6-0505-43C7-B478-9DE2D64F20B2}">
            <xm:f>AND('（別紙１）省力化計算シート'!$C$20="",'（別紙１）省力化計算シート'!$C$21&lt;&gt;"")</xm:f>
            <x14:dxf>
              <font>
                <color theme="0"/>
              </font>
              <border>
                <left/>
                <right/>
                <top/>
                <bottom/>
                <vertical/>
                <horizontal/>
              </border>
            </x14:dxf>
          </x14:cfRule>
          <xm:sqref>U14:U19</xm:sqref>
        </x14:conditionalFormatting>
        <x14:conditionalFormatting xmlns:xm="http://schemas.microsoft.com/office/excel/2006/main">
          <x14:cfRule type="expression" priority="287" id="{A5C53A56-0E4D-49E8-B6DD-47A905E2FFC2}">
            <xm:f>'（別紙１）省力化計算シート'!$C$25=""</xm:f>
            <x14:dxf>
              <font>
                <color theme="0"/>
              </font>
              <border>
                <left/>
                <right/>
                <top/>
                <bottom/>
                <vertical/>
                <horizontal/>
              </border>
            </x14:dxf>
          </x14:cfRule>
          <x14:cfRule type="expression" priority="288" id="{7C83A44E-CFB4-464D-87A4-012189C0D15B}">
            <xm:f>AND('（別紙１）省力化計算シート'!$C$25&lt;&gt;"",'（別紙１）省力化計算シート'!$C$26="")</xm:f>
            <x14:dxf>
              <font>
                <color theme="0"/>
              </font>
              <border>
                <left style="thin">
                  <color auto="1"/>
                </left>
                <right/>
                <top/>
                <bottom/>
                <vertical/>
                <horizontal/>
              </border>
            </x14:dxf>
          </x14:cfRule>
          <x14:cfRule type="expression" priority="289" id="{A6418E9C-0EB3-42A6-944B-A83544D9D6F1}">
            <xm:f>AND('（別紙１）省力化計算シート'!$C$25="",'（別紙１）省力化計算シート'!$C$26&lt;&gt;"")</xm:f>
            <x14:dxf>
              <font>
                <color theme="0"/>
              </font>
              <border>
                <left/>
                <right/>
                <top/>
                <bottom/>
                <vertical/>
                <horizontal/>
              </border>
            </x14:dxf>
          </x14:cfRule>
          <xm:sqref>U21:U26</xm:sqref>
        </x14:conditionalFormatting>
        <x14:conditionalFormatting xmlns:xm="http://schemas.microsoft.com/office/excel/2006/main">
          <x14:cfRule type="expression" priority="214" id="{84F1B5A4-D714-4C92-BCB1-016CDB8B3C25}">
            <xm:f>'（別紙１）省力化計算シート'!$C$30=""</xm:f>
            <x14:dxf>
              <font>
                <color theme="0"/>
              </font>
              <border>
                <left/>
                <right/>
                <top/>
                <bottom/>
                <vertical/>
                <horizontal/>
              </border>
            </x14:dxf>
          </x14:cfRule>
          <x14:cfRule type="expression" priority="215" id="{10CE1FC8-18AE-4BE0-B6DE-7936793FBB1A}">
            <xm:f>AND('（別紙１）省力化計算シート'!$C$30&lt;&gt;"",'（別紙１）省力化計算シート'!$C$31="")</xm:f>
            <x14:dxf>
              <font>
                <color theme="0"/>
              </font>
              <border>
                <left style="thin">
                  <color auto="1"/>
                </left>
                <right/>
                <top/>
                <bottom/>
                <vertical/>
                <horizontal/>
              </border>
            </x14:dxf>
          </x14:cfRule>
          <x14:cfRule type="expression" priority="216" id="{47A8D3A7-1E23-4AC5-B7E4-5E299763FFBD}">
            <xm:f>AND('（別紙１）省力化計算シート'!$C$30="",'（別紙１）省力化計算シート'!$C$31&lt;&gt;"")</xm:f>
            <x14:dxf>
              <font>
                <color theme="0"/>
              </font>
              <border>
                <left/>
                <right/>
                <top/>
                <bottom/>
                <vertical/>
                <horizontal/>
              </border>
            </x14:dxf>
          </x14:cfRule>
          <xm:sqref>U28:U33</xm:sqref>
        </x14:conditionalFormatting>
        <x14:conditionalFormatting xmlns:xm="http://schemas.microsoft.com/office/excel/2006/main">
          <x14:cfRule type="expression" priority="178" id="{2A941801-B6E0-4E41-A6CB-B2259ED13FE6}">
            <xm:f>'（別紙１）省力化計算シート'!$C$35=""</xm:f>
            <x14:dxf>
              <font>
                <color theme="0"/>
              </font>
              <border>
                <left/>
                <right/>
                <top/>
                <bottom/>
                <vertical/>
                <horizontal/>
              </border>
            </x14:dxf>
          </x14:cfRule>
          <x14:cfRule type="expression" priority="179" id="{A03F265D-679A-4929-AC95-513EFF624FB8}">
            <xm:f>AND('（別紙１）省力化計算シート'!$C$35&lt;&gt;"",'（別紙１）省力化計算シート'!$C$36="")</xm:f>
            <x14:dxf>
              <font>
                <color theme="0"/>
              </font>
              <border>
                <left style="thin">
                  <color auto="1"/>
                </left>
                <right/>
                <top/>
                <bottom/>
                <vertical/>
                <horizontal/>
              </border>
            </x14:dxf>
          </x14:cfRule>
          <x14:cfRule type="expression" priority="180" id="{231E8E63-5650-40CA-BF73-16A33CA22883}">
            <xm:f>AND('（別紙１）省力化計算シート'!$C$35="",'（別紙１）省力化計算シート'!$C$36&lt;&gt;"")</xm:f>
            <x14:dxf>
              <font>
                <color theme="0"/>
              </font>
              <border>
                <left/>
                <right/>
                <top/>
                <bottom/>
                <vertical/>
                <horizontal/>
              </border>
            </x14:dxf>
          </x14:cfRule>
          <xm:sqref>U35:U40</xm:sqref>
        </x14:conditionalFormatting>
        <x14:conditionalFormatting xmlns:xm="http://schemas.microsoft.com/office/excel/2006/main">
          <x14:cfRule type="expression" priority="142" id="{B23A69BC-08B9-4DB0-8667-E709EA55A08C}">
            <xm:f>'（別紙１）省力化計算シート'!$C$40=""</xm:f>
            <x14:dxf>
              <font>
                <color theme="0"/>
              </font>
              <border>
                <left/>
                <right/>
                <top/>
                <bottom/>
                <vertical/>
                <horizontal/>
              </border>
            </x14:dxf>
          </x14:cfRule>
          <xm:sqref>U42:U47</xm:sqref>
        </x14:conditionalFormatting>
        <x14:conditionalFormatting xmlns:xm="http://schemas.microsoft.com/office/excel/2006/main">
          <x14:cfRule type="expression" priority="375" id="{0E5D5E20-C1A7-462E-AC62-952E667464FC}">
            <xm:f>'（別紙１）省力化計算シート'!$I$15=""</xm:f>
            <x14:dxf>
              <font>
                <color theme="0"/>
              </font>
              <border>
                <left/>
                <right/>
                <top/>
                <bottom/>
                <vertical/>
                <horizontal/>
              </border>
            </x14:dxf>
          </x14:cfRule>
          <x14:cfRule type="expression" priority="376" id="{A4B41E02-AA36-441F-A96B-2C0AE9EA9615}">
            <xm:f>AND('（別紙１）省力化計算シート'!$I$15&lt;&gt;"",'（別紙１）省力化計算シート'!$I$16="")</xm:f>
            <x14:dxf>
              <font>
                <color theme="0"/>
              </font>
              <border>
                <left style="thin">
                  <color auto="1"/>
                </left>
                <right/>
                <top/>
                <bottom/>
                <vertical/>
                <horizontal/>
              </border>
            </x14:dxf>
          </x14:cfRule>
          <x14:cfRule type="expression" priority="377" id="{B52298A0-EE7A-405A-B766-D8EAA146192A}">
            <xm:f>AND('（別紙１）省力化計算シート'!$I$15="",'（別紙１）省力化計算シート'!$I$16&lt;&gt;"")</xm:f>
            <x14:dxf>
              <font>
                <color theme="0"/>
              </font>
              <border>
                <left/>
                <right/>
                <top/>
                <bottom/>
                <vertical/>
                <horizontal/>
              </border>
            </x14:dxf>
          </x14:cfRule>
          <xm:sqref>U52:U57</xm:sqref>
        </x14:conditionalFormatting>
        <x14:conditionalFormatting xmlns:xm="http://schemas.microsoft.com/office/excel/2006/main">
          <x14:cfRule type="expression" priority="324" id="{7E954578-3286-4092-B945-3003AB1611B0}">
            <xm:f>'（別紙１）省力化計算シート'!$I$20=""</xm:f>
            <x14:dxf>
              <font>
                <color theme="0"/>
              </font>
              <border>
                <left/>
                <right/>
                <top/>
                <bottom/>
                <vertical/>
                <horizontal/>
              </border>
            </x14:dxf>
          </x14:cfRule>
          <x14:cfRule type="expression" priority="325" id="{F3C364B5-C2D8-41EB-85FA-EA97DDB60957}">
            <xm:f>AND('（別紙１）省力化計算シート'!$I$20&lt;&gt;"",'（別紙１）省力化計算シート'!$I$21="")</xm:f>
            <x14:dxf>
              <font>
                <color theme="0"/>
              </font>
              <border>
                <left style="thin">
                  <color auto="1"/>
                </left>
                <right/>
                <top/>
                <bottom/>
                <vertical/>
                <horizontal/>
              </border>
            </x14:dxf>
          </x14:cfRule>
          <x14:cfRule type="expression" priority="326" id="{BECC659B-E769-4116-9B2D-D719FC3C826A}">
            <xm:f>AND('（別紙１）省力化計算シート'!$I$20="",'（別紙１）省力化計算シート'!$I$21&lt;&gt;"")</xm:f>
            <x14:dxf>
              <font>
                <color theme="0"/>
              </font>
              <border>
                <left/>
                <right/>
                <top/>
                <bottom/>
                <vertical/>
                <horizontal/>
              </border>
            </x14:dxf>
          </x14:cfRule>
          <xm:sqref>U59:U64</xm:sqref>
        </x14:conditionalFormatting>
        <x14:conditionalFormatting xmlns:xm="http://schemas.microsoft.com/office/excel/2006/main">
          <x14:cfRule type="expression" priority="251" id="{43CFD0E5-17A6-42E6-BF34-07F3A0651543}">
            <xm:f>'（別紙１）省力化計算シート'!$I$25=""</xm:f>
            <x14:dxf>
              <font>
                <color theme="0"/>
              </font>
              <border>
                <left/>
                <right/>
                <top/>
                <bottom/>
                <vertical/>
                <horizontal/>
              </border>
            </x14:dxf>
          </x14:cfRule>
          <x14:cfRule type="expression" priority="252" id="{B58172D3-C530-4406-8B69-5C103A609EE5}">
            <xm:f>AND('（別紙１）省力化計算シート'!$I$25&lt;&gt;"",'（別紙１）省力化計算シート'!$I$26="")</xm:f>
            <x14:dxf>
              <font>
                <color theme="0"/>
              </font>
              <border>
                <left style="thin">
                  <color auto="1"/>
                </left>
                <right/>
                <top/>
                <bottom/>
                <vertical/>
                <horizontal/>
              </border>
            </x14:dxf>
          </x14:cfRule>
          <x14:cfRule type="expression" priority="253" id="{BAB3D475-D223-4E47-B606-26483FC45CB1}">
            <xm:f>AND('（別紙１）省力化計算シート'!$I$25="",'（別紙１）省力化計算シート'!$I$26&lt;&gt;"")</xm:f>
            <x14:dxf>
              <font>
                <color theme="0"/>
              </font>
              <border>
                <left/>
                <right/>
                <top/>
                <bottom/>
                <vertical/>
                <horizontal/>
              </border>
            </x14:dxf>
          </x14:cfRule>
          <xm:sqref>U66:U71</xm:sqref>
        </x14:conditionalFormatting>
        <x14:conditionalFormatting xmlns:xm="http://schemas.microsoft.com/office/excel/2006/main">
          <x14:cfRule type="expression" priority="106" id="{0440F71F-A4BC-49DC-A23D-C89D914C62DB}">
            <xm:f>'（別紙１）省力化計算シート'!$I$30=""</xm:f>
            <x14:dxf>
              <font>
                <color theme="0"/>
              </font>
              <border>
                <left/>
                <right/>
                <top/>
                <bottom/>
                <vertical/>
                <horizontal/>
              </border>
            </x14:dxf>
          </x14:cfRule>
          <x14:cfRule type="expression" priority="107" id="{12E1EBF4-799F-4D15-A72E-3BE87EFAF061}">
            <xm:f>AND('（別紙１）省力化計算シート'!$I$30&lt;&gt;"",'（別紙１）省力化計算シート'!$I$31="")</xm:f>
            <x14:dxf>
              <font>
                <color theme="0"/>
              </font>
              <border>
                <left style="thin">
                  <color auto="1"/>
                </left>
                <right/>
                <top/>
                <bottom/>
                <vertical/>
                <horizontal/>
              </border>
            </x14:dxf>
          </x14:cfRule>
          <x14:cfRule type="expression" priority="108" id="{EED07218-0910-4CD2-8A74-E51C93103F1F}">
            <xm:f>AND('（別紙１）省力化計算シート'!$I$30="",'（別紙１）省力化計算シート'!$I$31&lt;&gt;"")</xm:f>
            <x14:dxf>
              <font>
                <color theme="0"/>
              </font>
              <border>
                <left/>
                <right/>
                <top/>
                <bottom/>
                <vertical/>
                <horizontal/>
              </border>
            </x14:dxf>
          </x14:cfRule>
          <xm:sqref>U73:U78</xm:sqref>
        </x14:conditionalFormatting>
        <x14:conditionalFormatting xmlns:xm="http://schemas.microsoft.com/office/excel/2006/main">
          <x14:cfRule type="expression" priority="70" id="{7C9FB02C-4B3D-46DF-A397-553293D4960A}">
            <xm:f>'（別紙１）省力化計算シート'!$I$35=""</xm:f>
            <x14:dxf>
              <font>
                <color theme="0"/>
              </font>
              <border>
                <left/>
                <right/>
                <top/>
                <bottom/>
                <vertical/>
                <horizontal/>
              </border>
            </x14:dxf>
          </x14:cfRule>
          <x14:cfRule type="expression" priority="71" id="{B4C8DA47-369B-453C-A6B3-764B5488223B}">
            <xm:f>AND('（別紙１）省力化計算シート'!$I$35&lt;&gt;"",'（別紙１）省力化計算シート'!$I$36="")</xm:f>
            <x14:dxf>
              <font>
                <color theme="0"/>
              </font>
              <border>
                <left style="thin">
                  <color auto="1"/>
                </left>
                <right/>
                <top/>
                <bottom/>
                <vertical/>
                <horizontal/>
              </border>
            </x14:dxf>
          </x14:cfRule>
          <x14:cfRule type="expression" priority="72" id="{3FD7E729-8A5C-463A-933E-D8BDDA4BE16E}">
            <xm:f>AND('（別紙１）省力化計算シート'!$I$35="",'（別紙１）省力化計算シート'!$I$36&lt;&gt;"")</xm:f>
            <x14:dxf>
              <font>
                <color theme="0"/>
              </font>
              <border>
                <left/>
                <right/>
                <top/>
                <bottom/>
                <vertical/>
                <horizontal/>
              </border>
            </x14:dxf>
          </x14:cfRule>
          <xm:sqref>U80:U85</xm:sqref>
        </x14:conditionalFormatting>
        <x14:conditionalFormatting xmlns:xm="http://schemas.microsoft.com/office/excel/2006/main">
          <x14:cfRule type="expression" priority="34" id="{3CBF4FC6-386B-49B9-9375-3B84088B78E7}">
            <xm:f>'（別紙１）省力化計算シート'!$I$40=""</xm:f>
            <x14:dxf>
              <font>
                <color theme="0"/>
              </font>
              <border>
                <left/>
                <right/>
                <top/>
                <bottom/>
                <vertical/>
                <horizontal/>
              </border>
            </x14:dxf>
          </x14:cfRule>
          <xm:sqref>U87:U92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BBAF4-C0CD-47D3-931D-294E3BB8BD06}">
  <dimension ref="A1:N19"/>
  <sheetViews>
    <sheetView zoomScaleNormal="100" zoomScaleSheetLayoutView="85" workbookViewId="0">
      <selection activeCell="A10" sqref="A10"/>
    </sheetView>
  </sheetViews>
  <sheetFormatPr defaultColWidth="8.75" defaultRowHeight="18" x14ac:dyDescent="0.55000000000000004"/>
  <cols>
    <col min="1" max="1" width="2.58203125" style="121" customWidth="1"/>
    <col min="2" max="2" width="15.25" style="121" customWidth="1"/>
    <col min="3" max="3" width="13.08203125" style="121" customWidth="1"/>
    <col min="4" max="4" width="3.58203125" style="121" customWidth="1"/>
    <col min="5" max="5" width="3.58203125" style="121" bestFit="1" customWidth="1"/>
    <col min="6" max="6" width="12.5" style="121" customWidth="1"/>
    <col min="7" max="7" width="5" style="121" customWidth="1"/>
    <col min="8" max="8" width="16.08203125" style="121" customWidth="1"/>
    <col min="9" max="9" width="3.58203125" style="121" bestFit="1" customWidth="1"/>
    <col min="10" max="10" width="16.08203125" style="121" customWidth="1"/>
    <col min="11" max="11" width="3.75" style="121" customWidth="1"/>
    <col min="12" max="12" width="16.25" style="121" customWidth="1"/>
    <col min="13" max="13" width="12.33203125" style="121" customWidth="1"/>
    <col min="14" max="14" width="11.83203125" style="121" customWidth="1"/>
    <col min="15" max="16384" width="8.75" style="121"/>
  </cols>
  <sheetData>
    <row r="1" spans="1:14" x14ac:dyDescent="0.55000000000000004">
      <c r="A1" s="116"/>
      <c r="B1" s="1" t="s">
        <v>92</v>
      </c>
      <c r="C1" s="1"/>
      <c r="D1" s="1"/>
      <c r="E1" s="1"/>
      <c r="F1" s="1"/>
      <c r="G1" s="1"/>
      <c r="H1" s="1"/>
      <c r="I1" s="1"/>
      <c r="J1" s="1"/>
      <c r="K1" s="1"/>
      <c r="L1" s="1"/>
      <c r="M1" s="1"/>
    </row>
    <row r="2" spans="1:14" ht="7.5" customHeight="1" thickBot="1" x14ac:dyDescent="0.6">
      <c r="D2" s="122"/>
      <c r="H2" s="122"/>
    </row>
    <row r="3" spans="1:14" ht="20.5" thickBot="1" x14ac:dyDescent="0.6">
      <c r="B3" s="123" t="s">
        <v>47</v>
      </c>
      <c r="C3" s="124" t="str">
        <f>IF(OR(C6="",H6="",J6="",L6=""),"",IF(C6/(F6*H6*J6+L6)&lt;=0,"",C6/(F6*H6*J6+L6)))</f>
        <v/>
      </c>
      <c r="D3" s="125" t="s">
        <v>48</v>
      </c>
      <c r="E3" s="126"/>
      <c r="F3" s="127"/>
      <c r="G3" s="125"/>
      <c r="H3" s="125"/>
      <c r="J3" s="128"/>
      <c r="K3" s="129"/>
      <c r="L3" s="129"/>
      <c r="M3" s="129"/>
      <c r="N3" s="126"/>
    </row>
    <row r="5" spans="1:14" ht="18.5" thickBot="1" x14ac:dyDescent="0.6">
      <c r="C5" s="126" t="s">
        <v>49</v>
      </c>
      <c r="F5" s="126" t="s">
        <v>50</v>
      </c>
      <c r="G5" s="126"/>
      <c r="H5" s="126" t="s">
        <v>51</v>
      </c>
      <c r="J5" s="126" t="s">
        <v>52</v>
      </c>
      <c r="L5" s="126" t="s">
        <v>104</v>
      </c>
    </row>
    <row r="6" spans="1:14" ht="18.5" thickBot="1" x14ac:dyDescent="0.6">
      <c r="B6" s="130"/>
      <c r="C6" s="131"/>
      <c r="D6" s="132" t="s">
        <v>53</v>
      </c>
      <c r="E6" s="126" t="s">
        <v>54</v>
      </c>
      <c r="F6" s="133">
        <f>'（別紙１）省力化計算シート'!D3-'（別紙１）省力化計算シート'!J3</f>
        <v>0</v>
      </c>
      <c r="G6" s="126" t="s">
        <v>55</v>
      </c>
      <c r="H6" s="131"/>
      <c r="I6" s="126" t="s">
        <v>55</v>
      </c>
      <c r="J6" s="134"/>
      <c r="K6" s="126" t="s">
        <v>56</v>
      </c>
      <c r="L6" s="134"/>
      <c r="M6" s="121" t="s">
        <v>57</v>
      </c>
    </row>
    <row r="7" spans="1:14" ht="19.5" customHeight="1" x14ac:dyDescent="0.55000000000000004">
      <c r="F7" s="135" t="s">
        <v>90</v>
      </c>
      <c r="J7" s="136"/>
    </row>
    <row r="8" spans="1:14" ht="20" x14ac:dyDescent="0.55000000000000004">
      <c r="B8" s="137"/>
      <c r="K8" s="127"/>
      <c r="L8" s="127"/>
      <c r="M8" s="130"/>
    </row>
    <row r="12" spans="1:14" x14ac:dyDescent="0.55000000000000004">
      <c r="C12" s="121" t="s">
        <v>58</v>
      </c>
    </row>
    <row r="13" spans="1:14" ht="18" customHeight="1" x14ac:dyDescent="0.55000000000000004">
      <c r="C13" s="269" t="s">
        <v>100</v>
      </c>
      <c r="D13" s="270"/>
      <c r="E13" s="270"/>
      <c r="F13" s="270"/>
      <c r="G13" s="270"/>
      <c r="H13" s="270"/>
      <c r="I13" s="270"/>
      <c r="J13" s="270"/>
      <c r="K13" s="270"/>
      <c r="L13" s="270"/>
      <c r="M13" s="271"/>
    </row>
    <row r="14" spans="1:14" ht="18" customHeight="1" x14ac:dyDescent="0.55000000000000004">
      <c r="C14" s="272"/>
      <c r="D14" s="273"/>
      <c r="E14" s="273"/>
      <c r="F14" s="273"/>
      <c r="G14" s="273"/>
      <c r="H14" s="273"/>
      <c r="I14" s="273"/>
      <c r="J14" s="273"/>
      <c r="K14" s="273"/>
      <c r="L14" s="273"/>
      <c r="M14" s="274"/>
    </row>
    <row r="15" spans="1:14" ht="18" customHeight="1" x14ac:dyDescent="0.55000000000000004">
      <c r="C15" s="272"/>
      <c r="D15" s="273"/>
      <c r="E15" s="273"/>
      <c r="F15" s="273"/>
      <c r="G15" s="273"/>
      <c r="H15" s="273"/>
      <c r="I15" s="273"/>
      <c r="J15" s="273"/>
      <c r="K15" s="273"/>
      <c r="L15" s="273"/>
      <c r="M15" s="274"/>
    </row>
    <row r="16" spans="1:14" ht="18" customHeight="1" x14ac:dyDescent="0.55000000000000004">
      <c r="C16" s="272"/>
      <c r="D16" s="273"/>
      <c r="E16" s="273"/>
      <c r="F16" s="273"/>
      <c r="G16" s="273"/>
      <c r="H16" s="273"/>
      <c r="I16" s="273"/>
      <c r="J16" s="273"/>
      <c r="K16" s="273"/>
      <c r="L16" s="273"/>
      <c r="M16" s="274"/>
    </row>
    <row r="17" spans="3:13" ht="18" customHeight="1" x14ac:dyDescent="0.55000000000000004">
      <c r="C17" s="272"/>
      <c r="D17" s="273"/>
      <c r="E17" s="273"/>
      <c r="F17" s="273"/>
      <c r="G17" s="273"/>
      <c r="H17" s="273"/>
      <c r="I17" s="273"/>
      <c r="J17" s="273"/>
      <c r="K17" s="273"/>
      <c r="L17" s="273"/>
      <c r="M17" s="274"/>
    </row>
    <row r="18" spans="3:13" ht="18" customHeight="1" x14ac:dyDescent="0.55000000000000004">
      <c r="C18" s="272"/>
      <c r="D18" s="273"/>
      <c r="E18" s="273"/>
      <c r="F18" s="273"/>
      <c r="G18" s="273"/>
      <c r="H18" s="273"/>
      <c r="I18" s="273"/>
      <c r="J18" s="273"/>
      <c r="K18" s="273"/>
      <c r="L18" s="273"/>
      <c r="M18" s="274"/>
    </row>
    <row r="19" spans="3:13" ht="18" customHeight="1" x14ac:dyDescent="0.55000000000000004">
      <c r="C19" s="275"/>
      <c r="D19" s="276"/>
      <c r="E19" s="276"/>
      <c r="F19" s="276"/>
      <c r="G19" s="276"/>
      <c r="H19" s="276"/>
      <c r="I19" s="276"/>
      <c r="J19" s="276"/>
      <c r="K19" s="276"/>
      <c r="L19" s="276"/>
      <c r="M19" s="277"/>
    </row>
  </sheetData>
  <sheetProtection algorithmName="SHA-512" hashValue="LtQuPB0V0AHCzOQuUAjKANNA3Nhu+GBB9QlTmfN6z5W8TVMJtTSCwQoKA+93Qeu+xkCM8TnVmZgmAghplGoyiQ==" saltValue="YRZ/mgXofE0cCoI2cvhS4A==" spinCount="100000" sheet="1" objects="1" scenarios="1"/>
  <mergeCells count="1">
    <mergeCell ref="C13:M19"/>
  </mergeCells>
  <phoneticPr fontId="1"/>
  <dataValidations count="2">
    <dataValidation type="whole" operator="greaterThanOrEqual" allowBlank="1" showInputMessage="1" showErrorMessage="1" sqref="C6 J6 L6" xr:uid="{6A20118A-F4F3-42BF-8EF5-DC0D22128C0A}">
      <formula1>1</formula1>
    </dataValidation>
    <dataValidation type="whole" allowBlank="1" showInputMessage="1" showErrorMessage="1" sqref="H6" xr:uid="{78867248-5287-46D8-BF91-4D899A491DA8}">
      <formula1>1</formula1>
      <formula2>365</formula2>
    </dataValidation>
  </dataValidations>
  <pageMargins left="0.7" right="0.7" top="0.75" bottom="0.75" header="0.3" footer="0.3"/>
  <pageSetup paperSize="9" scale="5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C710E-E53C-4707-A6F6-3F87822E236B}">
  <sheetPr>
    <tabColor theme="0" tint="-0.249977111117893"/>
  </sheetPr>
  <dimension ref="B1:J34"/>
  <sheetViews>
    <sheetView showGridLines="0" view="pageBreakPreview" zoomScale="85" zoomScaleNormal="100" zoomScaleSheetLayoutView="85" workbookViewId="0">
      <selection activeCell="I31" sqref="I31"/>
    </sheetView>
  </sheetViews>
  <sheetFormatPr defaultColWidth="9" defaultRowHeight="18" x14ac:dyDescent="0.55000000000000004"/>
  <cols>
    <col min="1" max="1" width="5.75" style="145" customWidth="1"/>
    <col min="2" max="2" width="18.08203125" style="145" customWidth="1"/>
    <col min="3" max="3" width="30" style="145" customWidth="1"/>
    <col min="4" max="4" width="15.58203125" style="145" hidden="1" customWidth="1"/>
    <col min="5" max="5" width="15.08203125" style="145" customWidth="1"/>
    <col min="6" max="6" width="15.25" style="145" customWidth="1"/>
    <col min="7" max="7" width="16.58203125" style="145" customWidth="1"/>
    <col min="8" max="8" width="15.5" style="145" customWidth="1"/>
    <col min="9" max="9" width="16.75" style="145" customWidth="1"/>
    <col min="10" max="10" width="14.75" style="145" customWidth="1"/>
    <col min="11" max="11" width="3" style="145" customWidth="1"/>
    <col min="12" max="16384" width="9" style="145"/>
  </cols>
  <sheetData>
    <row r="1" spans="2:10" ht="22.5" x14ac:dyDescent="0.55000000000000004">
      <c r="B1" s="141" t="s">
        <v>59</v>
      </c>
      <c r="C1" s="142"/>
      <c r="D1" s="142"/>
      <c r="E1" s="142"/>
      <c r="F1" s="143"/>
      <c r="G1" s="142"/>
      <c r="H1" s="142"/>
      <c r="I1" s="142"/>
      <c r="J1" s="144"/>
    </row>
    <row r="2" spans="2:10" x14ac:dyDescent="0.55000000000000004">
      <c r="B2" s="146" t="s">
        <v>60</v>
      </c>
      <c r="C2" s="147"/>
      <c r="D2" s="147"/>
      <c r="E2" s="147"/>
      <c r="F2" s="148"/>
      <c r="G2" s="147"/>
      <c r="H2" s="147"/>
      <c r="I2" s="147"/>
      <c r="J2" s="149"/>
    </row>
    <row r="3" spans="2:10" x14ac:dyDescent="0.55000000000000004">
      <c r="B3" s="146" t="s">
        <v>61</v>
      </c>
      <c r="C3" s="147"/>
      <c r="D3" s="147"/>
      <c r="E3" s="147"/>
      <c r="F3" s="147"/>
      <c r="G3" s="147"/>
      <c r="H3" s="147"/>
      <c r="I3" s="147"/>
      <c r="J3" s="149"/>
    </row>
    <row r="4" spans="2:10" ht="20" x14ac:dyDescent="0.55000000000000004">
      <c r="B4" s="150" t="s">
        <v>102</v>
      </c>
      <c r="C4" s="147"/>
      <c r="D4" s="147"/>
      <c r="E4" s="147"/>
      <c r="F4" s="147"/>
      <c r="G4" s="147"/>
      <c r="H4" s="147"/>
      <c r="I4" s="147"/>
      <c r="J4" s="149"/>
    </row>
    <row r="5" spans="2:10" ht="20" x14ac:dyDescent="0.55000000000000004">
      <c r="B5" s="150" t="s">
        <v>62</v>
      </c>
      <c r="C5" s="147"/>
      <c r="D5" s="147"/>
      <c r="E5" s="147"/>
      <c r="F5" s="147"/>
      <c r="G5" s="147"/>
      <c r="H5" s="147"/>
      <c r="I5" s="147"/>
      <c r="J5" s="149"/>
    </row>
    <row r="6" spans="2:10" ht="20.5" thickBot="1" x14ac:dyDescent="0.6">
      <c r="B6" s="151" t="s">
        <v>63</v>
      </c>
      <c r="C6" s="152"/>
      <c r="D6" s="152"/>
      <c r="E6" s="152"/>
      <c r="F6" s="152"/>
      <c r="G6" s="152"/>
      <c r="H6" s="152"/>
      <c r="I6" s="152"/>
      <c r="J6" s="153"/>
    </row>
    <row r="8" spans="2:10" ht="20" x14ac:dyDescent="0.55000000000000004">
      <c r="B8" s="299" t="s">
        <v>1</v>
      </c>
      <c r="C8" s="299"/>
      <c r="D8" s="299"/>
    </row>
    <row r="9" spans="2:10" ht="18.5" thickBot="1" x14ac:dyDescent="0.6">
      <c r="B9" s="154"/>
      <c r="C9" s="154"/>
      <c r="D9" s="154"/>
    </row>
    <row r="10" spans="2:10" ht="21.65" customHeight="1" x14ac:dyDescent="0.55000000000000004">
      <c r="B10" s="300"/>
      <c r="C10" s="301"/>
      <c r="D10" s="302"/>
      <c r="E10" s="309" t="s">
        <v>64</v>
      </c>
      <c r="F10" s="155">
        <v>1</v>
      </c>
      <c r="G10" s="156">
        <v>2</v>
      </c>
      <c r="H10" s="155">
        <v>3</v>
      </c>
      <c r="I10" s="155">
        <v>4</v>
      </c>
      <c r="J10" s="155">
        <v>5</v>
      </c>
    </row>
    <row r="11" spans="2:10" x14ac:dyDescent="0.55000000000000004">
      <c r="B11" s="303"/>
      <c r="C11" s="304"/>
      <c r="D11" s="305"/>
      <c r="E11" s="310"/>
      <c r="F11" s="157" t="s">
        <v>65</v>
      </c>
      <c r="G11" s="158" t="s">
        <v>65</v>
      </c>
      <c r="H11" s="157" t="s">
        <v>65</v>
      </c>
      <c r="I11" s="157" t="s">
        <v>65</v>
      </c>
      <c r="J11" s="157" t="s">
        <v>65</v>
      </c>
    </row>
    <row r="12" spans="2:10" x14ac:dyDescent="0.55000000000000004">
      <c r="B12" s="303"/>
      <c r="C12" s="304"/>
      <c r="D12" s="305"/>
      <c r="E12" s="310"/>
      <c r="F12" s="159"/>
      <c r="G12" s="160"/>
      <c r="H12" s="161"/>
      <c r="I12" s="161"/>
      <c r="J12" s="161"/>
    </row>
    <row r="13" spans="2:10" ht="18.5" thickBot="1" x14ac:dyDescent="0.6">
      <c r="B13" s="306"/>
      <c r="C13" s="307"/>
      <c r="D13" s="308"/>
      <c r="E13" s="310"/>
      <c r="F13" s="162"/>
      <c r="G13" s="160"/>
      <c r="H13" s="161"/>
      <c r="I13" s="161"/>
      <c r="J13" s="161"/>
    </row>
    <row r="14" spans="2:10" ht="24" customHeight="1" thickBot="1" x14ac:dyDescent="0.6">
      <c r="B14" s="291" t="s">
        <v>66</v>
      </c>
      <c r="C14" s="292"/>
      <c r="D14" s="163"/>
      <c r="E14" s="140"/>
      <c r="F14" s="118"/>
      <c r="G14" s="119"/>
      <c r="H14" s="118"/>
      <c r="I14" s="118"/>
      <c r="J14" s="118"/>
    </row>
    <row r="15" spans="2:10" ht="24" customHeight="1" thickBot="1" x14ac:dyDescent="0.6">
      <c r="B15" s="311" t="s">
        <v>67</v>
      </c>
      <c r="C15" s="312"/>
      <c r="D15" s="164"/>
      <c r="E15" s="140"/>
      <c r="F15" s="118"/>
      <c r="G15" s="119"/>
      <c r="H15" s="118"/>
      <c r="I15" s="118"/>
      <c r="J15" s="118"/>
    </row>
    <row r="16" spans="2:10" ht="24" customHeight="1" thickBot="1" x14ac:dyDescent="0.6">
      <c r="B16" s="278" t="s">
        <v>68</v>
      </c>
      <c r="C16" s="279"/>
      <c r="D16" s="165"/>
      <c r="E16" s="140"/>
      <c r="F16" s="138"/>
      <c r="G16" s="139"/>
      <c r="H16" s="138"/>
      <c r="I16" s="138"/>
      <c r="J16" s="138"/>
    </row>
    <row r="17" spans="2:10" ht="24" customHeight="1" x14ac:dyDescent="0.55000000000000004">
      <c r="B17" s="280" t="s">
        <v>69</v>
      </c>
      <c r="C17" s="281"/>
      <c r="D17" s="282"/>
      <c r="E17" s="120">
        <f t="shared" ref="E17:J17" si="0">E14+E15+E16</f>
        <v>0</v>
      </c>
      <c r="F17" s="176">
        <f t="shared" si="0"/>
        <v>0</v>
      </c>
      <c r="G17" s="177">
        <f t="shared" si="0"/>
        <v>0</v>
      </c>
      <c r="H17" s="176">
        <f t="shared" si="0"/>
        <v>0</v>
      </c>
      <c r="I17" s="176">
        <f t="shared" si="0"/>
        <v>0</v>
      </c>
      <c r="J17" s="176">
        <f t="shared" si="0"/>
        <v>0</v>
      </c>
    </row>
    <row r="18" spans="2:10" ht="24" customHeight="1" x14ac:dyDescent="0.55000000000000004">
      <c r="B18" s="283" t="s">
        <v>70</v>
      </c>
      <c r="C18" s="284"/>
      <c r="D18" s="285"/>
      <c r="E18" s="178" t="e">
        <f t="shared" ref="E18:J18" si="1">ROUNDDOWN((E17/(E27+E28)),2)</f>
        <v>#DIV/0!</v>
      </c>
      <c r="F18" s="179" t="e">
        <f t="shared" si="1"/>
        <v>#DIV/0!</v>
      </c>
      <c r="G18" s="180" t="e">
        <f t="shared" si="1"/>
        <v>#DIV/0!</v>
      </c>
      <c r="H18" s="179" t="e">
        <f t="shared" si="1"/>
        <v>#DIV/0!</v>
      </c>
      <c r="I18" s="179" t="e">
        <f t="shared" si="1"/>
        <v>#DIV/0!</v>
      </c>
      <c r="J18" s="179" t="e">
        <f t="shared" si="1"/>
        <v>#DIV/0!</v>
      </c>
    </row>
    <row r="19" spans="2:10" ht="24" customHeight="1" x14ac:dyDescent="0.55000000000000004">
      <c r="B19" s="283" t="s">
        <v>101</v>
      </c>
      <c r="C19" s="284"/>
      <c r="D19" s="285"/>
      <c r="E19" s="181"/>
      <c r="F19" s="179" t="e">
        <f>(F17+(ABS(F17)*1.04^F10-ABS(F17)))/(F27+F28)</f>
        <v>#DIV/0!</v>
      </c>
      <c r="G19" s="180" t="e">
        <f>(G17+(ABS(G17)*1.04^G10-ABS(G17)))/(G27+G28)</f>
        <v>#DIV/0!</v>
      </c>
      <c r="H19" s="179" t="e">
        <f>(H17+(ABS(H17)*1.04^H10-ABS(H17)))/(H27+H28)</f>
        <v>#DIV/0!</v>
      </c>
      <c r="I19" s="179" t="e">
        <f>(I17+(ABS(I17)*1.04^I10-ABS(I17)))/(I27+I28)</f>
        <v>#DIV/0!</v>
      </c>
      <c r="J19" s="179" t="e">
        <f>(J17+(ABS(J17)*1.04^J10-ABS(J17)))/(J27+J28)</f>
        <v>#DIV/0!</v>
      </c>
    </row>
    <row r="20" spans="2:10" ht="24" customHeight="1" thickBot="1" x14ac:dyDescent="0.6">
      <c r="B20" s="288" t="s">
        <v>71</v>
      </c>
      <c r="C20" s="289"/>
      <c r="D20" s="290"/>
      <c r="E20" s="182">
        <f t="shared" ref="E20:J20" si="2">E21+E22</f>
        <v>0</v>
      </c>
      <c r="F20" s="183">
        <f t="shared" si="2"/>
        <v>0</v>
      </c>
      <c r="G20" s="184">
        <f t="shared" si="2"/>
        <v>0</v>
      </c>
      <c r="H20" s="183">
        <f t="shared" si="2"/>
        <v>0</v>
      </c>
      <c r="I20" s="183">
        <f t="shared" si="2"/>
        <v>0</v>
      </c>
      <c r="J20" s="183">
        <f t="shared" si="2"/>
        <v>0</v>
      </c>
    </row>
    <row r="21" spans="2:10" ht="24" customHeight="1" thickBot="1" x14ac:dyDescent="0.6">
      <c r="B21" s="291" t="s">
        <v>72</v>
      </c>
      <c r="C21" s="292"/>
      <c r="D21" s="163"/>
      <c r="E21" s="140"/>
      <c r="F21" s="166"/>
      <c r="G21" s="167"/>
      <c r="H21" s="166"/>
      <c r="I21" s="166"/>
      <c r="J21" s="166"/>
    </row>
    <row r="22" spans="2:10" ht="24" customHeight="1" thickBot="1" x14ac:dyDescent="0.6">
      <c r="B22" s="278" t="s">
        <v>73</v>
      </c>
      <c r="C22" s="279"/>
      <c r="D22" s="165"/>
      <c r="E22" s="168"/>
      <c r="F22" s="169"/>
      <c r="G22" s="167"/>
      <c r="H22" s="166"/>
      <c r="I22" s="166"/>
      <c r="J22" s="166"/>
    </row>
    <row r="23" spans="2:10" ht="18.649999999999999" customHeight="1" x14ac:dyDescent="0.55000000000000004">
      <c r="B23" s="280" t="s">
        <v>74</v>
      </c>
      <c r="C23" s="281"/>
      <c r="D23" s="185"/>
      <c r="E23" s="186"/>
      <c r="F23" s="187" t="e">
        <f>ROUNDDOWN(((F20/$E$20)^(1/F10)-1)*100,2)</f>
        <v>#DIV/0!</v>
      </c>
      <c r="G23" s="188" t="e">
        <f>ROUNDDOWN(((G20/$E$20)^(1/G10)-1)*100,2)</f>
        <v>#DIV/0!</v>
      </c>
      <c r="H23" s="187" t="e">
        <f>ROUNDDOWN(((H20/$E$20)^(1/H10)-1)*100,2)</f>
        <v>#DIV/0!</v>
      </c>
      <c r="I23" s="187" t="e">
        <f>ROUNDDOWN(((I20/$E$20)^(1/I10)-1)*100,2)</f>
        <v>#DIV/0!</v>
      </c>
      <c r="J23" s="187" t="e">
        <f>ROUNDDOWN(((J20/$E$20)^(1/J10)-1)*100,2)</f>
        <v>#DIV/0!</v>
      </c>
    </row>
    <row r="24" spans="2:10" x14ac:dyDescent="0.55000000000000004">
      <c r="B24" s="293" t="s">
        <v>75</v>
      </c>
      <c r="C24" s="189" t="s">
        <v>76</v>
      </c>
      <c r="D24" s="190">
        <v>0.02</v>
      </c>
      <c r="E24" s="191"/>
      <c r="F24" s="192">
        <f t="shared" ref="F24:J26" si="3">E$20*(1+$D24)^F$10</f>
        <v>0</v>
      </c>
      <c r="G24" s="193">
        <f t="shared" si="3"/>
        <v>0</v>
      </c>
      <c r="H24" s="192">
        <f t="shared" si="3"/>
        <v>0</v>
      </c>
      <c r="I24" s="192">
        <f t="shared" si="3"/>
        <v>0</v>
      </c>
      <c r="J24" s="192">
        <f t="shared" si="3"/>
        <v>0</v>
      </c>
    </row>
    <row r="25" spans="2:10" x14ac:dyDescent="0.55000000000000004">
      <c r="B25" s="293"/>
      <c r="C25" s="194" t="s">
        <v>77</v>
      </c>
      <c r="D25" s="195">
        <v>0.04</v>
      </c>
      <c r="E25" s="196"/>
      <c r="F25" s="197">
        <f t="shared" si="3"/>
        <v>0</v>
      </c>
      <c r="G25" s="198">
        <f t="shared" si="3"/>
        <v>0</v>
      </c>
      <c r="H25" s="197">
        <f t="shared" si="3"/>
        <v>0</v>
      </c>
      <c r="I25" s="197">
        <f t="shared" si="3"/>
        <v>0</v>
      </c>
      <c r="J25" s="197">
        <f t="shared" si="3"/>
        <v>0</v>
      </c>
    </row>
    <row r="26" spans="2:10" ht="18.5" thickBot="1" x14ac:dyDescent="0.6">
      <c r="B26" s="294"/>
      <c r="C26" s="199" t="s">
        <v>78</v>
      </c>
      <c r="D26" s="200">
        <v>0.06</v>
      </c>
      <c r="E26" s="201"/>
      <c r="F26" s="202">
        <f t="shared" si="3"/>
        <v>0</v>
      </c>
      <c r="G26" s="203">
        <f t="shared" si="3"/>
        <v>0</v>
      </c>
      <c r="H26" s="202">
        <f t="shared" si="3"/>
        <v>0</v>
      </c>
      <c r="I26" s="202">
        <f t="shared" si="3"/>
        <v>0</v>
      </c>
      <c r="J26" s="202">
        <f t="shared" si="3"/>
        <v>0</v>
      </c>
    </row>
    <row r="27" spans="2:10" ht="28.5" customHeight="1" thickBot="1" x14ac:dyDescent="0.6">
      <c r="B27" s="295" t="s">
        <v>79</v>
      </c>
      <c r="C27" s="296"/>
      <c r="D27" s="170"/>
      <c r="E27" s="171"/>
      <c r="F27" s="172"/>
      <c r="G27" s="173"/>
      <c r="H27" s="172"/>
      <c r="I27" s="172"/>
      <c r="J27" s="172"/>
    </row>
    <row r="28" spans="2:10" ht="28.5" customHeight="1" thickBot="1" x14ac:dyDescent="0.6">
      <c r="B28" s="297" t="s">
        <v>80</v>
      </c>
      <c r="C28" s="298"/>
      <c r="D28" s="174"/>
      <c r="E28" s="171"/>
      <c r="F28" s="172"/>
      <c r="G28" s="173"/>
      <c r="H28" s="172"/>
      <c r="I28" s="172"/>
      <c r="J28" s="172"/>
    </row>
    <row r="29" spans="2:10" ht="27.75" customHeight="1" x14ac:dyDescent="0.55000000000000004">
      <c r="B29" s="204" t="s">
        <v>81</v>
      </c>
      <c r="C29" s="205" t="s">
        <v>82</v>
      </c>
      <c r="D29" s="206"/>
      <c r="E29" s="207" t="e">
        <f t="shared" ref="E29:J29" si="4">ROUNDDOWN(E22/E28,2)</f>
        <v>#DIV/0!</v>
      </c>
      <c r="F29" s="208" t="e">
        <f t="shared" si="4"/>
        <v>#DIV/0!</v>
      </c>
      <c r="G29" s="209" t="e">
        <f t="shared" si="4"/>
        <v>#DIV/0!</v>
      </c>
      <c r="H29" s="208" t="e">
        <f t="shared" si="4"/>
        <v>#DIV/0!</v>
      </c>
      <c r="I29" s="208" t="e">
        <f t="shared" si="4"/>
        <v>#DIV/0!</v>
      </c>
      <c r="J29" s="208" t="e">
        <f t="shared" si="4"/>
        <v>#DIV/0!</v>
      </c>
    </row>
    <row r="30" spans="2:10" ht="27.75" customHeight="1" thickBot="1" x14ac:dyDescent="0.6">
      <c r="B30" s="286" t="s">
        <v>83</v>
      </c>
      <c r="C30" s="287"/>
      <c r="D30" s="210"/>
      <c r="E30" s="211"/>
      <c r="F30" s="212" t="e">
        <f>ROUNDDOWN(((F29/$E$29)^(1/F10)-1)*100,2)</f>
        <v>#DIV/0!</v>
      </c>
      <c r="G30" s="213" t="e">
        <f>ROUNDDOWN(((G29/$E$29)^(1/G10)-1)*100,2)</f>
        <v>#DIV/0!</v>
      </c>
      <c r="H30" s="212" t="e">
        <f>ROUNDDOWN(((H29/$E$29)^(1/H10)-1)*100,2)</f>
        <v>#DIV/0!</v>
      </c>
      <c r="I30" s="212" t="e">
        <f>ROUNDDOWN(((I29/$E$29)^(1/I10)-1)*100,2)</f>
        <v>#DIV/0!</v>
      </c>
      <c r="J30" s="212" t="e">
        <f>ROUNDDOWN(((J29/$E$29)^(1/J10)-1)*100,2)</f>
        <v>#DIV/0!</v>
      </c>
    </row>
    <row r="31" spans="2:10" x14ac:dyDescent="0.55000000000000004">
      <c r="F31" s="175"/>
    </row>
    <row r="32" spans="2:10" x14ac:dyDescent="0.55000000000000004">
      <c r="B32" s="145" t="s">
        <v>84</v>
      </c>
      <c r="F32" s="175"/>
    </row>
    <row r="33" spans="2:2" x14ac:dyDescent="0.55000000000000004">
      <c r="B33" s="145" t="s">
        <v>85</v>
      </c>
    </row>
    <row r="34" spans="2:2" x14ac:dyDescent="0.55000000000000004">
      <c r="B34" s="145" t="s">
        <v>86</v>
      </c>
    </row>
  </sheetData>
  <sheetProtection algorithmName="SHA-512" hashValue="IrGRu1dGO+44YhmwYR/304EwJ59SLzRkiKiZA9fy1dCdVxw6C3IfGocw13mdYdO/RC1Aj5f0kZ0w+VxLKcu26g==" saltValue="40xR+Ol46EJvBcxZYp2j4Q==" spinCount="100000" sheet="1" formatCells="0" formatColumns="0" formatRows="0" insertColumns="0" insertRows="0" insertHyperlinks="0" deleteColumns="0" deleteRows="0" sort="0" autoFilter="0" pivotTables="0"/>
  <mergeCells count="17">
    <mergeCell ref="B8:D8"/>
    <mergeCell ref="B10:D13"/>
    <mergeCell ref="E10:E13"/>
    <mergeCell ref="B14:C14"/>
    <mergeCell ref="B15:C15"/>
    <mergeCell ref="B16:C16"/>
    <mergeCell ref="B17:D17"/>
    <mergeCell ref="B18:D18"/>
    <mergeCell ref="B19:D19"/>
    <mergeCell ref="B30:C30"/>
    <mergeCell ref="B20:D20"/>
    <mergeCell ref="B21:C21"/>
    <mergeCell ref="B23:C23"/>
    <mergeCell ref="B24:B26"/>
    <mergeCell ref="B27:C27"/>
    <mergeCell ref="B28:C28"/>
    <mergeCell ref="B22:C22"/>
  </mergeCells>
  <phoneticPr fontId="1"/>
  <pageMargins left="0.7" right="0.7" top="0.75" bottom="0.75" header="0.3" footer="0.3"/>
  <pageSetup paperSize="9" scale="4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60B8346AF41D840B81C1003945DEC1E" ma:contentTypeVersion="14" ma:contentTypeDescription="新しいドキュメントを作成します。" ma:contentTypeScope="" ma:versionID="a61c433383056d239250c1fee21a2da0">
  <xsd:schema xmlns:xsd="http://www.w3.org/2001/XMLSchema" xmlns:xs="http://www.w3.org/2001/XMLSchema" xmlns:p="http://schemas.microsoft.com/office/2006/metadata/properties" xmlns:ns2="17c8ab06-be12-4182-a5e2-d09979f2b532" xmlns:ns3="5250a967-a580-475d-8af3-8623006b46cb" targetNamespace="http://schemas.microsoft.com/office/2006/metadata/properties" ma:root="true" ma:fieldsID="21444f76ff68b35d236a5cd3911ea606" ns2:_="" ns3:_="">
    <xsd:import namespace="17c8ab06-be12-4182-a5e2-d09979f2b532"/>
    <xsd:import namespace="5250a967-a580-475d-8af3-8623006b46c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c8ab06-be12-4182-a5e2-d09979f2b5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44f350e5-5ca2-406b-a649-80dd3726bd7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250a967-a580-475d-8af3-8623006b46c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2e544ec-38e8-479a-b40f-29e9fdcfe2e3}" ma:internalName="TaxCatchAll" ma:showField="CatchAllData" ma:web="5250a967-a580-475d-8af3-8623006b46cb">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7c8ab06-be12-4182-a5e2-d09979f2b532">
      <Terms xmlns="http://schemas.microsoft.com/office/infopath/2007/PartnerControls"/>
    </lcf76f155ced4ddcb4097134ff3c332f>
    <TaxCatchAll xmlns="5250a967-a580-475d-8af3-8623006b46cb" xsi:nil="true"/>
  </documentManagement>
</p:properties>
</file>

<file path=customXml/itemProps1.xml><?xml version="1.0" encoding="utf-8"?>
<ds:datastoreItem xmlns:ds="http://schemas.openxmlformats.org/officeDocument/2006/customXml" ds:itemID="{887D1D94-3FFC-47AD-B49B-1F14F2C8AD6D}"/>
</file>

<file path=customXml/itemProps2.xml><?xml version="1.0" encoding="utf-8"?>
<ds:datastoreItem xmlns:ds="http://schemas.openxmlformats.org/officeDocument/2006/customXml" ds:itemID="{C0BF124F-FD07-47A8-8982-F9C733D008C2}"/>
</file>

<file path=customXml/itemProps3.xml><?xml version="1.0" encoding="utf-8"?>
<ds:datastoreItem xmlns:ds="http://schemas.openxmlformats.org/officeDocument/2006/customXml" ds:itemID="{8B12DF04-A71E-47CD-8153-AB81CA2E49B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【指定様式】事業計画書（その3）</vt:lpstr>
      <vt:lpstr>（別紙１）省力化計算シート</vt:lpstr>
      <vt:lpstr>（別紙２）省力化業務プロセス図</vt:lpstr>
      <vt:lpstr>（別紙３）投資回収期間計算シート</vt:lpstr>
      <vt:lpstr>【参考書式】事業計画目標値算出シート（提出不要）</vt:lpstr>
      <vt:lpstr>'（別紙１）省力化計算シート'!Print_Area</vt:lpstr>
      <vt:lpstr>'（別紙３）投資回収期間計算シート'!Print_Area</vt:lpstr>
      <vt:lpstr>'【参考書式】事業計画目標値算出シート（提出不要）'!Print_Area</vt:lpstr>
      <vt:lpstr>'【指定様式】事業計画書（その3）'!Print_Area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2025-02-21T08:31:23Z</dcterms:created>
  <dcterms:modified xsi:type="dcterms:W3CDTF">2025-02-21T08:32:07Z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0x010100960B8346AF41D840B81C1003945DEC1E</vt:lpwstr>
  </property>
  <property fmtid="{D5CDD505-2E9C-101B-9397-08002B2CF9AE}" pid="3" name="MediaServiceImageTags">
    <vt:lpwstr/>
  </property>
</Properties>
</file>