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Ex1.xml" ContentType="application/vnd.ms-office.chartex+xml"/>
  <Override PartName="/xl/charts/style5.xml" ContentType="application/vnd.ms-office.chartstyle+xml"/>
  <Override PartName="/xl/charts/colors5.xml" ContentType="application/vnd.ms-office.chartcolorstyle+xml"/>
  <Override PartName="/xl/charts/chartEx2.xml" ContentType="application/vnd.ms-office.chartex+xml"/>
  <Override PartName="/xl/charts/style6.xml" ContentType="application/vnd.ms-office.chartstyle+xml"/>
  <Override PartName="/xl/charts/colors6.xml" ContentType="application/vnd.ms-office.chartcolorstyle+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ab4eb303fea46b07/Code/CTADatabase/DataBase/NilssonReport/"/>
    </mc:Choice>
  </mc:AlternateContent>
  <xr:revisionPtr revIDLastSave="1147" documentId="106_{0692C25B-0D1F-4991-A2C3-CF177F89CEBA}" xr6:coauthVersionLast="47" xr6:coauthVersionMax="47" xr10:uidLastSave="{53AE1C39-1393-4892-A073-D04408FD0039}"/>
  <bookViews>
    <workbookView xWindow="28680" yWindow="-90" windowWidth="29040" windowHeight="15720" activeTab="5" xr2:uid="{A0300986-8838-458D-9001-DACCBFBE15A7}"/>
  </bookViews>
  <sheets>
    <sheet name="Front" sheetId="3" r:id="rId1"/>
    <sheet name="NilssonReport" sheetId="2" r:id="rId2"/>
    <sheet name="NilssonReportCTA" sheetId="7" r:id="rId3"/>
    <sheet name="Top10Bottom10" sheetId="5" r:id="rId4"/>
    <sheet name="Top10Bottom10CTA" sheetId="8" r:id="rId5"/>
    <sheet name="Statistics" sheetId="4" r:id="rId6"/>
  </sheets>
  <definedNames>
    <definedName name="_xlchart.v1.0" hidden="1">Statistics!$B$5:$B$18</definedName>
    <definedName name="_xlchart.v1.1" hidden="1">Statistics!$C$5:$C$18</definedName>
    <definedName name="_xlchart.v1.2" hidden="1">Statistics!$B$26:$B$40</definedName>
    <definedName name="_xlchart.v1.3" hidden="1">Statistics!$C$26:$C$40</definedName>
    <definedName name="ExternalData_1" localSheetId="1" hidden="1">NilssonReport!$A$1:$V$2112</definedName>
    <definedName name="ExternalData_1" localSheetId="2" hidden="1">NilssonReportCTA!$A$1:$V$585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7" i="4" l="1"/>
  <c r="H37" i="4"/>
  <c r="G38" i="4"/>
  <c r="H38" i="4"/>
  <c r="G39" i="4"/>
  <c r="H39" i="4"/>
  <c r="C37" i="4"/>
  <c r="D37" i="4"/>
  <c r="E37" i="4"/>
  <c r="C38" i="4"/>
  <c r="D38" i="4"/>
  <c r="E38" i="4"/>
  <c r="C16" i="4"/>
  <c r="D16" i="4"/>
  <c r="E16" i="4"/>
  <c r="G16" i="4"/>
  <c r="H16" i="4"/>
  <c r="K17" i="4"/>
  <c r="K16" i="4"/>
  <c r="K37" i="4"/>
  <c r="K38" i="4"/>
  <c r="G36" i="4"/>
  <c r="G23" i="8"/>
  <c r="F23" i="8" s="1"/>
  <c r="G22" i="8"/>
  <c r="F22" i="8" s="1"/>
  <c r="G21" i="8"/>
  <c r="F21" i="8" s="1"/>
  <c r="G20" i="8"/>
  <c r="F20" i="8" s="1"/>
  <c r="G19" i="8"/>
  <c r="F19" i="8" s="1"/>
  <c r="G18" i="8"/>
  <c r="F18" i="8" s="1"/>
  <c r="G17" i="8"/>
  <c r="F17" i="8" s="1"/>
  <c r="G16" i="8"/>
  <c r="F16" i="8" s="1"/>
  <c r="G15" i="8"/>
  <c r="F15" i="8" s="1"/>
  <c r="G14" i="8"/>
  <c r="F14" i="8" s="1"/>
  <c r="G13" i="8"/>
  <c r="F13" i="8" s="1"/>
  <c r="G12" i="8"/>
  <c r="F12" i="8" s="1"/>
  <c r="G11" i="8"/>
  <c r="F11" i="8" s="1"/>
  <c r="G10" i="8"/>
  <c r="F10" i="8" s="1"/>
  <c r="G9" i="8"/>
  <c r="F9" i="8" s="1"/>
  <c r="G8" i="8"/>
  <c r="F8" i="8" s="1"/>
  <c r="G7" i="8"/>
  <c r="F7" i="8" s="1"/>
  <c r="G6" i="8"/>
  <c r="F6" i="8" s="1"/>
  <c r="G5" i="8"/>
  <c r="F5" i="8" s="1"/>
  <c r="G4" i="8"/>
  <c r="F4" i="8" s="1"/>
  <c r="G23" i="5"/>
  <c r="F23" i="5" s="1"/>
  <c r="G22" i="5"/>
  <c r="F22" i="5" s="1"/>
  <c r="G21" i="5"/>
  <c r="F21" i="5" s="1"/>
  <c r="G20" i="5"/>
  <c r="F20" i="5" s="1"/>
  <c r="G19" i="5"/>
  <c r="F19" i="5" s="1"/>
  <c r="G18" i="5"/>
  <c r="F18" i="5" s="1"/>
  <c r="G17" i="5"/>
  <c r="F17" i="5" s="1"/>
  <c r="G16" i="5"/>
  <c r="F16" i="5" s="1"/>
  <c r="G15" i="5"/>
  <c r="F15" i="5" s="1"/>
  <c r="G14" i="5"/>
  <c r="F14" i="5" s="1"/>
  <c r="G13" i="5"/>
  <c r="F13" i="5" s="1"/>
  <c r="G12" i="5"/>
  <c r="F12" i="5" s="1"/>
  <c r="G11" i="5"/>
  <c r="F11" i="5" s="1"/>
  <c r="G10" i="5"/>
  <c r="F10" i="5" s="1"/>
  <c r="G9" i="5"/>
  <c r="F9" i="5" s="1"/>
  <c r="G8" i="5"/>
  <c r="F8" i="5" s="1"/>
  <c r="G7" i="5"/>
  <c r="F7" i="5" s="1"/>
  <c r="G6" i="5"/>
  <c r="F6" i="5" s="1"/>
  <c r="G5" i="5"/>
  <c r="F5" i="5" s="1"/>
  <c r="G4" i="5"/>
  <c r="F4" i="5" s="1"/>
  <c r="C17" i="4"/>
  <c r="D17" i="4"/>
  <c r="E17" i="4"/>
  <c r="G17" i="4"/>
  <c r="H17" i="4"/>
  <c r="C14" i="4"/>
  <c r="D14" i="4"/>
  <c r="E14" i="4"/>
  <c r="G14" i="4"/>
  <c r="H14" i="4"/>
  <c r="C15" i="4"/>
  <c r="D15" i="4"/>
  <c r="E15" i="4"/>
  <c r="G15" i="4"/>
  <c r="H15" i="4"/>
  <c r="H5" i="4"/>
  <c r="H40" i="4"/>
  <c r="H36" i="4"/>
  <c r="H35" i="4"/>
  <c r="H34" i="4"/>
  <c r="H33" i="4"/>
  <c r="H32" i="4"/>
  <c r="H31" i="4"/>
  <c r="H30" i="4"/>
  <c r="H29" i="4"/>
  <c r="H28" i="4"/>
  <c r="H27" i="4"/>
  <c r="H26" i="4"/>
  <c r="H18" i="4"/>
  <c r="H13" i="4"/>
  <c r="H12" i="4"/>
  <c r="H11" i="4"/>
  <c r="H10" i="4"/>
  <c r="H9" i="4"/>
  <c r="H8" i="4"/>
  <c r="H7" i="4"/>
  <c r="H6" i="4"/>
  <c r="B1" i="4"/>
  <c r="N14" i="3"/>
  <c r="L29" i="4"/>
  <c r="K29" i="4"/>
  <c r="M29" i="4" s="1"/>
  <c r="L8" i="4"/>
  <c r="K8" i="4"/>
  <c r="M8" i="4" s="1"/>
  <c r="K25" i="4"/>
  <c r="K4" i="4"/>
  <c r="G27" i="4"/>
  <c r="G28" i="4"/>
  <c r="G29" i="4"/>
  <c r="G30" i="4"/>
  <c r="G31" i="4"/>
  <c r="G32" i="4"/>
  <c r="G33" i="4"/>
  <c r="G34" i="4"/>
  <c r="G35" i="4"/>
  <c r="G40" i="4"/>
  <c r="G26" i="4"/>
  <c r="G6" i="4"/>
  <c r="G7" i="4"/>
  <c r="G8" i="4"/>
  <c r="G9" i="4"/>
  <c r="G10" i="4"/>
  <c r="G11" i="4"/>
  <c r="G12" i="4"/>
  <c r="G13" i="4"/>
  <c r="G18" i="4"/>
  <c r="G5" i="4"/>
  <c r="M34" i="4"/>
  <c r="L34" i="4"/>
  <c r="K34" i="4"/>
  <c r="M33" i="4"/>
  <c r="L33" i="4"/>
  <c r="K33" i="4"/>
  <c r="M32" i="4"/>
  <c r="L32" i="4"/>
  <c r="K32" i="4"/>
  <c r="M31" i="4"/>
  <c r="L31" i="4"/>
  <c r="K31" i="4"/>
  <c r="M30" i="4"/>
  <c r="L30" i="4"/>
  <c r="K30" i="4"/>
  <c r="K26" i="4"/>
  <c r="E27" i="4"/>
  <c r="E28" i="4"/>
  <c r="E29" i="4"/>
  <c r="E30" i="4"/>
  <c r="E31" i="4"/>
  <c r="E32" i="4"/>
  <c r="E33" i="4"/>
  <c r="E34" i="4"/>
  <c r="E35" i="4"/>
  <c r="E36" i="4"/>
  <c r="E39" i="4"/>
  <c r="E40" i="4"/>
  <c r="E26" i="4"/>
  <c r="D27" i="4"/>
  <c r="D28" i="4"/>
  <c r="D29" i="4"/>
  <c r="D30" i="4"/>
  <c r="D31" i="4"/>
  <c r="D32" i="4"/>
  <c r="D33" i="4"/>
  <c r="D34" i="4"/>
  <c r="D35" i="4"/>
  <c r="D36" i="4"/>
  <c r="D39" i="4"/>
  <c r="D40" i="4"/>
  <c r="D26" i="4"/>
  <c r="C27" i="4"/>
  <c r="C28" i="4"/>
  <c r="C29" i="4"/>
  <c r="C30" i="4"/>
  <c r="C31" i="4"/>
  <c r="C32" i="4"/>
  <c r="C33" i="4"/>
  <c r="C34" i="4"/>
  <c r="C35" i="4"/>
  <c r="C36" i="4"/>
  <c r="C39" i="4"/>
  <c r="C40" i="4"/>
  <c r="C26" i="4"/>
  <c r="C23" i="8"/>
  <c r="B23" i="8" s="1"/>
  <c r="C22" i="8"/>
  <c r="D22" i="8" s="1"/>
  <c r="C21" i="8"/>
  <c r="B21" i="8" s="1"/>
  <c r="C20" i="8"/>
  <c r="D20" i="8" s="1"/>
  <c r="C19" i="8"/>
  <c r="D19" i="8" s="1"/>
  <c r="C18" i="8"/>
  <c r="D18" i="8" s="1"/>
  <c r="C17" i="8"/>
  <c r="B17" i="8" s="1"/>
  <c r="C16" i="8"/>
  <c r="B16" i="8" s="1"/>
  <c r="C15" i="8"/>
  <c r="B15" i="8" s="1"/>
  <c r="C14" i="8"/>
  <c r="D14" i="8" s="1"/>
  <c r="C13" i="8"/>
  <c r="D13" i="8" s="1"/>
  <c r="C12" i="8"/>
  <c r="B12" i="8" s="1"/>
  <c r="C11" i="8"/>
  <c r="B11" i="8" s="1"/>
  <c r="C10" i="8"/>
  <c r="B10" i="8" s="1"/>
  <c r="C9" i="8"/>
  <c r="D9" i="8" s="1"/>
  <c r="C8" i="8"/>
  <c r="B8" i="8" s="1"/>
  <c r="C7" i="8"/>
  <c r="D7" i="8" s="1"/>
  <c r="C6" i="8"/>
  <c r="D6" i="8" s="1"/>
  <c r="C5" i="8"/>
  <c r="B5" i="8" s="1"/>
  <c r="C4" i="8"/>
  <c r="D4" i="8" s="1"/>
  <c r="A16" i="8"/>
  <c r="A17" i="8"/>
  <c r="A15" i="8"/>
  <c r="A18" i="8"/>
  <c r="A19" i="8"/>
  <c r="A20" i="8"/>
  <c r="C10" i="4"/>
  <c r="D10" i="4"/>
  <c r="E10" i="4"/>
  <c r="C9" i="4"/>
  <c r="D9" i="4"/>
  <c r="E9" i="4"/>
  <c r="K5" i="4"/>
  <c r="D18" i="4"/>
  <c r="D13" i="4"/>
  <c r="D12" i="4"/>
  <c r="D11" i="4"/>
  <c r="D8" i="4"/>
  <c r="D7" i="4"/>
  <c r="D6" i="4"/>
  <c r="D5" i="4"/>
  <c r="E6" i="4"/>
  <c r="E7" i="4"/>
  <c r="E8" i="4"/>
  <c r="E11" i="4"/>
  <c r="E12" i="4"/>
  <c r="E13" i="4"/>
  <c r="E18" i="4"/>
  <c r="E5" i="4"/>
  <c r="M9" i="4"/>
  <c r="L9" i="4"/>
  <c r="K9" i="4"/>
  <c r="M10" i="4"/>
  <c r="L10" i="4"/>
  <c r="K10" i="4"/>
  <c r="K13" i="4"/>
  <c r="C14" i="5"/>
  <c r="B14" i="5" s="1"/>
  <c r="A15" i="5"/>
  <c r="C13" i="5"/>
  <c r="B13" i="5" s="1"/>
  <c r="C12" i="5"/>
  <c r="B12" i="5" s="1"/>
  <c r="C11" i="5"/>
  <c r="B11" i="5" s="1"/>
  <c r="C10" i="5"/>
  <c r="B10" i="5" s="1"/>
  <c r="C9" i="5"/>
  <c r="D9" i="5" s="1"/>
  <c r="C8" i="5"/>
  <c r="B8" i="5" s="1"/>
  <c r="C7" i="5"/>
  <c r="B7" i="5" s="1"/>
  <c r="C6" i="5"/>
  <c r="B6" i="5" s="1"/>
  <c r="C5" i="5"/>
  <c r="D5" i="5" s="1"/>
  <c r="C4" i="5"/>
  <c r="D4" i="5" s="1"/>
  <c r="L11" i="4"/>
  <c r="M11" i="4"/>
  <c r="L12" i="4"/>
  <c r="M12" i="4"/>
  <c r="L13" i="4"/>
  <c r="M13" i="4"/>
  <c r="K12" i="4"/>
  <c r="K11" i="4"/>
  <c r="C5" i="4"/>
  <c r="C18" i="4"/>
  <c r="C11" i="4"/>
  <c r="C6" i="4"/>
  <c r="C8" i="4"/>
  <c r="C13" i="4"/>
  <c r="C12" i="4"/>
  <c r="C7" i="4"/>
  <c r="A16" i="5"/>
  <c r="C15" i="5"/>
  <c r="B15" i="5" s="1"/>
  <c r="A17" i="5"/>
  <c r="C16" i="5"/>
  <c r="B16" i="5" s="1"/>
  <c r="A18" i="5"/>
  <c r="C17" i="5"/>
  <c r="B17" i="5" s="1"/>
  <c r="A19" i="5"/>
  <c r="C18" i="5"/>
  <c r="B18" i="5" s="1"/>
  <c r="A20" i="5"/>
  <c r="C19" i="5"/>
  <c r="B19" i="5" s="1"/>
  <c r="A21" i="5"/>
  <c r="C20" i="5"/>
  <c r="B20" i="5" s="1"/>
  <c r="A22" i="5"/>
  <c r="C21" i="5"/>
  <c r="D21" i="5" s="1"/>
  <c r="A23" i="5"/>
  <c r="C22" i="5"/>
  <c r="B22" i="5" s="1"/>
  <c r="C23" i="5"/>
  <c r="B23" i="5" s="1"/>
  <c r="A21" i="8"/>
  <c r="A22" i="8"/>
  <c r="A23" i="8"/>
  <c r="F8" i="4" l="1"/>
  <c r="F26" i="4"/>
  <c r="F6" i="4"/>
  <c r="F12" i="4"/>
  <c r="F11" i="4"/>
  <c r="F9" i="4"/>
  <c r="F16" i="4"/>
  <c r="F10" i="4"/>
  <c r="F17" i="4"/>
  <c r="F5" i="4"/>
  <c r="F7" i="4"/>
  <c r="F13" i="4"/>
  <c r="F15" i="4"/>
  <c r="F18" i="4"/>
  <c r="F14" i="4"/>
  <c r="B5" i="5"/>
  <c r="B20" i="8"/>
  <c r="D16" i="8"/>
  <c r="F36" i="4"/>
  <c r="D14" i="5"/>
  <c r="D19" i="5"/>
  <c r="B18" i="8"/>
  <c r="F32" i="4"/>
  <c r="B22" i="8"/>
  <c r="F28" i="4"/>
  <c r="F38" i="4"/>
  <c r="F30" i="4"/>
  <c r="F35" i="4"/>
  <c r="C41" i="4"/>
  <c r="K27" i="4" s="1"/>
  <c r="B14" i="8"/>
  <c r="D23" i="5"/>
  <c r="D12" i="5"/>
  <c r="B4" i="5"/>
  <c r="B9" i="5"/>
  <c r="D13" i="5"/>
  <c r="D7" i="5"/>
  <c r="D23" i="8"/>
  <c r="B4" i="8"/>
  <c r="D11" i="8"/>
  <c r="F27" i="4"/>
  <c r="D12" i="8"/>
  <c r="D15" i="8"/>
  <c r="F31" i="4"/>
  <c r="D10" i="8"/>
  <c r="B19" i="8"/>
  <c r="F39" i="4"/>
  <c r="F29" i="4"/>
  <c r="F34" i="4"/>
  <c r="E41" i="4"/>
  <c r="F33" i="4"/>
  <c r="F40" i="4"/>
  <c r="F37" i="4"/>
  <c r="B13" i="8"/>
  <c r="B6" i="8"/>
  <c r="B7" i="8"/>
  <c r="B9" i="8"/>
  <c r="D17" i="8"/>
  <c r="D41" i="4"/>
  <c r="D21" i="8"/>
  <c r="D5" i="8"/>
  <c r="D8" i="8"/>
  <c r="B21" i="5"/>
  <c r="D11" i="5"/>
  <c r="D8" i="5"/>
  <c r="D15" i="5"/>
  <c r="D18" i="5"/>
  <c r="E19" i="4"/>
  <c r="C19" i="4"/>
  <c r="K6" i="4" s="1"/>
  <c r="D10" i="5"/>
  <c r="D19" i="4"/>
  <c r="D17" i="5"/>
  <c r="D6" i="5"/>
  <c r="D22" i="5"/>
  <c r="D20" i="5"/>
  <c r="D16" i="5"/>
  <c r="F41" i="4" l="1"/>
  <c r="K39" i="4"/>
  <c r="K18" i="4"/>
  <c r="F19"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FlashReportTotalList (2)" description="Connection to the 'FlashReportTotalList (2)' query in the workbook." type="5" refreshedVersion="8" background="1" saveData="1">
    <dbPr connection="Provider=Microsoft.Mashup.OleDb.1;Data Source=$Workbook$;Location=&quot;FlashReportTotalList (2)&quot;;Extended Properties=&quot;&quot;" command="SELECT * FROM [FlashReportTotalList (2)]"/>
  </connection>
  <connection id="2" xr16:uid="{00000000-0015-0000-FFFF-FFFF01000000}" keepAlive="1" name="Query - FlashReportTotalList (4)" description="Connection to the 'FlashReportTotalList (4)' query in the workbook." type="5" refreshedVersion="8" background="1" saveData="1">
    <dbPr connection="Provider=Microsoft.Mashup.OleDb.1;Data Source=$Workbook$;Location=&quot;FlashReportTotalList (4)&quot;;Extended Properties=&quot;&quot;" command="SELECT * FROM [FlashReportTotalList (4)]"/>
  </connection>
</connections>
</file>

<file path=xl/sharedStrings.xml><?xml version="1.0" encoding="utf-8"?>
<sst xmlns="http://schemas.openxmlformats.org/spreadsheetml/2006/main" count="16299" uniqueCount="3381">
  <si>
    <t>YTD</t>
  </si>
  <si>
    <t>CTA</t>
  </si>
  <si>
    <t>Systematic</t>
  </si>
  <si>
    <t>Contrarian</t>
  </si>
  <si>
    <t>Global</t>
  </si>
  <si>
    <t>Option Writer</t>
  </si>
  <si>
    <t>Crypto</t>
  </si>
  <si>
    <t>Diversified</t>
  </si>
  <si>
    <t>Fund of Funds</t>
  </si>
  <si>
    <t>Abbey Capital</t>
  </si>
  <si>
    <t>Abbey Capital Futures Strategy</t>
  </si>
  <si>
    <t>Enhanced Index</t>
  </si>
  <si>
    <t>Abbey Capital Multi Asset Fund</t>
  </si>
  <si>
    <t>Trend Following</t>
  </si>
  <si>
    <t>Diversified Program</t>
  </si>
  <si>
    <t>Global Diversified</t>
  </si>
  <si>
    <t>Commodity</t>
  </si>
  <si>
    <t>Equity LS</t>
  </si>
  <si>
    <t>Discretionary</t>
  </si>
  <si>
    <t>Nordic</t>
  </si>
  <si>
    <t>Accendo Capital</t>
  </si>
  <si>
    <t>AssetAllocation</t>
  </si>
  <si>
    <t>Short Term</t>
  </si>
  <si>
    <t>Adalpha Asset Management</t>
  </si>
  <si>
    <t>Diversified Short-Term</t>
  </si>
  <si>
    <t>Fundamental</t>
  </si>
  <si>
    <t>Adrigo Asset Management</t>
  </si>
  <si>
    <t>Market Neutral</t>
  </si>
  <si>
    <t>AI</t>
  </si>
  <si>
    <t>Currency</t>
  </si>
  <si>
    <t>Equity</t>
  </si>
  <si>
    <t>Discretionary Global Macro</t>
  </si>
  <si>
    <t>Fixed Income</t>
  </si>
  <si>
    <t>Credit</t>
  </si>
  <si>
    <t>Agenta Investment Management</t>
  </si>
  <si>
    <t>Agenta Alternative Fixed Income</t>
  </si>
  <si>
    <t>Hedge Fund</t>
  </si>
  <si>
    <t>AIS Capital Management</t>
  </si>
  <si>
    <t>MAAP 2-4X</t>
  </si>
  <si>
    <t>Multi Strategy</t>
  </si>
  <si>
    <t>Agricultural</t>
  </si>
  <si>
    <t>Managed Futures</t>
  </si>
  <si>
    <t>Altiq</t>
  </si>
  <si>
    <t>Futures Program</t>
  </si>
  <si>
    <t>Altis Partners Jersey Limited</t>
  </si>
  <si>
    <t>Energy</t>
  </si>
  <si>
    <t>Amapa Capital Advisors</t>
  </si>
  <si>
    <t>Amapa Investment Program</t>
  </si>
  <si>
    <t>Volatility</t>
  </si>
  <si>
    <t>Volatility Trading Program</t>
  </si>
  <si>
    <t>AQR Capital Management</t>
  </si>
  <si>
    <t>AQR Managed Futures</t>
  </si>
  <si>
    <t>AQR Managed Futures HV Strategy</t>
  </si>
  <si>
    <t>Aquantum</t>
  </si>
  <si>
    <t>Commodity Spread</t>
  </si>
  <si>
    <t>Aspect Capital Limited</t>
  </si>
  <si>
    <t>Option Strategy</t>
  </si>
  <si>
    <t>Atlant Fonder</t>
  </si>
  <si>
    <t>Atlant Edge</t>
  </si>
  <si>
    <t>Atlant MultiStrategy</t>
  </si>
  <si>
    <t>Atlant Protect</t>
  </si>
  <si>
    <t>Atlant Sharp</t>
  </si>
  <si>
    <t>Atlant Stability</t>
  </si>
  <si>
    <t>Auspice Capital Advisors</t>
  </si>
  <si>
    <t>Auspice Diversified</t>
  </si>
  <si>
    <t>LongOnly</t>
  </si>
  <si>
    <t>Broad Commodity Index</t>
  </si>
  <si>
    <t>Index</t>
  </si>
  <si>
    <t>Active Index</t>
  </si>
  <si>
    <t>Bensboro Advisors</t>
  </si>
  <si>
    <t>Seasonal Futures Fund</t>
  </si>
  <si>
    <t>Technical</t>
  </si>
  <si>
    <t>Blue Bar Futures Trading Management</t>
  </si>
  <si>
    <t>Prime Ag Program</t>
  </si>
  <si>
    <t>U.S. Commodity Diversified</t>
  </si>
  <si>
    <t>Bocken Trading</t>
  </si>
  <si>
    <t>Discretionary Trading Program</t>
  </si>
  <si>
    <t>Borea Asset Management AS</t>
  </si>
  <si>
    <t>Borea European Credit</t>
  </si>
  <si>
    <t>Breakout Funds</t>
  </si>
  <si>
    <t>Brummer &amp; Partners</t>
  </si>
  <si>
    <t>Brummer MultiStrategy</t>
  </si>
  <si>
    <t>Buckingham Global Advisors</t>
  </si>
  <si>
    <t>CABA Capital</t>
  </si>
  <si>
    <t>CABA Hedge</t>
  </si>
  <si>
    <t>Calculo Capital</t>
  </si>
  <si>
    <t>Calculo Evolution Fund</t>
  </si>
  <si>
    <t>Campbell &amp; Company</t>
  </si>
  <si>
    <t>Candriam Investors Group</t>
  </si>
  <si>
    <t>Capital Four Management</t>
  </si>
  <si>
    <t>Capital Four Credit Opportunities Fund</t>
  </si>
  <si>
    <t>Capital Fund Management</t>
  </si>
  <si>
    <t>Absolute Return</t>
  </si>
  <si>
    <t>Catalyst Capital Advisors</t>
  </si>
  <si>
    <t>Catella Credit Opportunity</t>
  </si>
  <si>
    <t>Catella Nordic Corporate Bond Flex</t>
  </si>
  <si>
    <t>Chesapeake Capital Corporation</t>
  </si>
  <si>
    <t>Coeli Asset Management</t>
  </si>
  <si>
    <t>Coloma Capital Futures</t>
  </si>
  <si>
    <t>Hedged Volatility</t>
  </si>
  <si>
    <t>Europe</t>
  </si>
  <si>
    <t>County Cork</t>
  </si>
  <si>
    <t>Macro Equity Hedge</t>
  </si>
  <si>
    <t>Crabel Capital Mgmt</t>
  </si>
  <si>
    <t>Crabel Advanced Trend</t>
  </si>
  <si>
    <t>Crabel Multi-Product</t>
  </si>
  <si>
    <t>Crediton Hill</t>
  </si>
  <si>
    <t>Managed Account</t>
  </si>
  <si>
    <t>Crescit Asset Management</t>
  </si>
  <si>
    <t>Crescit</t>
  </si>
  <si>
    <t>Danske Bank Asset Management</t>
  </si>
  <si>
    <t>Danske Invest Hedge Fixed Income Strategies</t>
  </si>
  <si>
    <t>Davis Commodities</t>
  </si>
  <si>
    <t>Agricultural Program</t>
  </si>
  <si>
    <t>Diversified Alpha</t>
  </si>
  <si>
    <t>Ditsch Trading</t>
  </si>
  <si>
    <t>Agricultural Trading Program</t>
  </si>
  <si>
    <t>DNB Asset Management</t>
  </si>
  <si>
    <t>DNB TMT Absolute Return</t>
  </si>
  <si>
    <t>dormouse Limited</t>
  </si>
  <si>
    <t>Dormouse Futures Program</t>
  </si>
  <si>
    <t>Global Diversified Program</t>
  </si>
  <si>
    <t>Drury Capital</t>
  </si>
  <si>
    <t>Diversified Trend-Following Program</t>
  </si>
  <si>
    <t>ecamos Capital AG</t>
  </si>
  <si>
    <t>ecamos Volatility Strategy 2X</t>
  </si>
  <si>
    <t>Eckhardt Trading Company</t>
  </si>
  <si>
    <t>Evolution Strategy</t>
  </si>
  <si>
    <t>China</t>
  </si>
  <si>
    <t>Risk Parity</t>
  </si>
  <si>
    <t>Elementa Management</t>
  </si>
  <si>
    <t>Elementa</t>
  </si>
  <si>
    <t>EMC Capital Advisors</t>
  </si>
  <si>
    <t>EMC Balance Program</t>
  </si>
  <si>
    <t>EMC Classic Program</t>
  </si>
  <si>
    <t>Global Tactical Allocation Program</t>
  </si>
  <si>
    <t>Episteme Capital Partners</t>
  </si>
  <si>
    <t>Systematic Quest</t>
  </si>
  <si>
    <t>Estlander &amp; Partners</t>
  </si>
  <si>
    <t>Alpha Trend</t>
  </si>
  <si>
    <t>Freedom</t>
  </si>
  <si>
    <t>Evergreen Commodity Advisors</t>
  </si>
  <si>
    <t>Discretionary Energy Strategy</t>
  </si>
  <si>
    <t>Excalibur Asset Management</t>
  </si>
  <si>
    <t>Excalibur</t>
  </si>
  <si>
    <t>First Quadrant LP</t>
  </si>
  <si>
    <t>Formue Nord</t>
  </si>
  <si>
    <t>Formue Nord Markedsneutral AS</t>
  </si>
  <si>
    <t>RiskPremia</t>
  </si>
  <si>
    <t>FTC Capital</t>
  </si>
  <si>
    <t>FTC Futures Fund Classic</t>
  </si>
  <si>
    <t>FTC Gideon I</t>
  </si>
  <si>
    <t>GAM International Management</t>
  </si>
  <si>
    <t>GCI Asset Management</t>
  </si>
  <si>
    <t>GCI Systematic Macro Strategy</t>
  </si>
  <si>
    <t>Global Sigma Group</t>
  </si>
  <si>
    <t>AGSF</t>
  </si>
  <si>
    <t>Global Sigma Fund LP</t>
  </si>
  <si>
    <t>Graham Capital Mgmt LP</t>
  </si>
  <si>
    <t>Graham Macro UCITS</t>
  </si>
  <si>
    <t>Tactical Trend</t>
  </si>
  <si>
    <t>Hamer Trading</t>
  </si>
  <si>
    <t>Systematic Diversified Program</t>
  </si>
  <si>
    <t>HELSINKI CAPITAL PARTNERS</t>
  </si>
  <si>
    <t>HCP Black Fund</t>
  </si>
  <si>
    <t>HCP Focus Fund</t>
  </si>
  <si>
    <t>HCP Quant</t>
  </si>
  <si>
    <t>HP Fondsmaglerselskab</t>
  </si>
  <si>
    <t>J E Moody</t>
  </si>
  <si>
    <t>Commodity Relative Value</t>
  </si>
  <si>
    <t>Metal</t>
  </si>
  <si>
    <t>KLP Kapitalforvaltning AS</t>
  </si>
  <si>
    <t>KLP Alfa Global Energi</t>
  </si>
  <si>
    <t>KLP Alfa Global Rente</t>
  </si>
  <si>
    <t>Lynx Asset Management</t>
  </si>
  <si>
    <t>Lynx</t>
  </si>
  <si>
    <t>M&amp;R Capital</t>
  </si>
  <si>
    <t>Livestock Trading Program</t>
  </si>
  <si>
    <t>Man AHL</t>
  </si>
  <si>
    <t>Metori Capital Management</t>
  </si>
  <si>
    <t>Epsilon Global Trend (Lyxor)</t>
  </si>
  <si>
    <t>Michael J Frischmeyer</t>
  </si>
  <si>
    <t>Managed Account Prog</t>
  </si>
  <si>
    <t>MS Capital Management Limited</t>
  </si>
  <si>
    <t>Mulvaney Capital Management</t>
  </si>
  <si>
    <t>Nordea Asset Management</t>
  </si>
  <si>
    <t>Nordea 1  Alpha 15 MA Fund</t>
  </si>
  <si>
    <t>Nordic Archipelago Investments</t>
  </si>
  <si>
    <t>Chelonia Market Neutral</t>
  </si>
  <si>
    <t>Norron</t>
  </si>
  <si>
    <t>Norron Select</t>
  </si>
  <si>
    <t>Norron Target</t>
  </si>
  <si>
    <t>Nykredit Asset Management</t>
  </si>
  <si>
    <t>Nykredit EVIRA Hedge Fund</t>
  </si>
  <si>
    <t>O'Brien Investment Group</t>
  </si>
  <si>
    <t>Quantitative Global Macro Futures</t>
  </si>
  <si>
    <t>Opus Futures</t>
  </si>
  <si>
    <t>Advanced Ag Trading Program</t>
  </si>
  <si>
    <t>Orbits Venture</t>
  </si>
  <si>
    <t>Risk Sigma Program 2</t>
  </si>
  <si>
    <t>Othania Invest</t>
  </si>
  <si>
    <t>Othania Invest AS</t>
  </si>
  <si>
    <t>P/E Investments</t>
  </si>
  <si>
    <t>Pareto Asset Management AS</t>
  </si>
  <si>
    <t>PIMCO</t>
  </si>
  <si>
    <t>Trends Composite</t>
  </si>
  <si>
    <t>PriorNilsson  Yield</t>
  </si>
  <si>
    <t>PriorNilsson Idea</t>
  </si>
  <si>
    <t>Prolific Capital Markets</t>
  </si>
  <si>
    <t>Prolific Swiss System (PSS)</t>
  </si>
  <si>
    <t>QMS Capital Management LP</t>
  </si>
  <si>
    <t>Diversified Global Macro</t>
  </si>
  <si>
    <t>QTS Capital Management</t>
  </si>
  <si>
    <t>Quantica Capital AG</t>
  </si>
  <si>
    <t>Managed Futures Program</t>
  </si>
  <si>
    <t>Managed Futures Program 2x</t>
  </si>
  <si>
    <t>Quantitative Investment Management</t>
  </si>
  <si>
    <t>Global Program</t>
  </si>
  <si>
    <t>Quest Partners</t>
  </si>
  <si>
    <t>AlphaQuest Original</t>
  </si>
  <si>
    <t>Quest Fixed Income Hedge Program</t>
  </si>
  <si>
    <t>R Best</t>
  </si>
  <si>
    <t>World Select Program</t>
  </si>
  <si>
    <t>Ramsey Quantitative Systems</t>
  </si>
  <si>
    <t>Red Rock Capital</t>
  </si>
  <si>
    <t>Commodity Long-Short</t>
  </si>
  <si>
    <t>Systematic Global Macro</t>
  </si>
  <si>
    <t>Ress Life Investments</t>
  </si>
  <si>
    <t>Revolution Capital Management</t>
  </si>
  <si>
    <t>Global Alpha Program</t>
  </si>
  <si>
    <t>Mosaic Institutional Program</t>
  </si>
  <si>
    <t>Rhenman &amp; Partners Asset Management</t>
  </si>
  <si>
    <t>Rhicon Currency Management Pte</t>
  </si>
  <si>
    <t>Strategic Prog</t>
  </si>
  <si>
    <t>Robust Methods</t>
  </si>
  <si>
    <t>Robust Methods LLC</t>
  </si>
  <si>
    <t>RPM Risk &amp; Portfolio Management</t>
  </si>
  <si>
    <t>RPM Evolving</t>
  </si>
  <si>
    <t>Schindler Capital Management</t>
  </si>
  <si>
    <t>Dairy Advantage Program</t>
  </si>
  <si>
    <t>SEB Group</t>
  </si>
  <si>
    <t>Asset Selection</t>
  </si>
  <si>
    <t>Sector Theta AS</t>
  </si>
  <si>
    <t>Sector Zen Fund</t>
  </si>
  <si>
    <t>Sentat Asset Management</t>
  </si>
  <si>
    <t>Thyra Hedge</t>
  </si>
  <si>
    <t>SinoPac Asset Management Asia</t>
  </si>
  <si>
    <t>Multi Strat Quant Fund</t>
  </si>
  <si>
    <t>SMN Investment Services</t>
  </si>
  <si>
    <t>SMN Diversified Futures Fund</t>
  </si>
  <si>
    <t>Soaring Pelican</t>
  </si>
  <si>
    <t>SpreadEdge Capital</t>
  </si>
  <si>
    <t>Diversified Seasonal Spread</t>
  </si>
  <si>
    <t>Evolution</t>
  </si>
  <si>
    <t>Systematica Investments</t>
  </si>
  <si>
    <t>BlueTrend Fund</t>
  </si>
  <si>
    <t>Taiga Fund Management AS</t>
  </si>
  <si>
    <t>Taiga Fund</t>
  </si>
  <si>
    <t>The Great O'Neill</t>
  </si>
  <si>
    <t>Great O'Neill</t>
  </si>
  <si>
    <t>Transtrend BV</t>
  </si>
  <si>
    <t>Enhanced Risk</t>
  </si>
  <si>
    <t>Standard Risk</t>
  </si>
  <si>
    <t>TRYCON GCM</t>
  </si>
  <si>
    <t>Tungsten Trycon Basic</t>
  </si>
  <si>
    <t>Turk Capital</t>
  </si>
  <si>
    <t>U.S. Equity Long Short Strategy</t>
  </si>
  <si>
    <t>U.S. Hedge Strategy</t>
  </si>
  <si>
    <t>VISIO Asset Management</t>
  </si>
  <si>
    <t>VISIO Allocator Fund</t>
  </si>
  <si>
    <t>Vivienne Investissement</t>
  </si>
  <si>
    <t>Ouessant UCITS A</t>
  </si>
  <si>
    <t>Volt Capital Management</t>
  </si>
  <si>
    <t>Welton Investment Partners</t>
  </si>
  <si>
    <t>Global Directional Portfolio</t>
  </si>
  <si>
    <t>Wharton Capital Management</t>
  </si>
  <si>
    <t>Agricultural Futures</t>
  </si>
  <si>
    <t>Winton Capital Management</t>
  </si>
  <si>
    <t>Catella Fondforvaltning</t>
  </si>
  <si>
    <t>Prior &amp; Nilsson Fond och Kapitalforvaltning</t>
  </si>
  <si>
    <t>High Yield</t>
  </si>
  <si>
    <t>Macro</t>
  </si>
  <si>
    <t>Carlsson Noren Asset Management</t>
  </si>
  <si>
    <t>US</t>
  </si>
  <si>
    <t>MBS</t>
  </si>
  <si>
    <t>Welton Trend Program</t>
  </si>
  <si>
    <t>ESG</t>
  </si>
  <si>
    <t>Technology</t>
  </si>
  <si>
    <t>Small Cap</t>
  </si>
  <si>
    <t>Life Settlement</t>
  </si>
  <si>
    <t>Health Care</t>
  </si>
  <si>
    <t>Japan</t>
  </si>
  <si>
    <t>Value</t>
  </si>
  <si>
    <t>Category</t>
  </si>
  <si>
    <t>No</t>
  </si>
  <si>
    <t>Sum</t>
  </si>
  <si>
    <t>#</t>
  </si>
  <si>
    <t>Reported MTD</t>
  </si>
  <si>
    <t>1st Quartile</t>
  </si>
  <si>
    <t>2nd Quartile</t>
  </si>
  <si>
    <t>3rd Quartile</t>
  </si>
  <si>
    <t>MTD</t>
  </si>
  <si>
    <t>%</t>
  </si>
  <si>
    <t>Manager</t>
  </si>
  <si>
    <t>Maximum Value</t>
  </si>
  <si>
    <t>Mininum Value</t>
  </si>
  <si>
    <t>There are substantial risks and conflicts of interests associated with Managed Futures and commodities accounts, and you should only invest risk capital. The success of an investment is dependent upon the ability of a commodity trading advisor (CTA) to identify profitable investment opportunities and successfully trade. The identification of attractive trading opportunities is difficult, requires skill, and involves a significant degree of uncertainty. CTAs have total trading authority, and the use of a single CTA could mean a lack of diversification and higher risk. The high degree of leverage often obtainable in commodity trading can work against you as well as for you, and can lead to large losses as well as gains. Returns generated from a CTA’s trading, if any, may not adequately compensate you for the business and financial risks you assume. You can lose all or a substantial amount of your investment. If you use notional funding, you may lose more than your initial cash investment. Managed Futures and commodities accounts may be subject to substantial charges for management and advisory fees. It may be necessary for accounts that are subject to these charges to make substantial trading profits in order to avoid depletion or exhaustion of their assets. The disclosure document contains a complete description of each fee to be charged to your account by a CTA. CTAs may trade highly illiquid markets, or on foreign markets, and may not be able to close or offset positions immediately upon request. You may have market exposure even after the CTA has a request for closure or liquidation. PAST RESULTS ARE NOT NECESSARILY INDICATIVE OF FUTURE RESULTS.</t>
  </si>
  <si>
    <t>HP Hedge Fixed Income</t>
  </si>
  <si>
    <t>Average</t>
  </si>
  <si>
    <t>Drawdown</t>
  </si>
  <si>
    <t>At High</t>
  </si>
  <si>
    <t>Breakout Strategy</t>
  </si>
  <si>
    <t>Genio Capital</t>
  </si>
  <si>
    <t>Proxy P Management</t>
  </si>
  <si>
    <t>Proxy Renewable LongShort Energy</t>
  </si>
  <si>
    <t>Percentage</t>
  </si>
  <si>
    <t>Carlsson Noren Yield Opportunity</t>
  </si>
  <si>
    <t>Chelton Wealth</t>
  </si>
  <si>
    <t>CONTRENDIAN</t>
  </si>
  <si>
    <t>CONTRENDIAN Master F</t>
  </si>
  <si>
    <t>Atlant Opportunity</t>
  </si>
  <si>
    <t>Nordkinn Asset Management</t>
  </si>
  <si>
    <t>Sissener AS</t>
  </si>
  <si>
    <t>Sissener Canopus</t>
  </si>
  <si>
    <t>The updated database is currently password protected. Please access the database at www.nilssonhedge.com</t>
  </si>
  <si>
    <t>ACS Energies</t>
  </si>
  <si>
    <t>Behavioral</t>
  </si>
  <si>
    <t>Chelton Wealth Alternativ</t>
  </si>
  <si>
    <t>Currency Al</t>
  </si>
  <si>
    <t>Alpha Program</t>
  </si>
  <si>
    <t>Kaiser Trading Group</t>
  </si>
  <si>
    <t>Kaiser Trading Group Pty. Ltd.</t>
  </si>
  <si>
    <t>Danske Invest Europe LongShort Equity Factors</t>
  </si>
  <si>
    <t>Passive</t>
  </si>
  <si>
    <t>Crabel Gemini</t>
  </si>
  <si>
    <t>Private Client Program 2x</t>
  </si>
  <si>
    <t>Adrigo Small  &amp; Midcap LS</t>
  </si>
  <si>
    <t>Lansforsakringar Fondforvaltning</t>
  </si>
  <si>
    <t>Lansforsakringar Multistrategi</t>
  </si>
  <si>
    <t>Pos</t>
  </si>
  <si>
    <t>Neg</t>
  </si>
  <si>
    <t>% Rep</t>
  </si>
  <si>
    <t>Tail Protect</t>
  </si>
  <si>
    <t>AP Futures</t>
  </si>
  <si>
    <t>Alternative</t>
  </si>
  <si>
    <t>Institutional Dairy Advantage</t>
  </si>
  <si>
    <t>Altegris Advisors</t>
  </si>
  <si>
    <t>Managed Futures Strategy Fund</t>
  </si>
  <si>
    <t>LoCorr Fund Management</t>
  </si>
  <si>
    <t>LoCorr Macro Strategies</t>
  </si>
  <si>
    <t>American Beacon AHL Mgd Futs Strat Instl</t>
  </si>
  <si>
    <t>Rational Advisors</t>
  </si>
  <si>
    <t>Goldman Sachs Mngd Futures Strat Instl</t>
  </si>
  <si>
    <t>Guggenheim Investments</t>
  </si>
  <si>
    <t>Guggenheim Managed Futures Strategy</t>
  </si>
  <si>
    <t>Rational/ReSolve Adaptive Asset Allc</t>
  </si>
  <si>
    <t>Absolute Capital</t>
  </si>
  <si>
    <t>Asset Allocator</t>
  </si>
  <si>
    <t>ACR</t>
  </si>
  <si>
    <t>Multi-Strategy Quality Ret (MQR)</t>
  </si>
  <si>
    <t>AllianceBernstein</t>
  </si>
  <si>
    <t>Global Risk Allocation</t>
  </si>
  <si>
    <t>AmericaFirst</t>
  </si>
  <si>
    <t>AmericaFirst Income</t>
  </si>
  <si>
    <t>AmericaFirst Tactical Alpha</t>
  </si>
  <si>
    <t>Amundi Pioneer</t>
  </si>
  <si>
    <t>Flexible Opportunities</t>
  </si>
  <si>
    <t>Multi-Asset</t>
  </si>
  <si>
    <t>Momentum</t>
  </si>
  <si>
    <t>Astor</t>
  </si>
  <si>
    <t>Astor Dynamic Allocation</t>
  </si>
  <si>
    <t>Sector</t>
  </si>
  <si>
    <t>Astor Sector Allocation</t>
  </si>
  <si>
    <t>ATAC</t>
  </si>
  <si>
    <t>ATAC Rotation Investor</t>
  </si>
  <si>
    <t>Quality</t>
  </si>
  <si>
    <t>Catalyst/Lyons</t>
  </si>
  <si>
    <t>Catalyst/Lyons Tactical Allocation</t>
  </si>
  <si>
    <t>Columbia Adaptive Risk Allocation</t>
  </si>
  <si>
    <t>Crow Point</t>
  </si>
  <si>
    <t>Crow Point Global Tactical Alloc</t>
  </si>
  <si>
    <t>Dynamic</t>
  </si>
  <si>
    <t>Tactical Allocation</t>
  </si>
  <si>
    <t>Dorsey Wright</t>
  </si>
  <si>
    <t>DWA Tactical</t>
  </si>
  <si>
    <t>DoubleLine</t>
  </si>
  <si>
    <t>Managed Futures Strategy (Arrow)</t>
  </si>
  <si>
    <t>Dynamic US Opportunity</t>
  </si>
  <si>
    <t>Eaton Vance</t>
  </si>
  <si>
    <t>Rich Bern All Asst Strat</t>
  </si>
  <si>
    <t>FS Investments</t>
  </si>
  <si>
    <t>Stock Picking</t>
  </si>
  <si>
    <t>Gabelli</t>
  </si>
  <si>
    <t>Global Rising Income and Div</t>
  </si>
  <si>
    <t>Balanced Strategy</t>
  </si>
  <si>
    <t>Growth &amp; Inc Strat</t>
  </si>
  <si>
    <t>GPS</t>
  </si>
  <si>
    <t>Sector Rotation Fund</t>
  </si>
  <si>
    <t>GuidePath</t>
  </si>
  <si>
    <t>Flexible Income Allc</t>
  </si>
  <si>
    <t>Hanlon</t>
  </si>
  <si>
    <t>Tactical Dividend &amp; Momentum</t>
  </si>
  <si>
    <t>Income</t>
  </si>
  <si>
    <t>Hilton</t>
  </si>
  <si>
    <t>Hilton Tactical Income</t>
  </si>
  <si>
    <t>Horizon</t>
  </si>
  <si>
    <t>Active Asset Allocation</t>
  </si>
  <si>
    <t>Hundredfold</t>
  </si>
  <si>
    <t>Select Alternative</t>
  </si>
  <si>
    <t>Hussman</t>
  </si>
  <si>
    <t>Strategic Total Return</t>
  </si>
  <si>
    <t>IMS</t>
  </si>
  <si>
    <t>Strategic Income</t>
  </si>
  <si>
    <t>Invesco</t>
  </si>
  <si>
    <t>Macro Allocation Strategy</t>
  </si>
  <si>
    <t>Issachar</t>
  </si>
  <si>
    <t>JHancock</t>
  </si>
  <si>
    <t>Lazard</t>
  </si>
  <si>
    <t>Opportunistic Strategies</t>
  </si>
  <si>
    <t>Closed End</t>
  </si>
  <si>
    <t>Leuthold</t>
  </si>
  <si>
    <t>Core Investment</t>
  </si>
  <si>
    <t>Long/Short Commodity Strats</t>
  </si>
  <si>
    <t>Matisse</t>
  </si>
  <si>
    <t>Matisse Discounted Cl-End Fd Strat</t>
  </si>
  <si>
    <t>Meeder</t>
  </si>
  <si>
    <t>Meeder Balanced</t>
  </si>
  <si>
    <t>Muirfield</t>
  </si>
  <si>
    <t>Multi-Asset Income</t>
  </si>
  <si>
    <t>All Asset</t>
  </si>
  <si>
    <t>All Asset All Authority</t>
  </si>
  <si>
    <t>Pinnacle</t>
  </si>
  <si>
    <t>Multi-Strategy Core</t>
  </si>
  <si>
    <t>Power</t>
  </si>
  <si>
    <t>Global Tactical Allc/JAForlines</t>
  </si>
  <si>
    <t>Power Momentum Index</t>
  </si>
  <si>
    <t>Tactical Growth</t>
  </si>
  <si>
    <t>RESQ</t>
  </si>
  <si>
    <t>Dynamic Allocation</t>
  </si>
  <si>
    <t>SEI</t>
  </si>
  <si>
    <t>SMI</t>
  </si>
  <si>
    <t>Spectrum Advisors</t>
  </si>
  <si>
    <t>Preferred Investor</t>
  </si>
  <si>
    <t>Stadion</t>
  </si>
  <si>
    <t>Tactical Defensive</t>
  </si>
  <si>
    <t>Teberg</t>
  </si>
  <si>
    <t>Toews</t>
  </si>
  <si>
    <t>USAA</t>
  </si>
  <si>
    <t>Target Managed Allocation</t>
  </si>
  <si>
    <t>WesMark</t>
  </si>
  <si>
    <t>Tactical Opportunity</t>
  </si>
  <si>
    <t>WOA</t>
  </si>
  <si>
    <t>All Asset I</t>
  </si>
  <si>
    <t>ProFunds</t>
  </si>
  <si>
    <t>Falling US Dollar (daily)</t>
  </si>
  <si>
    <t>Symmetry Invest</t>
  </si>
  <si>
    <t>Symmetry Invest AS</t>
  </si>
  <si>
    <t>HPX Financial</t>
  </si>
  <si>
    <t>Old School Program</t>
  </si>
  <si>
    <t>Diversified Currency</t>
  </si>
  <si>
    <t>Em Mkts Ccy and S/T Invsmt (daily)</t>
  </si>
  <si>
    <t>Rising US Dollar (daily)</t>
  </si>
  <si>
    <t>Nordea 1  Alpha 10 MA Fund</t>
  </si>
  <si>
    <t>Nordea 1  Alpha 7 MA Fund</t>
  </si>
  <si>
    <t>SRV Capital</t>
  </si>
  <si>
    <t>Investin SRV  Fixed Income</t>
  </si>
  <si>
    <t>ABR</t>
  </si>
  <si>
    <t>Absolute Investment Adv</t>
  </si>
  <si>
    <t>ACM</t>
  </si>
  <si>
    <t>Growth</t>
  </si>
  <si>
    <t>Alger</t>
  </si>
  <si>
    <t>Anchor Capital</t>
  </si>
  <si>
    <t>BMO</t>
  </si>
  <si>
    <t>Emerging</t>
  </si>
  <si>
    <t>Boston Partners</t>
  </si>
  <si>
    <t>Calamos</t>
  </si>
  <si>
    <t>Caldwell &amp; Orkin</t>
  </si>
  <si>
    <t>Catalyst Funds</t>
  </si>
  <si>
    <t>Counterpoint</t>
  </si>
  <si>
    <t>Market Timing</t>
  </si>
  <si>
    <t>Diamond Hill</t>
  </si>
  <si>
    <t>Fintrust</t>
  </si>
  <si>
    <t>Forester</t>
  </si>
  <si>
    <t>Event Driven</t>
  </si>
  <si>
    <t>Glenmede</t>
  </si>
  <si>
    <t>Gotham</t>
  </si>
  <si>
    <t>Guggenheim</t>
  </si>
  <si>
    <t>Highland</t>
  </si>
  <si>
    <t>JPMorgan</t>
  </si>
  <si>
    <t>Longboard</t>
  </si>
  <si>
    <t>LS Opportunity</t>
  </si>
  <si>
    <t>Marketfield</t>
  </si>
  <si>
    <t>MFS</t>
  </si>
  <si>
    <t>Multi-Manager</t>
  </si>
  <si>
    <t>Tactical</t>
  </si>
  <si>
    <t>Nuveen</t>
  </si>
  <si>
    <t>Otter Creek</t>
  </si>
  <si>
    <t>Persimmon</t>
  </si>
  <si>
    <t>PGIM QMA</t>
  </si>
  <si>
    <t>Salient</t>
  </si>
  <si>
    <t>Sirios</t>
  </si>
  <si>
    <t>Snow Capital</t>
  </si>
  <si>
    <t>Defensive</t>
  </si>
  <si>
    <t>Waycross</t>
  </si>
  <si>
    <t>Weitz Partners III</t>
  </si>
  <si>
    <t>Wilmington</t>
  </si>
  <si>
    <t>Dynamic Blend Equity &amp; Volatil</t>
  </si>
  <si>
    <t>Capital Opportunities</t>
  </si>
  <si>
    <t>Convertible</t>
  </si>
  <si>
    <t>Convertible Arbitrage</t>
  </si>
  <si>
    <t>Dynamic Opportunity</t>
  </si>
  <si>
    <t>Dynamic Opportunities</t>
  </si>
  <si>
    <t>AmericaFirst Defensive Growth</t>
  </si>
  <si>
    <t>American Beacon</t>
  </si>
  <si>
    <t>SSI Alternative Inc</t>
  </si>
  <si>
    <t>Tactical Equity Strategies</t>
  </si>
  <si>
    <t>Tactical Global Strategies</t>
  </si>
  <si>
    <t>Diversified Arbitrage</t>
  </si>
  <si>
    <t>Equity Market Neutral</t>
  </si>
  <si>
    <t>Long-Short Equity</t>
  </si>
  <si>
    <t>Boston Partners Emerging Mkts L/S</t>
  </si>
  <si>
    <t>Boston Partners Long/Short Equity</t>
  </si>
  <si>
    <t>Boston Partners Long/Short Rsrch</t>
  </si>
  <si>
    <t>Partners Global Long/Short</t>
  </si>
  <si>
    <t>Calamos Phineus Long/Short</t>
  </si>
  <si>
    <t>Caldwell &amp; Orkin - Gator Capital L/S</t>
  </si>
  <si>
    <t>Systematic Alpha</t>
  </si>
  <si>
    <t>Causeway</t>
  </si>
  <si>
    <t>Causeway Global Absolute Return Instl</t>
  </si>
  <si>
    <t>Cognios</t>
  </si>
  <si>
    <t>Cognios Market Neutral Large Cap</t>
  </si>
  <si>
    <t>Counterpoint Tactical Equity</t>
  </si>
  <si>
    <t>Danske Invest Fixed Income Global Value</t>
  </si>
  <si>
    <t>Danske Invest Fixed Income Relative Value</t>
  </si>
  <si>
    <t>Danske Invest Global Cross Asset Volatility</t>
  </si>
  <si>
    <t>Diamond Hill Long-Short</t>
  </si>
  <si>
    <t>Fintrust Income and Opportunity</t>
  </si>
  <si>
    <t>FQ Long-Short Equity</t>
  </si>
  <si>
    <t>Forester Value</t>
  </si>
  <si>
    <t>MergerArb</t>
  </si>
  <si>
    <t>Gabelli ABC</t>
  </si>
  <si>
    <t>Mergers &amp; Acquisitions</t>
  </si>
  <si>
    <t>Quant US Long/Short Equity</t>
  </si>
  <si>
    <t>Gotham Absolute Return Institutional</t>
  </si>
  <si>
    <t>Gotham Defensive Long 500</t>
  </si>
  <si>
    <t>Gotham Hedged Core Institutional</t>
  </si>
  <si>
    <t>Gotham Total Return</t>
  </si>
  <si>
    <t>Guggenheim Alpha Opportunity</t>
  </si>
  <si>
    <t>Guggenheim Long Short Equity</t>
  </si>
  <si>
    <t>REIT</t>
  </si>
  <si>
    <t>Guggenheim Market Neutral</t>
  </si>
  <si>
    <t>Highland Long/Short Healthcare</t>
  </si>
  <si>
    <t>Highland Merger Arbitrage</t>
  </si>
  <si>
    <t>HP Hedge Danish Bonds</t>
  </si>
  <si>
    <t>Hussman Strategic Growth</t>
  </si>
  <si>
    <t>Invenomic</t>
  </si>
  <si>
    <t>Invenomic Institutional</t>
  </si>
  <si>
    <t>Invesco All Cap Market Neutral</t>
  </si>
  <si>
    <t>Hancock Seaport Long/Short</t>
  </si>
  <si>
    <t>JPMorgan Research Market Neutral</t>
  </si>
  <si>
    <t>Kellner Merger</t>
  </si>
  <si>
    <t>Dynamic Equity</t>
  </si>
  <si>
    <t>Longboard Alternative Growth</t>
  </si>
  <si>
    <t>LS Opportunity Fund</t>
  </si>
  <si>
    <t>Merger</t>
  </si>
  <si>
    <t>MFS Managed Wealth</t>
  </si>
  <si>
    <t>Multi-Manager Directional Alt Strat</t>
  </si>
  <si>
    <t>Nordkinn Fixed Income Macro Fund</t>
  </si>
  <si>
    <t>Nuveen Equity Long/Short</t>
  </si>
  <si>
    <t>Origo Quest 1</t>
  </si>
  <si>
    <t>Investin Othania Etisk</t>
  </si>
  <si>
    <t>Otter Creek Long/Short Opportunity</t>
  </si>
  <si>
    <t>Persimmon Long/Short</t>
  </si>
  <si>
    <t>PIMCO RAE Fundamental Advantage PLUS</t>
  </si>
  <si>
    <t>PIMCO RAE Worldwide Long/Short PLUS</t>
  </si>
  <si>
    <t>Rhenman Healthcare Equity LS</t>
  </si>
  <si>
    <t>Salient Tactical Growth</t>
  </si>
  <si>
    <t>Salient Tactical Plus</t>
  </si>
  <si>
    <t>Snow Capital Long/Short Opportunity</t>
  </si>
  <si>
    <t>Toews Tactical Defensive Alpha</t>
  </si>
  <si>
    <t>Toews Tactical Monument</t>
  </si>
  <si>
    <t>Toews Tactical Oceana</t>
  </si>
  <si>
    <t>Toews Tactical Opportunity</t>
  </si>
  <si>
    <t>Vanguard</t>
  </si>
  <si>
    <t>Vanguard Market Neutral</t>
  </si>
  <si>
    <t>Victory</t>
  </si>
  <si>
    <t>Victory Market Neutral Income</t>
  </si>
  <si>
    <t>Virtus KAR Long/Short Equity</t>
  </si>
  <si>
    <t>Vivaldi</t>
  </si>
  <si>
    <t>Vivaldi Merger Arbitrage</t>
  </si>
  <si>
    <t>Water Island</t>
  </si>
  <si>
    <t>Arbitrage</t>
  </si>
  <si>
    <t>Water Island Diversified Event-Driven</t>
  </si>
  <si>
    <t>Waycross Long/Short Equity</t>
  </si>
  <si>
    <t>Weitz Partners III Opportunity</t>
  </si>
  <si>
    <t>Westwood</t>
  </si>
  <si>
    <t>Westwood Market Neutral Income Instl</t>
  </si>
  <si>
    <t>Wilmington Global Alpha Equities</t>
  </si>
  <si>
    <t>Crescit Protect</t>
  </si>
  <si>
    <t>HiProb Capital Management</t>
  </si>
  <si>
    <t>III</t>
  </si>
  <si>
    <t>Private Client Program</t>
  </si>
  <si>
    <t>t24 Capital</t>
  </si>
  <si>
    <t>DCM Systematic GP</t>
  </si>
  <si>
    <t>RiverPark</t>
  </si>
  <si>
    <t>RiverPark Long/Short Opportunity</t>
  </si>
  <si>
    <t>Cayler Capital</t>
  </si>
  <si>
    <t>Systematic Energy Diversified</t>
  </si>
  <si>
    <t>Mandatum</t>
  </si>
  <si>
    <t>Life Managed Futures Fund</t>
  </si>
  <si>
    <t>Global Alpha</t>
  </si>
  <si>
    <t>LGT Capital Partners</t>
  </si>
  <si>
    <t>WaveFront Global Asset Management Corp</t>
  </si>
  <si>
    <t>WFGAM Global Investment</t>
  </si>
  <si>
    <t>Fulcrum Asset Management</t>
  </si>
  <si>
    <t>M &amp; G Investment Management</t>
  </si>
  <si>
    <t>AHL TargetRisk Fund</t>
  </si>
  <si>
    <t>Asia</t>
  </si>
  <si>
    <t>AlphaQuest (ML Capital)</t>
  </si>
  <si>
    <t>Alternative Risk Premia</t>
  </si>
  <si>
    <t>Multi Asset Trend Fund</t>
  </si>
  <si>
    <t>Tail Reaper</t>
  </si>
  <si>
    <t>UBS</t>
  </si>
  <si>
    <t>Alternative Strategies</t>
  </si>
  <si>
    <t>Advent Global Partners (ML)</t>
  </si>
  <si>
    <t>Algebris</t>
  </si>
  <si>
    <t>Merger Arbitrage</t>
  </si>
  <si>
    <t>Amundi</t>
  </si>
  <si>
    <t>Absolute Volatility Euro</t>
  </si>
  <si>
    <t>Absolute Volatility World</t>
  </si>
  <si>
    <t>Global Fund</t>
  </si>
  <si>
    <t>UK</t>
  </si>
  <si>
    <t>Argonaut</t>
  </si>
  <si>
    <t>Artemis</t>
  </si>
  <si>
    <t>Pan-European Absolute</t>
  </si>
  <si>
    <t>Bantleon</t>
  </si>
  <si>
    <t>Blackrock</t>
  </si>
  <si>
    <t>Gamco</t>
  </si>
  <si>
    <t>Kairos</t>
  </si>
  <si>
    <t>Pegasus</t>
  </si>
  <si>
    <t>LGT Dynamic Protection</t>
  </si>
  <si>
    <t>Man GLG</t>
  </si>
  <si>
    <t>GLG Event Driven</t>
  </si>
  <si>
    <t>Ocean Areto</t>
  </si>
  <si>
    <t>Arete Macro (Keplar)</t>
  </si>
  <si>
    <t>Tiedemann</t>
  </si>
  <si>
    <t>Arbitrage Strategy (Lyxor)</t>
  </si>
  <si>
    <t>Two Sigma Investments LP</t>
  </si>
  <si>
    <t>Diversified (Schroders)</t>
  </si>
  <si>
    <t>Bridgewater</t>
  </si>
  <si>
    <t>Core Global</t>
  </si>
  <si>
    <t>Portfolio Long Short European Equities</t>
  </si>
  <si>
    <t>Chenavari</t>
  </si>
  <si>
    <t>Credit Strategy (Lyxor)</t>
  </si>
  <si>
    <t>Cheyne</t>
  </si>
  <si>
    <t>Global Credit</t>
  </si>
  <si>
    <t>Global Macro</t>
  </si>
  <si>
    <t>Alternative Trend</t>
  </si>
  <si>
    <t>HSBC</t>
  </si>
  <si>
    <t>AHL Trend Alternative</t>
  </si>
  <si>
    <t>GLG European Mid</t>
  </si>
  <si>
    <t>GLG Innovation Equity</t>
  </si>
  <si>
    <t>GLG UK Absolute Value</t>
  </si>
  <si>
    <t>Swan</t>
  </si>
  <si>
    <t>CTA Strategy Breakdown</t>
  </si>
  <si>
    <t>YTDwithRepMTD</t>
  </si>
  <si>
    <t>Tianyou Asset Management</t>
  </si>
  <si>
    <t>Tianyou Fund</t>
  </si>
  <si>
    <t>Alken</t>
  </si>
  <si>
    <t>Volatility Arbitrage</t>
  </si>
  <si>
    <t>Aviva</t>
  </si>
  <si>
    <t>Investors Multi Strategy</t>
  </si>
  <si>
    <t>Blackstone</t>
  </si>
  <si>
    <t>Diversified Multi-Strategy</t>
  </si>
  <si>
    <t>Boussard Gavaudan</t>
  </si>
  <si>
    <t>Credit Opportunities</t>
  </si>
  <si>
    <t>Index Arb</t>
  </si>
  <si>
    <t>Index Arbitrage</t>
  </si>
  <si>
    <t>Long Short Credit</t>
  </si>
  <si>
    <t>Parus Finance</t>
  </si>
  <si>
    <t>Equity Long Short (Rotschild)</t>
  </si>
  <si>
    <t>Agora</t>
  </si>
  <si>
    <t>Atlas</t>
  </si>
  <si>
    <t>Mandarin</t>
  </si>
  <si>
    <t>Avg MTD</t>
  </si>
  <si>
    <t>Syquant</t>
  </si>
  <si>
    <t>Helium</t>
  </si>
  <si>
    <t>Helium Selection</t>
  </si>
  <si>
    <t>Fund</t>
  </si>
  <si>
    <t>DWS</t>
  </si>
  <si>
    <t>Exane</t>
  </si>
  <si>
    <t>Ceres</t>
  </si>
  <si>
    <t>Overdrive</t>
  </si>
  <si>
    <t>Feri</t>
  </si>
  <si>
    <t>Optoflex</t>
  </si>
  <si>
    <t>Fulcrum Diversified</t>
  </si>
  <si>
    <t>Credit Suisse Asset Management</t>
  </si>
  <si>
    <t>Dynamic Beta Investments</t>
  </si>
  <si>
    <t>AHL Diversified</t>
  </si>
  <si>
    <t>JanusHenderson</t>
  </si>
  <si>
    <t>Horizon Pan European Alpha</t>
  </si>
  <si>
    <t>Small and Mid Cap Long Short Alpha</t>
  </si>
  <si>
    <t>Global Opportunities</t>
  </si>
  <si>
    <t>Laffitte</t>
  </si>
  <si>
    <t>Risk Arbitrage</t>
  </si>
  <si>
    <t>Rathmore Alternative</t>
  </si>
  <si>
    <t>Neuberger Berman Long Short</t>
  </si>
  <si>
    <t>Liquid Alternative (SEI)</t>
  </si>
  <si>
    <t>Sandler</t>
  </si>
  <si>
    <t>US Equity (Lyxor)</t>
  </si>
  <si>
    <t>Schroders</t>
  </si>
  <si>
    <t>Standard Life</t>
  </si>
  <si>
    <t>Sycomore</t>
  </si>
  <si>
    <t>LS Opportunities</t>
  </si>
  <si>
    <t>Alternative Risk</t>
  </si>
  <si>
    <t>Veritas</t>
  </si>
  <si>
    <t>Global Real Return</t>
  </si>
  <si>
    <t>Balans</t>
  </si>
  <si>
    <t>ESG Emissions Impact</t>
  </si>
  <si>
    <t>Avg YTD</t>
  </si>
  <si>
    <t>Fokus</t>
  </si>
  <si>
    <t>Quest Tracker Index program (QTI)</t>
  </si>
  <si>
    <t>MAAP 3-6X</t>
  </si>
  <si>
    <t>BNY Mellon Asset Management</t>
  </si>
  <si>
    <t>Select Div. Markets</t>
  </si>
  <si>
    <t>Structural Alpha Trend</t>
  </si>
  <si>
    <t>Pareto Total</t>
  </si>
  <si>
    <t>Eagle Trading Systems</t>
  </si>
  <si>
    <t>Borea Obligasjon</t>
  </si>
  <si>
    <t>Alpha Plus Program</t>
  </si>
  <si>
    <t>Tulip Trend Fund UCITS</t>
  </si>
  <si>
    <t>Fidelity</t>
  </si>
  <si>
    <t>PrivilEdge</t>
  </si>
  <si>
    <t>AUMmn</t>
  </si>
  <si>
    <t>Florin Court Capital</t>
  </si>
  <si>
    <t>Florin Court</t>
  </si>
  <si>
    <t>J8 Capital Management</t>
  </si>
  <si>
    <t>J8 Global Absolute Return Strategy</t>
  </si>
  <si>
    <t>Defender</t>
  </si>
  <si>
    <t>Gotham Neutral</t>
  </si>
  <si>
    <t>St Petri Capital</t>
  </si>
  <si>
    <t>LongShort</t>
  </si>
  <si>
    <t>Type</t>
  </si>
  <si>
    <t>Style</t>
  </si>
  <si>
    <t>Strategy</t>
  </si>
  <si>
    <t>Program</t>
  </si>
  <si>
    <t>Prior YTD</t>
  </si>
  <si>
    <t>Risk p.a</t>
  </si>
  <si>
    <t>Average Return p.a</t>
  </si>
  <si>
    <t>Current DrawDown</t>
  </si>
  <si>
    <t>Maximum Drawdown</t>
  </si>
  <si>
    <t>Geometric Return p.a.</t>
  </si>
  <si>
    <t>Fisch Asset Management</t>
  </si>
  <si>
    <t>Short Term (AST)</t>
  </si>
  <si>
    <t>RG Niederhoffer Capital Management</t>
  </si>
  <si>
    <t>Global Alpha Fund</t>
  </si>
  <si>
    <t>2100news</t>
  </si>
  <si>
    <t>NWSBCT 2100news Blue Chip Index Fund</t>
  </si>
  <si>
    <t>NWSCOT 2100news Coins Index Fund</t>
  </si>
  <si>
    <t>NWSET 2100news Ethereum Tokens Index Fund</t>
  </si>
  <si>
    <t>NWSLT 2100news Crypto Large-caps Index Fund</t>
  </si>
  <si>
    <t>Asymmetry Top40 Performance</t>
  </si>
  <si>
    <t>Blockchain</t>
  </si>
  <si>
    <t>BEA Blockchain Easy Access</t>
  </si>
  <si>
    <t>BLS Blockchain Smart</t>
  </si>
  <si>
    <t>BLX Blockchain Index</t>
  </si>
  <si>
    <t>Bluechip Macro Crypto</t>
  </si>
  <si>
    <t>BMC Bluechip Macro Crypto</t>
  </si>
  <si>
    <t>CARUS-AR</t>
  </si>
  <si>
    <t>COINBEST</t>
  </si>
  <si>
    <t>CBST COINBEST I</t>
  </si>
  <si>
    <t>Crush</t>
  </si>
  <si>
    <t>CCC Crush Crypto Core</t>
  </si>
  <si>
    <t>Crypto-Base EU</t>
  </si>
  <si>
    <t>CryptoPotato</t>
  </si>
  <si>
    <t>DeFi  Core</t>
  </si>
  <si>
    <t>Disrupt Alpha Edge</t>
  </si>
  <si>
    <t>Diversitas</t>
  </si>
  <si>
    <t>WMX Crypto</t>
  </si>
  <si>
    <t>WMX WMX Crypto</t>
  </si>
  <si>
    <t>Ethereal Capital</t>
  </si>
  <si>
    <t>Ethereal Capital DeFI Index</t>
  </si>
  <si>
    <t>Future Chain Index</t>
  </si>
  <si>
    <t>Future Crypto Economy</t>
  </si>
  <si>
    <t>Global Crypto One</t>
  </si>
  <si>
    <t>Green Machine</t>
  </si>
  <si>
    <t>Greychain Emerging Markets</t>
  </si>
  <si>
    <t>INVESTMOX</t>
  </si>
  <si>
    <t>INVESTMOXROLLERCOASTER INVESTMOX Rollercoaster</t>
  </si>
  <si>
    <t>KryptoStar CORE</t>
  </si>
  <si>
    <t>Low Fees Top Fundamentals</t>
  </si>
  <si>
    <t>MOONITY</t>
  </si>
  <si>
    <t>TEA MOONITY</t>
  </si>
  <si>
    <t>MoonShot</t>
  </si>
  <si>
    <t>MOON MoonShot</t>
  </si>
  <si>
    <t>Mountains and Valleys</t>
  </si>
  <si>
    <t>MAV Mountains and Valleys</t>
  </si>
  <si>
    <t>Pecunio</t>
  </si>
  <si>
    <t>PCC Pecun.io Cryptocurrency</t>
  </si>
  <si>
    <t>Ragnarok Crypto</t>
  </si>
  <si>
    <t>Robustness</t>
  </si>
  <si>
    <t>RIX Robustness Index</t>
  </si>
  <si>
    <t>Sustainable Crypto Selection</t>
  </si>
  <si>
    <t>SCS Sustainable Crypto Selection</t>
  </si>
  <si>
    <t>Crypto-Base.eu Strategy</t>
  </si>
  <si>
    <t>Carlsson Noren Macro Fund</t>
  </si>
  <si>
    <t>Current Reporting Month:</t>
  </si>
  <si>
    <t>Butler</t>
  </si>
  <si>
    <t>Managed Futures Program Focus</t>
  </si>
  <si>
    <t>Dynamic Macro</t>
  </si>
  <si>
    <t>Keynes Systematic</t>
  </si>
  <si>
    <t>Accuracy Smart Crypto Fund</t>
  </si>
  <si>
    <t>ACCURATECRYPTOFUND</t>
  </si>
  <si>
    <t>Blockchain Growth Index</t>
  </si>
  <si>
    <t>BLOCKCHAINGROWTHINDEX</t>
  </si>
  <si>
    <t>Crypto Future</t>
  </si>
  <si>
    <t>GAMERINC</t>
  </si>
  <si>
    <t>Crypto Global Management - UK</t>
  </si>
  <si>
    <t>CRYPTOGLOBALUK</t>
  </si>
  <si>
    <t>Crypto Global Management UK - Passive</t>
  </si>
  <si>
    <t>2020FEB</t>
  </si>
  <si>
    <t>CryptoBoard Static</t>
  </si>
  <si>
    <t>CRYPTOBOARDSTATIC</t>
  </si>
  <si>
    <t>Triple Alpha Index</t>
  </si>
  <si>
    <t>AAAINDEX</t>
  </si>
  <si>
    <t>Future Index</t>
  </si>
  <si>
    <t>FUTUREINDEX</t>
  </si>
  <si>
    <t>Jump Start</t>
  </si>
  <si>
    <t>JUMPSTART</t>
  </si>
  <si>
    <t>Limestone Investment Fund</t>
  </si>
  <si>
    <t>LIMESTONE</t>
  </si>
  <si>
    <t>LongTerm Fundamentals</t>
  </si>
  <si>
    <t>LONGTERMFUNDAMENTALS</t>
  </si>
  <si>
    <t>Metastrategy</t>
  </si>
  <si>
    <t>DECENTCOOP</t>
  </si>
  <si>
    <t>Rational Active Allocation</t>
  </si>
  <si>
    <t>RAAINDEX</t>
  </si>
  <si>
    <t>Equity Dispersion</t>
  </si>
  <si>
    <t>Zest</t>
  </si>
  <si>
    <t>North America Pairs Trading</t>
  </si>
  <si>
    <t>Absolute Return Capital Management</t>
  </si>
  <si>
    <t>Ionic Strategy</t>
  </si>
  <si>
    <t>Melissinos Trading</t>
  </si>
  <si>
    <t>Eupatrid Commodity</t>
  </si>
  <si>
    <t>Diversified Momentum Strategy</t>
  </si>
  <si>
    <t>Diversified Macro Fund (JHancook)</t>
  </si>
  <si>
    <t>Beacon</t>
  </si>
  <si>
    <t>Beacon Accelerated Return Strategy Fund</t>
  </si>
  <si>
    <t>Beacon Planned Return Strategy Fund</t>
  </si>
  <si>
    <t>CSorg</t>
  </si>
  <si>
    <t>Crypto Investment Fund</t>
  </si>
  <si>
    <t>Defined Risk Emerging Markets</t>
  </si>
  <si>
    <t>Defined Risk Foreign Developed</t>
  </si>
  <si>
    <t>Swan Defined Risk</t>
  </si>
  <si>
    <t>Swan Defined Risk US Small Cap Fund</t>
  </si>
  <si>
    <t>The Covered Bridge</t>
  </si>
  <si>
    <t>The Covered Bridge Fund</t>
  </si>
  <si>
    <t>Future CryptoCore</t>
  </si>
  <si>
    <t>Equity Premium Income Fund</t>
  </si>
  <si>
    <t>Hedged Equity Fund</t>
  </si>
  <si>
    <t>International Hedged Equity</t>
  </si>
  <si>
    <t>Knights of Columbus</t>
  </si>
  <si>
    <t>Knights of Columbus Long/Short Equity</t>
  </si>
  <si>
    <t>Quadrata Ventures Index</t>
  </si>
  <si>
    <t>QUADRATA</t>
  </si>
  <si>
    <t>AIM Capital</t>
  </si>
  <si>
    <t>AIM Diversified Strategies Fund</t>
  </si>
  <si>
    <t>Sustainable Macro</t>
  </si>
  <si>
    <t>RCMA Capital</t>
  </si>
  <si>
    <t>Merchant Commodity Fund</t>
  </si>
  <si>
    <t>Graham Quant Macro</t>
  </si>
  <si>
    <t>BASE Investments SICAV</t>
  </si>
  <si>
    <t>Macro Dynamic</t>
  </si>
  <si>
    <t>Multi Asset Capital Appreciation FoF</t>
  </si>
  <si>
    <t>Diversified Growth</t>
  </si>
  <si>
    <t>Bonhote</t>
  </si>
  <si>
    <t>Strategies - Monde</t>
  </si>
  <si>
    <t>Commodity Index Plus</t>
  </si>
  <si>
    <t>CommodityAllocation</t>
  </si>
  <si>
    <t>DJE Kapital</t>
  </si>
  <si>
    <t>Alpha Global</t>
  </si>
  <si>
    <t>Renten Global</t>
  </si>
  <si>
    <t>Convertible Global Dynamic</t>
  </si>
  <si>
    <t>Convertible Global Sustainable</t>
  </si>
  <si>
    <t>Emerging Markets Debt Blend</t>
  </si>
  <si>
    <t>Lemania Pension</t>
  </si>
  <si>
    <t>Semi Institutional Gonet 30</t>
  </si>
  <si>
    <t>Morningstar</t>
  </si>
  <si>
    <t>Multi-Asset Global Infrastructure</t>
  </si>
  <si>
    <t>Picard Angst</t>
  </si>
  <si>
    <t>All Commodity Tracker Plus</t>
  </si>
  <si>
    <t>Pictet Asset Management</t>
  </si>
  <si>
    <t>Corto Europe</t>
  </si>
  <si>
    <t>China Local Currency Bond</t>
  </si>
  <si>
    <t>ISF Global Target Return</t>
  </si>
  <si>
    <t>Swiss Rock</t>
  </si>
  <si>
    <t>Gold Nachhaltig</t>
  </si>
  <si>
    <t>SYZ</t>
  </si>
  <si>
    <t>SZKB</t>
  </si>
  <si>
    <t>Ethikfonds Ausgewogen</t>
  </si>
  <si>
    <t>Ethikfonds Einkommen</t>
  </si>
  <si>
    <t>Strategiefonds Wachstum</t>
  </si>
  <si>
    <t>Strategiefonds Zinsertrag Plus</t>
  </si>
  <si>
    <t>CMCI Commodity Carry</t>
  </si>
  <si>
    <t>CMCI Composite</t>
  </si>
  <si>
    <t>CMCI ex-Agriculture</t>
  </si>
  <si>
    <t>Equity Defensive Put Write</t>
  </si>
  <si>
    <t>Euro Equity Defensive Put Write</t>
  </si>
  <si>
    <t>Global Opportunities Access Balanced</t>
  </si>
  <si>
    <t>Global Opportunities Access Corporate Bonds</t>
  </si>
  <si>
    <t>Global Opportunities Access Global Equities</t>
  </si>
  <si>
    <t>Global Opportunities Access High Yield and EM Bonds</t>
  </si>
  <si>
    <t>Global Opportunities Access Yield</t>
  </si>
  <si>
    <t>MSCI China A</t>
  </si>
  <si>
    <t>Silver</t>
  </si>
  <si>
    <t>US Equity Defensive Covered Call</t>
  </si>
  <si>
    <t>Vontobel Asset Management</t>
  </si>
  <si>
    <t>Euro Short Term Bond</t>
  </si>
  <si>
    <t>Dalton Investments</t>
  </si>
  <si>
    <t>Italy L/S</t>
  </si>
  <si>
    <t>Key L/S</t>
  </si>
  <si>
    <t>Quadriga</t>
  </si>
  <si>
    <t>Igneo</t>
  </si>
  <si>
    <t>Alcur</t>
  </si>
  <si>
    <t>Alcur Select</t>
  </si>
  <si>
    <t>Brevan Howard Asset Management</t>
  </si>
  <si>
    <t>Dominice &amp; Co - Asset Management</t>
  </si>
  <si>
    <t>Cassiopeia Ucits</t>
  </si>
  <si>
    <t>5 Stars Turbo Long</t>
  </si>
  <si>
    <t>5STRARSTURBOLONG</t>
  </si>
  <si>
    <t>Anchor Crypto Growth Fund</t>
  </si>
  <si>
    <t>ANCHORGROWTH</t>
  </si>
  <si>
    <t>AutoGrow Crypto</t>
  </si>
  <si>
    <t>AUTOGROWCRYPTOFUND</t>
  </si>
  <si>
    <t>Blackstone Crypto Fund</t>
  </si>
  <si>
    <t>BLACKSTONE</t>
  </si>
  <si>
    <t>Bona Fide Crypto</t>
  </si>
  <si>
    <t>BONAFIDE</t>
  </si>
  <si>
    <t>Craton Crypto</t>
  </si>
  <si>
    <t>CRATON</t>
  </si>
  <si>
    <t>CryptoStars Hedge Fund</t>
  </si>
  <si>
    <t>CRYPTOHEDGE</t>
  </si>
  <si>
    <t>Cryptovest</t>
  </si>
  <si>
    <t>CRYPTOVEST</t>
  </si>
  <si>
    <t>Cryptoyou Found</t>
  </si>
  <si>
    <t>CRYPTOGIC</t>
  </si>
  <si>
    <t>Dagoda Core David Vegelj</t>
  </si>
  <si>
    <t>DAGODACORE</t>
  </si>
  <si>
    <t>Decentralized Economy</t>
  </si>
  <si>
    <t>DECENTRALIZEDECONOMY</t>
  </si>
  <si>
    <t>ElP</t>
  </si>
  <si>
    <t>DREAMCOININDEXCRYPTOFUND</t>
  </si>
  <si>
    <t>Four Leaf Clover</t>
  </si>
  <si>
    <t>NOLEAFCLOVER</t>
  </si>
  <si>
    <t>Growing Capital</t>
  </si>
  <si>
    <t>GROWINGCAPITAL</t>
  </si>
  <si>
    <t>High Reward</t>
  </si>
  <si>
    <t>HIGHREWARD</t>
  </si>
  <si>
    <t>HODLers</t>
  </si>
  <si>
    <t>HODLERS HODLers</t>
  </si>
  <si>
    <t>Kairos Capital</t>
  </si>
  <si>
    <t>VITALIKCAPITAL</t>
  </si>
  <si>
    <t>Magnus Core</t>
  </si>
  <si>
    <t>MAGNUSCORE</t>
  </si>
  <si>
    <t>Mutant Investment Assets</t>
  </si>
  <si>
    <t>ANTWERPCRYPTOASSET</t>
  </si>
  <si>
    <t>Phoenix Venture Capital</t>
  </si>
  <si>
    <t>PHOENIX</t>
  </si>
  <si>
    <t>Reverse correlation</t>
  </si>
  <si>
    <t>REVERS101</t>
  </si>
  <si>
    <t>Rexus Prime</t>
  </si>
  <si>
    <t>REXPRIME</t>
  </si>
  <si>
    <t>Sky Crypto Strategies</t>
  </si>
  <si>
    <t>SKYCRYPTOSTRATEGIES</t>
  </si>
  <si>
    <t>Value Token</t>
  </si>
  <si>
    <t>AUREAPRIMA</t>
  </si>
  <si>
    <t>Bituni Network</t>
  </si>
  <si>
    <t>BITUNINETWORK1</t>
  </si>
  <si>
    <t>CryptoBets2021</t>
  </si>
  <si>
    <t>CRYPTOBETS2021</t>
  </si>
  <si>
    <t>Daniel Leslie Greaves</t>
  </si>
  <si>
    <t>VIRTUE1</t>
  </si>
  <si>
    <t>Entropology</t>
  </si>
  <si>
    <t>ENTROPOLOGY</t>
  </si>
  <si>
    <t>New Crypto Challenge</t>
  </si>
  <si>
    <t>NEWCRYPTOCHALLENGE</t>
  </si>
  <si>
    <t>Ridgedale Advisors LP</t>
  </si>
  <si>
    <t>NilssonHedge Index</t>
  </si>
  <si>
    <t>CTA Commodities</t>
  </si>
  <si>
    <t>CTA Discretionary</t>
  </si>
  <si>
    <t>CTA Fund of Funds</t>
  </si>
  <si>
    <t>CTA Systematic</t>
  </si>
  <si>
    <t>Market Neutral Discretionary</t>
  </si>
  <si>
    <t>Market Neutral Systematic</t>
  </si>
  <si>
    <t>CFM ISTrends Equity Capped</t>
  </si>
  <si>
    <t>European Rates Opportunity</t>
  </si>
  <si>
    <t>Nordic Rates Opportunity</t>
  </si>
  <si>
    <t>KCP Laplace Strategy</t>
  </si>
  <si>
    <t>Overnight Advantage</t>
  </si>
  <si>
    <t>Asia Pacific</t>
  </si>
  <si>
    <t>Morgan Stanley</t>
  </si>
  <si>
    <t>Agility Trading</t>
  </si>
  <si>
    <t>Trading Strategy</t>
  </si>
  <si>
    <t>AQR Global Macro Fund</t>
  </si>
  <si>
    <t>Millburn Hedge Strategy Fund</t>
  </si>
  <si>
    <t>Commodity L/S Strategy</t>
  </si>
  <si>
    <t>Primo Systematic Macro Program 2x</t>
  </si>
  <si>
    <t>MeteFatih</t>
  </si>
  <si>
    <t>METEFATIH</t>
  </si>
  <si>
    <t>Moon Fund</t>
  </si>
  <si>
    <t>MOONFUND</t>
  </si>
  <si>
    <t>napfton</t>
  </si>
  <si>
    <t>NAPFTON</t>
  </si>
  <si>
    <t>Nobullshit</t>
  </si>
  <si>
    <t>NOBULLSHIT</t>
  </si>
  <si>
    <t>Oracle</t>
  </si>
  <si>
    <t>ORACLE</t>
  </si>
  <si>
    <t>Princess</t>
  </si>
  <si>
    <t>BOSTI22</t>
  </si>
  <si>
    <t>Principles Karlheinz Niebuhr Funk</t>
  </si>
  <si>
    <t>PRINCIPLES</t>
  </si>
  <si>
    <t>Pro Crypto Daytrading Group</t>
  </si>
  <si>
    <t>FEELING</t>
  </si>
  <si>
    <t>Prophet Priest and King</t>
  </si>
  <si>
    <t>KINGOFALL</t>
  </si>
  <si>
    <t>Propips Florian Michel Alain Uguen</t>
  </si>
  <si>
    <t>PROPIPS</t>
  </si>
  <si>
    <t>Arctur DeFi</t>
  </si>
  <si>
    <t>MULHACEN</t>
  </si>
  <si>
    <t>Asymmetry Active Performance</t>
  </si>
  <si>
    <t>MAAX</t>
  </si>
  <si>
    <t>Best of Crypto</t>
  </si>
  <si>
    <t>BESTOFCRYPTO</t>
  </si>
  <si>
    <t>Best Selection Index</t>
  </si>
  <si>
    <t>SWISSBLOCKCHAININDEX</t>
  </si>
  <si>
    <t>BitsirenCryptoStrategy</t>
  </si>
  <si>
    <t>AUTOSMARTSTRATEGY</t>
  </si>
  <si>
    <t>Blockchain Fund</t>
  </si>
  <si>
    <t>MIDCAPGROWTHSECTOR</t>
  </si>
  <si>
    <t>Blue Swan</t>
  </si>
  <si>
    <t>BLUESWAN</t>
  </si>
  <si>
    <t>coindozer</t>
  </si>
  <si>
    <t>COINDOZER</t>
  </si>
  <si>
    <t>Crypt0 p0w3r Anonymous</t>
  </si>
  <si>
    <t>393165AAAD0C44A1B2FFFE184F68C7 (daily)</t>
  </si>
  <si>
    <t>Cryptek Hype Investments</t>
  </si>
  <si>
    <t>MIDRISK</t>
  </si>
  <si>
    <t>Crypto Bull Run</t>
  </si>
  <si>
    <t>CRYPTOBULLRUN</t>
  </si>
  <si>
    <t>Crypto Performers</t>
  </si>
  <si>
    <t>CRYPTOPERFORMERS</t>
  </si>
  <si>
    <t>CryptoDreams</t>
  </si>
  <si>
    <t>KADCRYPTO</t>
  </si>
  <si>
    <t>CryptoEng</t>
  </si>
  <si>
    <t>CHRISE</t>
  </si>
  <si>
    <t>CryptoIVPSI</t>
  </si>
  <si>
    <t>CRYPTOIVPSI</t>
  </si>
  <si>
    <t>SMARTMONEYFUND</t>
  </si>
  <si>
    <t>Digital Revolution</t>
  </si>
  <si>
    <t>DIGITALREVOLUTION</t>
  </si>
  <si>
    <t>First Mixed 5 Percent</t>
  </si>
  <si>
    <t>FIRSTMIXED5PERCENT</t>
  </si>
  <si>
    <t>FutureProof</t>
  </si>
  <si>
    <t>POSCRYPTO</t>
  </si>
  <si>
    <t>Goldberggirl</t>
  </si>
  <si>
    <t>GOLDBERGGIRL</t>
  </si>
  <si>
    <t>JP Fund</t>
  </si>
  <si>
    <t>JPFUND</t>
  </si>
  <si>
    <t>Rocket one</t>
  </si>
  <si>
    <t>MELCHORCRYPTOPORTFOLIO</t>
  </si>
  <si>
    <t>SUPER HOW DeFi</t>
  </si>
  <si>
    <t>DEFIOCEAN</t>
  </si>
  <si>
    <t>Sustainable Profit Strategy</t>
  </si>
  <si>
    <t>LUCKYMAN</t>
  </si>
  <si>
    <t>Top 25 Coins Index</t>
  </si>
  <si>
    <t>TESTTESTTEST</t>
  </si>
  <si>
    <t>Goldman Sachs Management</t>
  </si>
  <si>
    <t>1290 Funds</t>
  </si>
  <si>
    <t>Multi-Alternative Strategies</t>
  </si>
  <si>
    <t>Private Equity</t>
  </si>
  <si>
    <t>Apex</t>
  </si>
  <si>
    <t>Style Premia Alternative</t>
  </si>
  <si>
    <t>Aspiriant</t>
  </si>
  <si>
    <t>Defensive Allocation</t>
  </si>
  <si>
    <t>Macro Alternative</t>
  </si>
  <si>
    <t>Infrastructure</t>
  </si>
  <si>
    <t>PPP</t>
  </si>
  <si>
    <t>BBGI</t>
  </si>
  <si>
    <t>Global Infrastructure S.A.</t>
  </si>
  <si>
    <t>BioPharma</t>
  </si>
  <si>
    <t>BioPharma Credit</t>
  </si>
  <si>
    <t>Systematic Multi-Strat</t>
  </si>
  <si>
    <t>Tactical Opportunities</t>
  </si>
  <si>
    <t>Dynamic Total Return Fund</t>
  </si>
  <si>
    <t>Camelot</t>
  </si>
  <si>
    <t>Camelot Event Driven</t>
  </si>
  <si>
    <t>Columbia Multi Strat Alts</t>
  </si>
  <si>
    <t>Telecom</t>
  </si>
  <si>
    <t>CQS</t>
  </si>
  <si>
    <t>New City High Yield Fund</t>
  </si>
  <si>
    <t>Alternatives</t>
  </si>
  <si>
    <t>Destinations</t>
  </si>
  <si>
    <t>Multi Strategy Alts</t>
  </si>
  <si>
    <t>Deutsche Asset Management</t>
  </si>
  <si>
    <t>Driehaus</t>
  </si>
  <si>
    <t>Multi-Asset Gr Economies</t>
  </si>
  <si>
    <t>Dunham</t>
  </si>
  <si>
    <t>Solheim</t>
  </si>
  <si>
    <t>NILSSOLHEIM</t>
  </si>
  <si>
    <t>Weiss Alternative</t>
  </si>
  <si>
    <t>Monthly Distribution (Dunham)</t>
  </si>
  <si>
    <t>GMO</t>
  </si>
  <si>
    <t>Absolute Return Strats</t>
  </si>
  <si>
    <t>AQR Diversifying Strategies</t>
  </si>
  <si>
    <t>Columbia Threadneedle</t>
  </si>
  <si>
    <t>Multi-Manager Alternative Strat</t>
  </si>
  <si>
    <t>Dunedin</t>
  </si>
  <si>
    <t>Enterprise Investment</t>
  </si>
  <si>
    <t>Franklin Templeton Investments</t>
  </si>
  <si>
    <t>Multi-Strategy Alternatives</t>
  </si>
  <si>
    <t>Diversified Abs</t>
  </si>
  <si>
    <t>Merger Arb</t>
  </si>
  <si>
    <t>ABS</t>
  </si>
  <si>
    <t>GCP</t>
  </si>
  <si>
    <t>Asset Backed Income</t>
  </si>
  <si>
    <t>Alternative Allocation</t>
  </si>
  <si>
    <t>Multi-Hedge Strategies</t>
  </si>
  <si>
    <t>GuideStone Funds</t>
  </si>
  <si>
    <t>Strategic Alts</t>
  </si>
  <si>
    <t>HarbourVest</t>
  </si>
  <si>
    <t>Global Private Equity</t>
  </si>
  <si>
    <t>HgCapital</t>
  </si>
  <si>
    <t>Trust</t>
  </si>
  <si>
    <t>ICG</t>
  </si>
  <si>
    <t>Enterprise Trust</t>
  </si>
  <si>
    <t>International Public Partnerships</t>
  </si>
  <si>
    <t>Limited</t>
  </si>
  <si>
    <t>Fundamental Alternatives</t>
  </si>
  <si>
    <t>Alternative Asset Allc</t>
  </si>
  <si>
    <t>Multi-Asset Absolute</t>
  </si>
  <si>
    <t>JPEL</t>
  </si>
  <si>
    <t>Litman Gregory</t>
  </si>
  <si>
    <t>Alt Strats</t>
  </si>
  <si>
    <t>LMS Capital</t>
  </si>
  <si>
    <t>Global Alternative Strategy</t>
  </si>
  <si>
    <t>Pathway Alt Strats</t>
  </si>
  <si>
    <t>Morningstar Alternatives</t>
  </si>
  <si>
    <t>Natixis ASG</t>
  </si>
  <si>
    <t>Global Alternatives</t>
  </si>
  <si>
    <t>Neuberger Berman</t>
  </si>
  <si>
    <t>Abs Ret Multi-Mgr</t>
  </si>
  <si>
    <t>Private Equity Partners</t>
  </si>
  <si>
    <t>Oakhurst</t>
  </si>
  <si>
    <t>Strategic Defined Risk</t>
  </si>
  <si>
    <t>Oakley Capital Investments</t>
  </si>
  <si>
    <t>OnTrack</t>
  </si>
  <si>
    <t>Core Advisor</t>
  </si>
  <si>
    <t>Pershing square</t>
  </si>
  <si>
    <t>Pershing Square</t>
  </si>
  <si>
    <t>Private Equity Holding</t>
  </si>
  <si>
    <t>Principal</t>
  </si>
  <si>
    <t>Global Multi-Strategy</t>
  </si>
  <si>
    <t>Quantified</t>
  </si>
  <si>
    <t>Alternative Investment</t>
  </si>
  <si>
    <t>Multi Strategy Alternatives</t>
  </si>
  <si>
    <t>Sequoia</t>
  </si>
  <si>
    <t>Economic Infrastructure</t>
  </si>
  <si>
    <t>Trilogy Alternative Return</t>
  </si>
  <si>
    <t>Symmetry</t>
  </si>
  <si>
    <t>Panoramic Alternatives</t>
  </si>
  <si>
    <t>T. Rowe Price</t>
  </si>
  <si>
    <t>Multi-Strategy Ttl Ret</t>
  </si>
  <si>
    <t>Tactical Conservative Allocation</t>
  </si>
  <si>
    <t>Tactical Growth Allocation</t>
  </si>
  <si>
    <t>Third Point</t>
  </si>
  <si>
    <t>PACE Alternative Strategies</t>
  </si>
  <si>
    <t>Alternatives Diver</t>
  </si>
  <si>
    <t>VPC</t>
  </si>
  <si>
    <t>Specialty Lending Investments</t>
  </si>
  <si>
    <t>WCM</t>
  </si>
  <si>
    <t>Alternatives Event-Driven</t>
  </si>
  <si>
    <t>Happening Crypto Index</t>
  </si>
  <si>
    <t>HAPPENINGCRYPTOINDEX</t>
  </si>
  <si>
    <t>Amigo Feliz II</t>
  </si>
  <si>
    <t>AMIGOFELIZII</t>
  </si>
  <si>
    <t>Digital 9</t>
  </si>
  <si>
    <t>Infrastructure PLC</t>
  </si>
  <si>
    <t>Deep Field Capital</t>
  </si>
  <si>
    <t>Intraday Crisis Alpha</t>
  </si>
  <si>
    <t>Systematic Volatility Arbitrage</t>
  </si>
  <si>
    <t>tilitonga</t>
  </si>
  <si>
    <t>TILITONGA</t>
  </si>
  <si>
    <t>Dominance</t>
  </si>
  <si>
    <t>TOP10MARKETCAP</t>
  </si>
  <si>
    <t>Royal Solutions</t>
  </si>
  <si>
    <t>ROYALSOLUTIONS</t>
  </si>
  <si>
    <t>SnowBall</t>
  </si>
  <si>
    <t>SNOWBALL SnowBall Adaptive Momentum</t>
  </si>
  <si>
    <t>Prime Time</t>
  </si>
  <si>
    <t>PRIMETIME</t>
  </si>
  <si>
    <t>Sivers Urban Fonder</t>
  </si>
  <si>
    <t>Calgus</t>
  </si>
  <si>
    <t>VALUE OT</t>
  </si>
  <si>
    <t>ORGLYNG VALUE OT</t>
  </si>
  <si>
    <t>defimax</t>
  </si>
  <si>
    <t>Divine Investing</t>
  </si>
  <si>
    <t>DIVINEINVESTING</t>
  </si>
  <si>
    <t>PatientMoon</t>
  </si>
  <si>
    <t>MIXEDS</t>
  </si>
  <si>
    <t>Inter-Commodity Spread Program</t>
  </si>
  <si>
    <t>Schot Capital Limited</t>
  </si>
  <si>
    <t>Multi Diversified Program</t>
  </si>
  <si>
    <t>Web3 Foundation</t>
  </si>
  <si>
    <t>WEB3FOUNDATION</t>
  </si>
  <si>
    <t>Algorithm Performance</t>
  </si>
  <si>
    <t>ALGORITHMPERFORMANCE</t>
  </si>
  <si>
    <t>Atlant Hograntefond</t>
  </si>
  <si>
    <t>Aionite Capital</t>
  </si>
  <si>
    <t>Aionite Capital Fund</t>
  </si>
  <si>
    <t>CryptoGen</t>
  </si>
  <si>
    <t>CRYPTOGEN</t>
  </si>
  <si>
    <t>Federated Hermes</t>
  </si>
  <si>
    <t>Unconstrained Credit</t>
  </si>
  <si>
    <t>FreshVision</t>
  </si>
  <si>
    <t>FAMILYFUND</t>
  </si>
  <si>
    <t>Sentiment</t>
  </si>
  <si>
    <t>369STRATEGY</t>
  </si>
  <si>
    <t>MATHIASCRYPTOCURRENCYFUND</t>
  </si>
  <si>
    <t>OP Fund Management</t>
  </si>
  <si>
    <t>R2 Crystal Fund</t>
  </si>
  <si>
    <t>Rise of the Phoenix Stephen Sparks</t>
  </si>
  <si>
    <t>RISEOFTHEPHOENIX</t>
  </si>
  <si>
    <t>STP Fund stocktraderpro</t>
  </si>
  <si>
    <t>STPFUND STP</t>
  </si>
  <si>
    <t>TwenteMining</t>
  </si>
  <si>
    <t>BUILDINGAFUTURE</t>
  </si>
  <si>
    <t>Balanced Compounding</t>
  </si>
  <si>
    <t>BYC CAPITAL</t>
  </si>
  <si>
    <t>BYCACTIVE</t>
  </si>
  <si>
    <t>BYCCAPITAL</t>
  </si>
  <si>
    <t>Future Monetary System</t>
  </si>
  <si>
    <t>TheCryptoOwl Strategy</t>
  </si>
  <si>
    <t>THECRYPTOOWL</t>
  </si>
  <si>
    <t>Cryptex Thoughtful Plan</t>
  </si>
  <si>
    <t>COINDEX</t>
  </si>
  <si>
    <t>Schillebeeckx</t>
  </si>
  <si>
    <t>SBFUND</t>
  </si>
  <si>
    <t>Global Weekly E-mini</t>
  </si>
  <si>
    <t>Strategiefonds Einkommen</t>
  </si>
  <si>
    <t>The sky's the limit</t>
  </si>
  <si>
    <t>123456 DeFi strategy</t>
  </si>
  <si>
    <t>Mitja Kokovnik</t>
  </si>
  <si>
    <t>KICKSTART</t>
  </si>
  <si>
    <t>Pina Criptohold Green-Pina</t>
  </si>
  <si>
    <t>AAVELEND</t>
  </si>
  <si>
    <t>IGO Strategy Mate</t>
  </si>
  <si>
    <t>IGOSTRATEGY</t>
  </si>
  <si>
    <t>Kings Strategic Vision</t>
  </si>
  <si>
    <t>KINGSSTRATEGICVISION</t>
  </si>
  <si>
    <t>G10 Major Currencies &amp; Crosses</t>
  </si>
  <si>
    <t>TheFly The One</t>
  </si>
  <si>
    <t>THEDGE</t>
  </si>
  <si>
    <t>Oceanic Investment Management Limited</t>
  </si>
  <si>
    <t>Borea Utbytte</t>
  </si>
  <si>
    <t>Crypto ETF</t>
  </si>
  <si>
    <t>CRYPTOETF</t>
  </si>
  <si>
    <t>Taurus Crypto Heavenly</t>
  </si>
  <si>
    <t>TAURUSCRYPTO</t>
  </si>
  <si>
    <t>To Mars and Beyond Moon &amp; Beyond</t>
  </si>
  <si>
    <t>MARSANDBEYOND</t>
  </si>
  <si>
    <t>To the Moon and Beyond Moon &amp; Beyond</t>
  </si>
  <si>
    <t>TOTHEMOONANDBEYOND</t>
  </si>
  <si>
    <t>Crypto Global Management</t>
  </si>
  <si>
    <t>CRYPTOUK</t>
  </si>
  <si>
    <t>Diversified Medium Term</t>
  </si>
  <si>
    <t>Anchor Index Top 10</t>
  </si>
  <si>
    <t>ANCHORINDEXTOP10</t>
  </si>
  <si>
    <t>CryptoMuesli PastaLogic</t>
  </si>
  <si>
    <t>MIXANDMATCH</t>
  </si>
  <si>
    <t>Demeter Capital Management</t>
  </si>
  <si>
    <t>Livestock &amp; Grain Trading Program</t>
  </si>
  <si>
    <t>PPF - PMG Partners Funds</t>
  </si>
  <si>
    <t>LPActive Value Fund</t>
  </si>
  <si>
    <t>Crypto Fondsen NL</t>
  </si>
  <si>
    <t>CRYPTOFONDSENNL</t>
  </si>
  <si>
    <t>Jon Farmer</t>
  </si>
  <si>
    <t>JOFACI</t>
  </si>
  <si>
    <t>Multi-Asset Trend</t>
  </si>
  <si>
    <t>Redwood</t>
  </si>
  <si>
    <t>Systematic Macro Trend (SMarT)</t>
  </si>
  <si>
    <t>Blended Advantage</t>
  </si>
  <si>
    <t>Standpoint</t>
  </si>
  <si>
    <t>Multi-Asset Fund</t>
  </si>
  <si>
    <t>369 strategy</t>
  </si>
  <si>
    <t>Telstar</t>
  </si>
  <si>
    <t>TELSTAR</t>
  </si>
  <si>
    <t>Mount Lucas Management Corporation</t>
  </si>
  <si>
    <t>AlphaCentric Symmetry Strategy</t>
  </si>
  <si>
    <t>Katonah Eve</t>
  </si>
  <si>
    <t>Borea Kreditt</t>
  </si>
  <si>
    <t>Tsunami</t>
  </si>
  <si>
    <t>VALXXX</t>
  </si>
  <si>
    <t>FYW CRYPTO TOP25  Follow Your Wind</t>
  </si>
  <si>
    <t>FYWTOP25CRYPTO</t>
  </si>
  <si>
    <t>Money4me</t>
  </si>
  <si>
    <t>MONEY4ME</t>
  </si>
  <si>
    <t>Small Emini Program</t>
  </si>
  <si>
    <t>TrueAlpha Technology Asset Mgmt</t>
  </si>
  <si>
    <t>PMC Managed Futures SP</t>
  </si>
  <si>
    <t>S Fund</t>
  </si>
  <si>
    <t>SINDEX S</t>
  </si>
  <si>
    <t>CrypTa RJB Trading</t>
  </si>
  <si>
    <t>CRYPTA</t>
  </si>
  <si>
    <t>FE Fonder</t>
  </si>
  <si>
    <t>FE Select</t>
  </si>
  <si>
    <t>Tidan Capital</t>
  </si>
  <si>
    <t>Tidan Fund</t>
  </si>
  <si>
    <t>AIFM Capital</t>
  </si>
  <si>
    <t>Macro Strategy</t>
  </si>
  <si>
    <t>JD Turner Capital</t>
  </si>
  <si>
    <t>Diversified Trend Following Strategy</t>
  </si>
  <si>
    <t>The Money Printer Balanced structure</t>
  </si>
  <si>
    <t>MONEYPRINTER</t>
  </si>
  <si>
    <t>Titanium</t>
  </si>
  <si>
    <t>TITANIUMSKYHIGH</t>
  </si>
  <si>
    <t>VNTITANIUM</t>
  </si>
  <si>
    <t>Global Sustainable Growth</t>
  </si>
  <si>
    <t>Brevan Howard Macro</t>
  </si>
  <si>
    <t>Oceanic Hedge Fund</t>
  </si>
  <si>
    <t>Ape Capital</t>
  </si>
  <si>
    <t>RIIKODC</t>
  </si>
  <si>
    <t>Cryptofrakel Cryptofrakel</t>
  </si>
  <si>
    <t>CRYPTOFRAKEL</t>
  </si>
  <si>
    <t>Wealth Cortexdul</t>
  </si>
  <si>
    <t>WEALTHCORTEX</t>
  </si>
  <si>
    <t>Elita</t>
  </si>
  <si>
    <t>ELITAINDEX</t>
  </si>
  <si>
    <t>Best Perform Crypto</t>
  </si>
  <si>
    <t>BESTPERFORMLAST7D</t>
  </si>
  <si>
    <t>Millburn Ridgefield Corporation</t>
  </si>
  <si>
    <t>Fucius Capital</t>
  </si>
  <si>
    <t>PGM Asset Management</t>
  </si>
  <si>
    <t>PGM Trident Program</t>
  </si>
  <si>
    <t>Absolute Return Equity Market Neutral</t>
  </si>
  <si>
    <t>Digital Gold Crypto</t>
  </si>
  <si>
    <t>DIGITALGOLD</t>
  </si>
  <si>
    <t>TruePartner</t>
  </si>
  <si>
    <t>Wealth Insurance</t>
  </si>
  <si>
    <t>SAFEHAVEN</t>
  </si>
  <si>
    <t>Le Mans Trading</t>
  </si>
  <si>
    <t>Hyperion</t>
  </si>
  <si>
    <t>MACH 3</t>
  </si>
  <si>
    <t>Agile Investment Management</t>
  </si>
  <si>
    <t>Senti-Wave 'V'</t>
  </si>
  <si>
    <t>ETRADE</t>
  </si>
  <si>
    <t>AllDottyD</t>
  </si>
  <si>
    <t>ALLDOTTYD</t>
  </si>
  <si>
    <t>AlphaCentric Advisors</t>
  </si>
  <si>
    <t>Hedged Market Opportunity</t>
  </si>
  <si>
    <t>Astute Capital Group</t>
  </si>
  <si>
    <t>Pulse Program</t>
  </si>
  <si>
    <t>Crabel Gemini 1.5x</t>
  </si>
  <si>
    <t>Allspring</t>
  </si>
  <si>
    <t>Alternative Growth Fund</t>
  </si>
  <si>
    <t>Pensum Asset Management</t>
  </si>
  <si>
    <t>Quant Global Macro</t>
  </si>
  <si>
    <t>Othania</t>
  </si>
  <si>
    <t>Stabil</t>
  </si>
  <si>
    <t>PECUNIODYNAMIC</t>
  </si>
  <si>
    <t>PECUNIOSPECIALOPPORTUNITIES</t>
  </si>
  <si>
    <t>PECUNIOTRUSTFUND</t>
  </si>
  <si>
    <t>PECUNIOTRUSTPORTFOLIO</t>
  </si>
  <si>
    <t>Long Short</t>
  </si>
  <si>
    <t>Panther series bitFish!</t>
  </si>
  <si>
    <t>PANTHERSERIES</t>
  </si>
  <si>
    <t>Shipping</t>
  </si>
  <si>
    <t>Global Tactical Trend</t>
  </si>
  <si>
    <t>Crabel Multi-Product 1.5x</t>
  </si>
  <si>
    <t>Asset Advisor</t>
  </si>
  <si>
    <t>Asset Opportunities</t>
  </si>
  <si>
    <t>GN Capital</t>
  </si>
  <si>
    <t>GN Formula</t>
  </si>
  <si>
    <t>DIVERSITASEW</t>
  </si>
  <si>
    <t>Protean Funds Scandinavia</t>
  </si>
  <si>
    <t>Protean Select</t>
  </si>
  <si>
    <t>SmallCaps 2</t>
  </si>
  <si>
    <t>CKPSMALLCAPS2</t>
  </si>
  <si>
    <t>DUNN Capital Management</t>
  </si>
  <si>
    <t>Falgom</t>
  </si>
  <si>
    <t>TARO Diversified</t>
  </si>
  <si>
    <t>NOMA Capital AS</t>
  </si>
  <si>
    <t>NOMA Fokus AS</t>
  </si>
  <si>
    <t>AmaliDorae RFS</t>
  </si>
  <si>
    <t>AMALIDORAE</t>
  </si>
  <si>
    <t>WMA</t>
  </si>
  <si>
    <t>WMA Institutional</t>
  </si>
  <si>
    <t>Moon 2050</t>
  </si>
  <si>
    <t>MOON2050</t>
  </si>
  <si>
    <t>DUNN WMA Institutional UCITS</t>
  </si>
  <si>
    <t>Aggressive Strategy Crypto Secrets</t>
  </si>
  <si>
    <t>DARKSECRETSDS</t>
  </si>
  <si>
    <t>Svelland Capital</t>
  </si>
  <si>
    <t>Global Trading</t>
  </si>
  <si>
    <t>Global Macro Enhanced</t>
  </si>
  <si>
    <t>Risk</t>
  </si>
  <si>
    <t>Current DD</t>
  </si>
  <si>
    <t>Maximum DD</t>
  </si>
  <si>
    <t>Arion Investment Management</t>
  </si>
  <si>
    <t>Arion Copper Arbitrage</t>
  </si>
  <si>
    <t>Ravinia Investment Management</t>
  </si>
  <si>
    <t>Globale Aktier</t>
  </si>
  <si>
    <t>ForeElite Flagship Fund</t>
  </si>
  <si>
    <t>Macro Monitor Program</t>
  </si>
  <si>
    <t>Global Alternative Opportunities</t>
  </si>
  <si>
    <t>Fore Elite Capital Management</t>
  </si>
  <si>
    <t>Aphilion</t>
  </si>
  <si>
    <t>Aphilion SIF</t>
  </si>
  <si>
    <t>Sterling Partners Quantitative Investments</t>
  </si>
  <si>
    <t>SPQI Select</t>
  </si>
  <si>
    <t>RGN Smart Alpha Fund 2X Ltd</t>
  </si>
  <si>
    <t>Future of Earth</t>
  </si>
  <si>
    <t>Sustainable Investing Balanced</t>
  </si>
  <si>
    <t>Sustainable Investing Growth</t>
  </si>
  <si>
    <t>Convertible Global IG</t>
  </si>
  <si>
    <t>AXS Chesapeake Strategy</t>
  </si>
  <si>
    <t>Tactical Commodity</t>
  </si>
  <si>
    <t>Coeus Capital</t>
  </si>
  <si>
    <t>Diversified Currency Fund</t>
  </si>
  <si>
    <t>Sharpe Rf0</t>
  </si>
  <si>
    <t>Sortino Rf0</t>
  </si>
  <si>
    <t>CorrEquity</t>
  </si>
  <si>
    <t>MaxDDRecovery</t>
  </si>
  <si>
    <t>AvgDDRecovery</t>
  </si>
  <si>
    <t>US Equity Long/Short</t>
  </si>
  <si>
    <t>Nilsson Hedge provides a Hedge Fund database. The database is crowdsourced and the format will change over time. The sourcing of the data is done through an automated fintech solution. We combine a large number of different sources and aggregated performance across managers, funds, distributors and share classes. In addition, we enrich the data with additional fields to allow to search and filter for specific managers.</t>
  </si>
  <si>
    <t>This report may (and will)</t>
  </si>
  <si>
    <t>contain errors.</t>
  </si>
  <si>
    <t>PriorNilsson Fastighet</t>
  </si>
  <si>
    <t>First Private</t>
  </si>
  <si>
    <t>Molinero Capital Management</t>
  </si>
  <si>
    <t>Numberline Capital Partners</t>
  </si>
  <si>
    <t>Numberline</t>
  </si>
  <si>
    <t>Purple Valley Capital</t>
  </si>
  <si>
    <t>Diversified Trend 1</t>
  </si>
  <si>
    <t>Energy Transition</t>
  </si>
  <si>
    <t>CryptoNinjai</t>
  </si>
  <si>
    <t>TOP10EWC</t>
  </si>
  <si>
    <t>Hatseflats</t>
  </si>
  <si>
    <t>HATSEFLATS</t>
  </si>
  <si>
    <t>Ploutos index Mercury</t>
  </si>
  <si>
    <t>STRAT001</t>
  </si>
  <si>
    <t>Discretionary Energy Select</t>
  </si>
  <si>
    <t>BitcoinTradingStrategy</t>
  </si>
  <si>
    <t>BITCOINTRADINGSTRATEGY</t>
  </si>
  <si>
    <t>Concerne Lav</t>
  </si>
  <si>
    <t>CCTOP15IDX</t>
  </si>
  <si>
    <t>Crossmark Steward</t>
  </si>
  <si>
    <t>Equity MN Instl</t>
  </si>
  <si>
    <t>DNB Multi Asset</t>
  </si>
  <si>
    <t>Fenerator Com</t>
  </si>
  <si>
    <t>FENERATORCRYPTO</t>
  </si>
  <si>
    <t>Knossos ARVISkas</t>
  </si>
  <si>
    <t>DOGINY</t>
  </si>
  <si>
    <t>Tiercel SEZC</t>
  </si>
  <si>
    <t>Trend Program</t>
  </si>
  <si>
    <t>CTA Commodities Disc</t>
  </si>
  <si>
    <t>CTA Disc Macro</t>
  </si>
  <si>
    <t>CTA Quant</t>
  </si>
  <si>
    <t>CTA Short Term</t>
  </si>
  <si>
    <t>CTA Systematic Momentum</t>
  </si>
  <si>
    <t>Enhanced Macro</t>
  </si>
  <si>
    <t>Alfakraft</t>
  </si>
  <si>
    <t>Brobacke Global Allokering</t>
  </si>
  <si>
    <t>IS Trends Fund</t>
  </si>
  <si>
    <t>Moma Advisors</t>
  </si>
  <si>
    <t>Asgard Fixed Income Fund</t>
  </si>
  <si>
    <t>Global Long/Short Equity</t>
  </si>
  <si>
    <t>CABA Flex</t>
  </si>
  <si>
    <t>Calculo Evolution Fund 2x</t>
  </si>
  <si>
    <t>Case Kapitalforvaltning</t>
  </si>
  <si>
    <t>Case Hedgefond</t>
  </si>
  <si>
    <t>Episode Macro Fund</t>
  </si>
  <si>
    <t>ML Tech</t>
  </si>
  <si>
    <t>Funding Rate Arbitrage TS4</t>
  </si>
  <si>
    <t>High Volume Delta Neutral TS1</t>
  </si>
  <si>
    <t>Statistical Arbitrage TS2</t>
  </si>
  <si>
    <t>Statistical Arbitrage TS3</t>
  </si>
  <si>
    <t>One River Asset Management</t>
  </si>
  <si>
    <t>Cento Systematic Crypto</t>
  </si>
  <si>
    <t>Horizon 3</t>
  </si>
  <si>
    <t>CTA Program</t>
  </si>
  <si>
    <t>Agenta Alternativa Investeringar</t>
  </si>
  <si>
    <t>Coeli Renewable Opportunities</t>
  </si>
  <si>
    <t>Auspice One Fund</t>
  </si>
  <si>
    <t>Parizek Capital</t>
  </si>
  <si>
    <t>Futures Trading Program</t>
  </si>
  <si>
    <t>Winton Diversified Macro</t>
  </si>
  <si>
    <t>Winton Major-Market Trend</t>
  </si>
  <si>
    <t>Abrdn</t>
  </si>
  <si>
    <t>Private Debt</t>
  </si>
  <si>
    <t>Activist</t>
  </si>
  <si>
    <t>CLO</t>
  </si>
  <si>
    <t>AlphaQuest Short Bias (AQSB)</t>
  </si>
  <si>
    <t>Quest Hedging Program (QDFHP)</t>
  </si>
  <si>
    <t>SilverDome Investment Partners</t>
  </si>
  <si>
    <t>SilverDome One</t>
  </si>
  <si>
    <t>Abbey Alternative Fund</t>
  </si>
  <si>
    <t>Aetolian Advisors  / Newton Capital Partners LP</t>
  </si>
  <si>
    <t>Newton Capital Partners LP</t>
  </si>
  <si>
    <t>AlphaSimplex Group</t>
  </si>
  <si>
    <t>Adaptive Trend Fund</t>
  </si>
  <si>
    <t>Managed Futures Composite</t>
  </si>
  <si>
    <t>Simplify Managed Futures ETF</t>
  </si>
  <si>
    <t>Alternative Trends Strategy</t>
  </si>
  <si>
    <t>Global Macro Strategy</t>
  </si>
  <si>
    <t>Aspect Core Trend HV Fund</t>
  </si>
  <si>
    <t>China Diversified Fund</t>
  </si>
  <si>
    <t>Aspen Trading Group</t>
  </si>
  <si>
    <t>3X Managed Account</t>
  </si>
  <si>
    <t>PLUS Program</t>
  </si>
  <si>
    <t>BH-DG Systematic Trading</t>
  </si>
  <si>
    <t>BH-DG Systematic Trading Fund</t>
  </si>
  <si>
    <t>Polar Star Management</t>
  </si>
  <si>
    <t>Polar Star Fund</t>
  </si>
  <si>
    <t>Polar Star Spectrum Fund Limited</t>
  </si>
  <si>
    <t>Premium Capital Advisors AG</t>
  </si>
  <si>
    <t>Curr. Plus - EM Prec. Metals</t>
  </si>
  <si>
    <t>QCAM Currency Asset Management AG</t>
  </si>
  <si>
    <t>FX Bias</t>
  </si>
  <si>
    <t>Quantix Commodities LP</t>
  </si>
  <si>
    <t>Quantix Commodity Alpha</t>
  </si>
  <si>
    <t>ReSolve Asset Management</t>
  </si>
  <si>
    <t>Multi-Strategy Program 14%</t>
  </si>
  <si>
    <t>Multi-Strategy-7% Target Vol.</t>
  </si>
  <si>
    <t>RMAC Alpha Program</t>
  </si>
  <si>
    <t>ROW Asset Management</t>
  </si>
  <si>
    <t>Diversified 2X</t>
  </si>
  <si>
    <t>Absolute Return Portfolio</t>
  </si>
  <si>
    <t>Core Trend w/ Dynamic Risk Targeting</t>
  </si>
  <si>
    <t>CoreCommodity Management</t>
  </si>
  <si>
    <t>Diversified Portable Alpha</t>
  </si>
  <si>
    <t>Founders Absolute Return (FAR)</t>
  </si>
  <si>
    <t>World Volatility Program</t>
  </si>
  <si>
    <t>Dynamic Beta Managed Futures Strategy</t>
  </si>
  <si>
    <t>Systematic Commodities</t>
  </si>
  <si>
    <t>Trend Navigator</t>
  </si>
  <si>
    <t>Graham Quant Macro Strategy</t>
  </si>
  <si>
    <t>K4D-10V</t>
  </si>
  <si>
    <t>K4D-15V (Composite)</t>
  </si>
  <si>
    <t>Tactical Trend Capped Equity</t>
  </si>
  <si>
    <t>Hamer Fund</t>
  </si>
  <si>
    <t>Commodity Relative Value 3X</t>
  </si>
  <si>
    <t>Dynamic Trend</t>
  </si>
  <si>
    <t>John Street Capital</t>
  </si>
  <si>
    <t>Systematic Strategy</t>
  </si>
  <si>
    <t>Trident Strategy</t>
  </si>
  <si>
    <t>LongTail Alpha</t>
  </si>
  <si>
    <t>Enhanced Systematic Trend Following</t>
  </si>
  <si>
    <t>Lynx 1.5x</t>
  </si>
  <si>
    <t>AHL Alpha</t>
  </si>
  <si>
    <t>AHL Dimension</t>
  </si>
  <si>
    <t>AHL Diversified Guernsey</t>
  </si>
  <si>
    <t>AHL Evolution</t>
  </si>
  <si>
    <t>Massar Capital Management</t>
  </si>
  <si>
    <t>Macro Directional</t>
  </si>
  <si>
    <t>Massar Macro Commodity</t>
  </si>
  <si>
    <t>Commodity Program</t>
  </si>
  <si>
    <t>Resource Opportunities</t>
  </si>
  <si>
    <t>Northern Trace Capital</t>
  </si>
  <si>
    <t>China Markets</t>
  </si>
  <si>
    <t>TrendSpectrum</t>
  </si>
  <si>
    <t>Taranis SA</t>
  </si>
  <si>
    <t>Market Sentiment</t>
  </si>
  <si>
    <t>Enhanced Risk UCITS</t>
  </si>
  <si>
    <t>Tulip Trend Fund</t>
  </si>
  <si>
    <t>Tudor Investment Corp</t>
  </si>
  <si>
    <t>WisdomTree Investments</t>
  </si>
  <si>
    <t>Managed Futures Strategy Fund WTMF -ETF</t>
  </si>
  <si>
    <t>Xeqos</t>
  </si>
  <si>
    <t>Xeqos Fund</t>
  </si>
  <si>
    <t>Price Asset Management</t>
  </si>
  <si>
    <t>PCS Real Return Institutional Fund LLC</t>
  </si>
  <si>
    <t>PTR</t>
  </si>
  <si>
    <t>RMAC Alternative Index</t>
  </si>
  <si>
    <t>Schroder AS Commodity A</t>
  </si>
  <si>
    <t>SEBA Crypto Asset Select Index SEBAX(R)</t>
  </si>
  <si>
    <t>Bentley Reid &amp; Co (UK)</t>
  </si>
  <si>
    <t>Digital Assets Fund</t>
  </si>
  <si>
    <t>Cambrian Asset Management</t>
  </si>
  <si>
    <t>Systematic Strategies</t>
  </si>
  <si>
    <t>Diversified I Fund</t>
  </si>
  <si>
    <t>Founders I Fund</t>
  </si>
  <si>
    <t>DoubleLine Capital</t>
  </si>
  <si>
    <t>Strategic Commodities</t>
  </si>
  <si>
    <t>Enhanced Commodity Strategy</t>
  </si>
  <si>
    <t>Iconic Alpha</t>
  </si>
  <si>
    <t>Absolute Return Multi Strategy</t>
  </si>
  <si>
    <t>Smart Beta Diversified Strategy</t>
  </si>
  <si>
    <t>Lemvi SA</t>
  </si>
  <si>
    <t>Crypto AMC</t>
  </si>
  <si>
    <t>CTA Commodities Systematic</t>
  </si>
  <si>
    <t>CTA Option Strat</t>
  </si>
  <si>
    <t>CTA Option Strategy</t>
  </si>
  <si>
    <t>CTA Option Writer</t>
  </si>
  <si>
    <t>Blue Edge Advisors</t>
  </si>
  <si>
    <t>The Merlion Fund</t>
  </si>
  <si>
    <t>AVM</t>
  </si>
  <si>
    <t>Global Opportunity</t>
  </si>
  <si>
    <t>White River Group</t>
  </si>
  <si>
    <t>Dynamic S&amp;P Options Strategy</t>
  </si>
  <si>
    <t>Institutional Options Strategy</t>
  </si>
  <si>
    <t>Stock Index Option Writing</t>
  </si>
  <si>
    <t>Oxeye Capital Management</t>
  </si>
  <si>
    <t>Takahe Capital</t>
  </si>
  <si>
    <t>Multi PM</t>
  </si>
  <si>
    <t>FinYX</t>
  </si>
  <si>
    <t>Futures Multiday Momentum Strategy</t>
  </si>
  <si>
    <t>Intraday Strategy</t>
  </si>
  <si>
    <t>LeanVal Asset Management AG</t>
  </si>
  <si>
    <t>Athena UI Fund</t>
  </si>
  <si>
    <t>Phoenix Strategy</t>
  </si>
  <si>
    <t>Ridge Capital</t>
  </si>
  <si>
    <t>Northern Yield</t>
  </si>
  <si>
    <t>Global Quantitative Fund</t>
  </si>
  <si>
    <t>Gersemi Asset Management AS</t>
  </si>
  <si>
    <t>Shipping Fund</t>
  </si>
  <si>
    <t>Eagle Risk Allocation</t>
  </si>
  <si>
    <t>RBC GAM</t>
  </si>
  <si>
    <t>BlueBay Credit Alpha Long Short Fund (IGALPHA)</t>
  </si>
  <si>
    <t>BlueBay Emerging Market Credit Alpha Fund (EMCA)</t>
  </si>
  <si>
    <t>BlueBay Global Sovereign Opportunities Fund (GSOV)</t>
  </si>
  <si>
    <t>Runa Digital Assets</t>
  </si>
  <si>
    <t>Runa Digital Partners</t>
  </si>
  <si>
    <t>Asilo Asset Management</t>
  </si>
  <si>
    <t>Argo</t>
  </si>
  <si>
    <t>AuAg Funds</t>
  </si>
  <si>
    <t>Precious Green</t>
  </si>
  <si>
    <t>DDA Quant Solutions</t>
  </si>
  <si>
    <t>Smart Beta</t>
  </si>
  <si>
    <t>Adaptive Volatility Edge</t>
  </si>
  <si>
    <t>Origo Fonder</t>
  </si>
  <si>
    <t>Selectqt</t>
  </si>
  <si>
    <t>Active Owner</t>
  </si>
  <si>
    <t>Stolt Kapitalforvaltning AS</t>
  </si>
  <si>
    <t>Explorer</t>
  </si>
  <si>
    <t>Digital Asset Allocator</t>
  </si>
  <si>
    <t>Crypto LS</t>
  </si>
  <si>
    <t>Mesirow Financial Investment Management</t>
  </si>
  <si>
    <t>Asian Mkts Currency Alpha</t>
  </si>
  <si>
    <t>Macro Fund</t>
  </si>
  <si>
    <t>Dearborn Capital Management</t>
  </si>
  <si>
    <t>Grant Park Futures Fund</t>
  </si>
  <si>
    <t>Gresham Investment Management</t>
  </si>
  <si>
    <t>A Plus Fund LLC</t>
  </si>
  <si>
    <t>DJF CommodityBuilder Fund LLC</t>
  </si>
  <si>
    <t>G Plus Fund LLC</t>
  </si>
  <si>
    <t>Onshore ETAP Fund LLC</t>
  </si>
  <si>
    <t>TAP Fund LLC Class A</t>
  </si>
  <si>
    <t>H2O</t>
  </si>
  <si>
    <t>Global Program 3x</t>
  </si>
  <si>
    <t>Crypto DAA</t>
  </si>
  <si>
    <t>Crypto Market Neutral</t>
  </si>
  <si>
    <t>CTA Agricultural</t>
  </si>
  <si>
    <t>CTA Broad Commodity</t>
  </si>
  <si>
    <t>CTA Currency</t>
  </si>
  <si>
    <t>CTA Energy</t>
  </si>
  <si>
    <t>CTA Equity</t>
  </si>
  <si>
    <t>CTA Fixed Income</t>
  </si>
  <si>
    <t>CTA Metal</t>
  </si>
  <si>
    <t>Oxeye (BOPS) 5X</t>
  </si>
  <si>
    <t>BCV (Banque Cantonale Vaudoise)</t>
  </si>
  <si>
    <t>BIG Banco de Investimento Global S.A.</t>
  </si>
  <si>
    <t>BiG Diversified Macro Fund</t>
  </si>
  <si>
    <t>Bowmoor Capital</t>
  </si>
  <si>
    <t>Candriam Diversified Futures</t>
  </si>
  <si>
    <t>CIBC Asset Management</t>
  </si>
  <si>
    <t>CIBC Abs Return Active Currency 12% Ris</t>
  </si>
  <si>
    <t>ThirdYear Capital</t>
  </si>
  <si>
    <t>ART Global Macro</t>
  </si>
  <si>
    <t>Incline Investment Management</t>
  </si>
  <si>
    <t>IXI Fund Managers</t>
  </si>
  <si>
    <t>IXI Alt. Inv. Fund (Grow A)</t>
  </si>
  <si>
    <t>QUANTUMROCK Capital</t>
  </si>
  <si>
    <t>RISE Volatility Special Opportunities</t>
  </si>
  <si>
    <t>Alphabeth Quant</t>
  </si>
  <si>
    <t>Alphabeth Quant I</t>
  </si>
  <si>
    <t>North America</t>
  </si>
  <si>
    <t>Desjardins Global Asset Management</t>
  </si>
  <si>
    <t>Alt Long Short Global Equity Market ETF</t>
  </si>
  <si>
    <t>Shadowridge Capital</t>
  </si>
  <si>
    <t>Apex Fund</t>
  </si>
  <si>
    <t>Blockforce Capital</t>
  </si>
  <si>
    <t>Blockforce Multi-Strategy Fund</t>
  </si>
  <si>
    <t>Coeli European</t>
  </si>
  <si>
    <t>CoinShares</t>
  </si>
  <si>
    <t>Bitcoin Integrated Strategies</t>
  </si>
  <si>
    <t>Unfair Advantage Systems</t>
  </si>
  <si>
    <t>Managed Account Program</t>
  </si>
  <si>
    <t>xWin</t>
  </si>
  <si>
    <t>Auto Circule (ACX)</t>
  </si>
  <si>
    <t>Band Bollinger Moving Average (BBMA)</t>
  </si>
  <si>
    <t>Dollar Cost Average (DCA BTC)</t>
  </si>
  <si>
    <t>Dollar Cost Average (DCA GMX)</t>
  </si>
  <si>
    <t>Dollar Cost Average (DCA)</t>
  </si>
  <si>
    <t>Interest Rate Trading (xIRT)</t>
  </si>
  <si>
    <t>Stablecoin Alpha (SCA)</t>
  </si>
  <si>
    <t>Stablecoin Alpha (xSCA BTC)</t>
  </si>
  <si>
    <t>Stablecoin Alpha (xSCA GMX)</t>
  </si>
  <si>
    <t>Discus 1x</t>
  </si>
  <si>
    <t>Discus 2x</t>
  </si>
  <si>
    <t>CIBC Unconstrained Active Currency Fund</t>
  </si>
  <si>
    <t>CCM</t>
  </si>
  <si>
    <t>Systematic Macro Plus Fund</t>
  </si>
  <si>
    <t>Seven Capital Management</t>
  </si>
  <si>
    <t>Seven Absolute Return Fund</t>
  </si>
  <si>
    <t>Amina Group</t>
  </si>
  <si>
    <t>Being and investments</t>
  </si>
  <si>
    <t>Active Value</t>
  </si>
  <si>
    <t>Art Short Term Systematic</t>
  </si>
  <si>
    <t>Anderson Creek Trading</t>
  </si>
  <si>
    <t>Standard Diversified Strategy</t>
  </si>
  <si>
    <t>Bastiat Capital</t>
  </si>
  <si>
    <t>Bastiat Divergence Program</t>
  </si>
  <si>
    <t>Digital Capital Management [Iconomi]</t>
  </si>
  <si>
    <t>Neutral Plus</t>
  </si>
  <si>
    <t>Lotus Asset Management Limited</t>
  </si>
  <si>
    <t>Lotus Macro Fund</t>
  </si>
  <si>
    <t>Nykredit MIRA Hedge Fund</t>
  </si>
  <si>
    <t>ABCA Asset Management</t>
  </si>
  <si>
    <t>ABCA Reversion</t>
  </si>
  <si>
    <t>Commodity Fund</t>
  </si>
  <si>
    <t>Aspect Alternative Markets Fund</t>
  </si>
  <si>
    <t>GAA Systematic Global Macro Fund</t>
  </si>
  <si>
    <t>RV Capital Management</t>
  </si>
  <si>
    <t>Asia Opportunity UCITS</t>
  </si>
  <si>
    <t>Sarkis</t>
  </si>
  <si>
    <t>Global RV Energy Strategy</t>
  </si>
  <si>
    <t>Shinfalls Commodities</t>
  </si>
  <si>
    <t>Shinfalls</t>
  </si>
  <si>
    <t>e360 Power</t>
  </si>
  <si>
    <t>e360 Power Strategy</t>
  </si>
  <si>
    <t>EPIC Investment Partners</t>
  </si>
  <si>
    <t>Gamma Q</t>
  </si>
  <si>
    <t>Breckhurst Commodity 2x</t>
  </si>
  <si>
    <t>Proprietary Matrix</t>
  </si>
  <si>
    <t>MLM Macro - Peak Partners</t>
  </si>
  <si>
    <t>MQS Management</t>
  </si>
  <si>
    <t>MQS Capital Partners</t>
  </si>
  <si>
    <t>Systematic Fixed Income RV Strategy</t>
  </si>
  <si>
    <t>Ospraie Management</t>
  </si>
  <si>
    <t>Pharo Global Advisors</t>
  </si>
  <si>
    <t>Gaia Fund</t>
  </si>
  <si>
    <t>Precious Metals Only</t>
  </si>
  <si>
    <t>TradeLink Capital</t>
  </si>
  <si>
    <t>Tradelink Flagship</t>
  </si>
  <si>
    <t>Tudor Momentum Fund</t>
  </si>
  <si>
    <t>Winton Futures Program</t>
  </si>
  <si>
    <t>Trium Capital</t>
  </si>
  <si>
    <t>Boothbay Fund Management</t>
  </si>
  <si>
    <t>Boothbay Absolute Return Strategies</t>
  </si>
  <si>
    <t>Campbell Quantitative Equities Portfolio</t>
  </si>
  <si>
    <t>Carmignac Gestion</t>
  </si>
  <si>
    <t>Advent Capital Management</t>
  </si>
  <si>
    <t>Cadwyn Capital</t>
  </si>
  <si>
    <t>Pure Alpha Strategy</t>
  </si>
  <si>
    <t>Merger Arbitrage Plus</t>
  </si>
  <si>
    <t>Carrhae Capital</t>
  </si>
  <si>
    <t>Carrhae Long/Short Fund</t>
  </si>
  <si>
    <t>Frontier</t>
  </si>
  <si>
    <t>Enko Capital Management</t>
  </si>
  <si>
    <t>Africa Debt Fund</t>
  </si>
  <si>
    <t>Garraway Financial Trends</t>
  </si>
  <si>
    <t>Friedberg Mercantile Group</t>
  </si>
  <si>
    <t>Asset Allocation Fund</t>
  </si>
  <si>
    <t>Global Macro Hedge Fund</t>
  </si>
  <si>
    <t>Giano Capital</t>
  </si>
  <si>
    <t>Giano Capital Limited (Odey)</t>
  </si>
  <si>
    <t>Hunting Hill Global Capital</t>
  </si>
  <si>
    <t>Hunting Hill Digital Cryptocurrency Opportunities</t>
  </si>
  <si>
    <t>Hunting Hill Equity Arbitrage</t>
  </si>
  <si>
    <t>Systematic Hyb</t>
  </si>
  <si>
    <t>Bond Plus</t>
  </si>
  <si>
    <t>Kellner Capital</t>
  </si>
  <si>
    <t>Kite Lake Capital Management</t>
  </si>
  <si>
    <t>Lancaster</t>
  </si>
  <si>
    <t>Absolute Return (Odey)</t>
  </si>
  <si>
    <t>Systematic Macro</t>
  </si>
  <si>
    <t>MKP Capital Management</t>
  </si>
  <si>
    <t>Enhanced Opportunity</t>
  </si>
  <si>
    <t>Opportunity Offshore</t>
  </si>
  <si>
    <t>Moneta</t>
  </si>
  <si>
    <t>Progressive Capital Partners</t>
  </si>
  <si>
    <t>PCP Long Volatility</t>
  </si>
  <si>
    <t>Sandler Offshore</t>
  </si>
  <si>
    <t>Sandler Plus</t>
  </si>
  <si>
    <t>Seven European Equity Fund</t>
  </si>
  <si>
    <t>Avala Dynamic Equity</t>
  </si>
  <si>
    <t>Epynt Macro Fund</t>
  </si>
  <si>
    <t>TT International</t>
  </si>
  <si>
    <t>European Opportunities Long Short</t>
  </si>
  <si>
    <t>Atkins and Associates</t>
  </si>
  <si>
    <t>Global Currency Reserve LP</t>
  </si>
  <si>
    <t>Asia Fund</t>
  </si>
  <si>
    <t>India</t>
  </si>
  <si>
    <t>India Fund</t>
  </si>
  <si>
    <t>Kizuna Fund</t>
  </si>
  <si>
    <t>50/50 Volatility Investor</t>
  </si>
  <si>
    <t>75/25 Volatility Fund</t>
  </si>
  <si>
    <t>Dynamic Short Volatility Fund</t>
  </si>
  <si>
    <t>Alpstone Capital</t>
  </si>
  <si>
    <t>Seasonal Futures Fund Trading Program</t>
  </si>
  <si>
    <t>Global Equity Abs Rtn</t>
  </si>
  <si>
    <t>U.S. Insights Long/Shrt Eq</t>
  </si>
  <si>
    <t>Candriam Risk Arbitrage</t>
  </si>
  <si>
    <t>Seaport Long/Short</t>
  </si>
  <si>
    <t>Vest</t>
  </si>
  <si>
    <t>Cboe Vest Bitcoin Str Mgd Vol</t>
  </si>
  <si>
    <t>East Coast Capital Management</t>
  </si>
  <si>
    <t>ECCM STF</t>
  </si>
  <si>
    <t>Sustainable Long-Short Eq</t>
  </si>
  <si>
    <t>Norselab</t>
  </si>
  <si>
    <t>Meaningful Impact High Yield</t>
  </si>
  <si>
    <t>Real Estate</t>
  </si>
  <si>
    <t>Real Estate Credit Opportunities</t>
  </si>
  <si>
    <t>Renaissance Technologies</t>
  </si>
  <si>
    <t>Equities Fund International</t>
  </si>
  <si>
    <t>MDT Market Neutral</t>
  </si>
  <si>
    <t>Macro Opps</t>
  </si>
  <si>
    <t>Mediterraneus Absolute Value</t>
  </si>
  <si>
    <t>FMG Malta</t>
  </si>
  <si>
    <t>Impega</t>
  </si>
  <si>
    <t>Private Loans</t>
  </si>
  <si>
    <t>Skandinaviska Kreditfonden</t>
  </si>
  <si>
    <t>Scandinavian Credit Fund I</t>
  </si>
  <si>
    <t>Advanced Alpha Advisers</t>
  </si>
  <si>
    <t>Epsilon Global Trend 1.5 (Lyxor)</t>
  </si>
  <si>
    <t>FX Strategy - Standard UCITS</t>
  </si>
  <si>
    <t>t24 Capital Partners Master Fund</t>
  </si>
  <si>
    <t>Global Macro Enhanced 3</t>
  </si>
  <si>
    <t>Global Macro Enhanced 4</t>
  </si>
  <si>
    <t>Ansa Capital Management</t>
  </si>
  <si>
    <t>Ansa - Global Q Equity Market Neutral</t>
  </si>
  <si>
    <t>Cantor Fitzgerald</t>
  </si>
  <si>
    <t>Alternative Investment Fund</t>
  </si>
  <si>
    <t>Nasdaq-100 Hedged Equity</t>
  </si>
  <si>
    <t>Global Real Return Fund</t>
  </si>
  <si>
    <t>Wasatch</t>
  </si>
  <si>
    <t>Long/Short Alpha Investor</t>
  </si>
  <si>
    <t>Factor6</t>
  </si>
  <si>
    <t>Factor6 Partners</t>
  </si>
  <si>
    <t>Meriti Capital</t>
  </si>
  <si>
    <t>Meriti Neutral</t>
  </si>
  <si>
    <t>Parvin</t>
  </si>
  <si>
    <t>Hedged Equity Solari World Fund</t>
  </si>
  <si>
    <t>Rational</t>
  </si>
  <si>
    <t>Equity Armor Fund</t>
  </si>
  <si>
    <t>Refima Capital Management</t>
  </si>
  <si>
    <t>Refima Capital Partners</t>
  </si>
  <si>
    <t>Strategic Advisers Alternatives</t>
  </si>
  <si>
    <t>LGT Dynamic Protection [Gross]</t>
  </si>
  <si>
    <t>Constellation</t>
  </si>
  <si>
    <t>FX Strategy - Aggressive</t>
  </si>
  <si>
    <t>FX Strategy - Conservative</t>
  </si>
  <si>
    <t>FX Strategy - Standard</t>
  </si>
  <si>
    <t>Aquaeductus Capital As</t>
  </si>
  <si>
    <t>Aquaeductus IC SICAV</t>
  </si>
  <si>
    <t>36 South Capital Advisors</t>
  </si>
  <si>
    <t>Cullinan</t>
  </si>
  <si>
    <t>Kohinoor Core</t>
  </si>
  <si>
    <t>Kohinoor Series Three</t>
  </si>
  <si>
    <t>AMFA Capital Management</t>
  </si>
  <si>
    <t>AMFA Strategy</t>
  </si>
  <si>
    <t>Aphilion Q2 - Equities</t>
  </si>
  <si>
    <t>Aspect Absolute Return</t>
  </si>
  <si>
    <t>BCV Liquid Alternative Beta</t>
  </si>
  <si>
    <t>Blackwater Capital Management</t>
  </si>
  <si>
    <t>Select Opportunities</t>
  </si>
  <si>
    <t>Blue Vanguard</t>
  </si>
  <si>
    <t>BLUEVANGUARD</t>
  </si>
  <si>
    <t>Brent Trading Pty</t>
  </si>
  <si>
    <t>Diversified Commodity Spread Program</t>
  </si>
  <si>
    <t>Grain Seasonal Spread Program</t>
  </si>
  <si>
    <t>Hedged Futures Strategy</t>
  </si>
  <si>
    <t>Contrarian investors</t>
  </si>
  <si>
    <t>Contrarian Commodities</t>
  </si>
  <si>
    <t>Covenant Capital Management</t>
  </si>
  <si>
    <t>Hedged Equity</t>
  </si>
  <si>
    <t>Long Volatility Program</t>
  </si>
  <si>
    <t>Short Premium Program</t>
  </si>
  <si>
    <t>Total Volatility Program</t>
  </si>
  <si>
    <t>Mulitalternative Strategy Fund</t>
  </si>
  <si>
    <t>Cryptonetic</t>
  </si>
  <si>
    <t>TESTFUNC</t>
  </si>
  <si>
    <t>Superfly Markets</t>
  </si>
  <si>
    <t>SUPERFLYMARKETS</t>
  </si>
  <si>
    <t>Sweetdreams CryptoRun</t>
  </si>
  <si>
    <t>SWEETDREAMS</t>
  </si>
  <si>
    <t>The Tape Reader</t>
  </si>
  <si>
    <t>Absolute Return Alpha</t>
  </si>
  <si>
    <t>True Partner Fund</t>
  </si>
  <si>
    <t>Versor Investments</t>
  </si>
  <si>
    <t>ARP Systematic Alpha</t>
  </si>
  <si>
    <t>Global Equities Tactical Trading (GETT)</t>
  </si>
  <si>
    <t>Systematic Alpha Global Macro</t>
  </si>
  <si>
    <t>WaveRide</t>
  </si>
  <si>
    <t>WAVERIDE</t>
  </si>
  <si>
    <t>Wincent</t>
  </si>
  <si>
    <t>Market Making Fund</t>
  </si>
  <si>
    <t>Exponential Age</t>
  </si>
  <si>
    <t>EquityFlex</t>
  </si>
  <si>
    <t>Folios Invest</t>
  </si>
  <si>
    <t>Haidar Capital Management</t>
  </si>
  <si>
    <t>Jupiter Fund</t>
  </si>
  <si>
    <t>GIF Multi-asset style factors</t>
  </si>
  <si>
    <t>IBEX Crypto Diversifier</t>
  </si>
  <si>
    <t>IBEXDIV</t>
  </si>
  <si>
    <t>Venture</t>
  </si>
  <si>
    <t>INSCH Kintore</t>
  </si>
  <si>
    <t>CrossBorder Kintore XAU/FX</t>
  </si>
  <si>
    <t>Lyncestis</t>
  </si>
  <si>
    <t>FX Basket</t>
  </si>
  <si>
    <t>FX Quant 11</t>
  </si>
  <si>
    <t>Dynamic Allocation Fund</t>
  </si>
  <si>
    <t>Man AHL Evolution Frontier</t>
  </si>
  <si>
    <t>GLG Global Credit Multi Strategy</t>
  </si>
  <si>
    <t>Melqart Asset Management</t>
  </si>
  <si>
    <t>Moddco Capital Associates</t>
  </si>
  <si>
    <t>MCA</t>
  </si>
  <si>
    <t>NFT Powered</t>
  </si>
  <si>
    <t>GRAZZPNONFUNGIBLETOKENS</t>
  </si>
  <si>
    <t>Odey</t>
  </si>
  <si>
    <t>Absolute Return Focus Fund</t>
  </si>
  <si>
    <t>Performance Index</t>
  </si>
  <si>
    <t>PERFORMANCEINDEX</t>
  </si>
  <si>
    <t>Pigster Crypto</t>
  </si>
  <si>
    <t>BASERUN</t>
  </si>
  <si>
    <t>Pilgrim Partners Asia</t>
  </si>
  <si>
    <t>Ascent Global Futures SP</t>
  </si>
  <si>
    <t>Polar Asset Management Partners</t>
  </si>
  <si>
    <t>Polar Long/Short Fund</t>
  </si>
  <si>
    <t>Polar Multi-Strategy Fund</t>
  </si>
  <si>
    <t>QDRA Pty</t>
  </si>
  <si>
    <t>Commodity Strategy</t>
  </si>
  <si>
    <t>RCube Asset Management</t>
  </si>
  <si>
    <t>Genio Capital Systematic Macro</t>
  </si>
  <si>
    <t>ReSolve Evolution US Feeder Fund</t>
  </si>
  <si>
    <t>SafeNSteady</t>
  </si>
  <si>
    <t>ATOMROCKET</t>
  </si>
  <si>
    <t>Select Equity Group</t>
  </si>
  <si>
    <t>Cooper Square</t>
  </si>
  <si>
    <t>Smart Defi Infrastructure</t>
  </si>
  <si>
    <t>SMARTDEFIINFRASTRUCTURE</t>
  </si>
  <si>
    <t>Stable WCI</t>
  </si>
  <si>
    <t>STABLEWCI</t>
  </si>
  <si>
    <t>Wisdom MarkoP</t>
  </si>
  <si>
    <t>W10COLL</t>
  </si>
  <si>
    <t>W10DEFI</t>
  </si>
  <si>
    <t>W25BALANCED</t>
  </si>
  <si>
    <t>W25DYNAMIC</t>
  </si>
  <si>
    <t>W25MODERATE</t>
  </si>
  <si>
    <t>W25STABLE</t>
  </si>
  <si>
    <t>WVENTURES</t>
  </si>
  <si>
    <t>WWORLD</t>
  </si>
  <si>
    <t>Wiston Capital</t>
  </si>
  <si>
    <t>WISTCAPFLAGSHIPLONG</t>
  </si>
  <si>
    <t>YesPeace</t>
  </si>
  <si>
    <t>SLOVENIA</t>
  </si>
  <si>
    <t>ANB Investments US</t>
  </si>
  <si>
    <t>Full Strategy Fund</t>
  </si>
  <si>
    <t>Anna Asset Management</t>
  </si>
  <si>
    <t>Anna Fund</t>
  </si>
  <si>
    <t>Aubur Capital</t>
  </si>
  <si>
    <t>AUBUR872</t>
  </si>
  <si>
    <t>BCIF</t>
  </si>
  <si>
    <t>BCIFPUBLIC</t>
  </si>
  <si>
    <t>Bitcoin Ether Risk-adjusted Index</t>
  </si>
  <si>
    <t>BEX</t>
  </si>
  <si>
    <t>BlockRock Outstandin Pac</t>
  </si>
  <si>
    <t>BLOCKROCK</t>
  </si>
  <si>
    <t>Blue Creek Capital Management</t>
  </si>
  <si>
    <t>Blue Creek Global Opportunistic Program</t>
  </si>
  <si>
    <t>Metals Alpha Program</t>
  </si>
  <si>
    <t>Bobby Axelrod</t>
  </si>
  <si>
    <t>BOBBYAXELROD</t>
  </si>
  <si>
    <t>Crescent Bay Capital Management</t>
  </si>
  <si>
    <t>Conservative Growth Index Program</t>
  </si>
  <si>
    <t>Crypto-Base.eu</t>
  </si>
  <si>
    <t>CRYPTOBASEALT</t>
  </si>
  <si>
    <t>DemaTrading</t>
  </si>
  <si>
    <t>A16ZPORTFOLIO</t>
  </si>
  <si>
    <t>TOP10PORTFOLIO</t>
  </si>
  <si>
    <t>DIVAS Asset Management</t>
  </si>
  <si>
    <t>Divergence Trading</t>
  </si>
  <si>
    <t>Quantitative Capture Strategy</t>
  </si>
  <si>
    <t>Dream Crypto Strategy Korkec</t>
  </si>
  <si>
    <t>ROKTOP10</t>
  </si>
  <si>
    <t>DutchEd Larg Calculu</t>
  </si>
  <si>
    <t>DUTCHED</t>
  </si>
  <si>
    <t>Eigernord Trend Outlooker</t>
  </si>
  <si>
    <t>EIGERNORD</t>
  </si>
  <si>
    <t>Exit Plan</t>
  </si>
  <si>
    <t>LAMBOS</t>
  </si>
  <si>
    <t>Happy Life</t>
  </si>
  <si>
    <t>HAPPYLIFE</t>
  </si>
  <si>
    <t>Index Top 25</t>
  </si>
  <si>
    <t>INDEXTOP25</t>
  </si>
  <si>
    <t>Leapmach Capital Management Limted</t>
  </si>
  <si>
    <t>DNST</t>
  </si>
  <si>
    <t>Leshgo Blu Asteris</t>
  </si>
  <si>
    <t>REKTTOTHEMOON</t>
  </si>
  <si>
    <t>Maddala Classics</t>
  </si>
  <si>
    <t>MADDALACLASSICS</t>
  </si>
  <si>
    <t>Mona Strategy</t>
  </si>
  <si>
    <t>MONAFUND</t>
  </si>
  <si>
    <t>Next Gen Investments</t>
  </si>
  <si>
    <t>NEXTGENINVESTMENTS</t>
  </si>
  <si>
    <t>Niceguymark  Mark</t>
  </si>
  <si>
    <t>NICEGUYMARK</t>
  </si>
  <si>
    <t>One EYE</t>
  </si>
  <si>
    <t>EYEONE EYE</t>
  </si>
  <si>
    <t>Ratatouille Jonny</t>
  </si>
  <si>
    <t>RATATOUILLE</t>
  </si>
  <si>
    <t>Gemini Macro</t>
  </si>
  <si>
    <t>Religy Capital Religy</t>
  </si>
  <si>
    <t>HELLYEAH</t>
  </si>
  <si>
    <t>Salty&amp; Sweet</t>
  </si>
  <si>
    <t>SOLANASTRATEGY</t>
  </si>
  <si>
    <t>StraightUpTrading Jay</t>
  </si>
  <si>
    <t>STRAIGHTUPTRADING</t>
  </si>
  <si>
    <t>Swing the mood</t>
  </si>
  <si>
    <t>JUREDO</t>
  </si>
  <si>
    <t>TITANIUMBASIC</t>
  </si>
  <si>
    <t>TitaniumStrategy Titanium</t>
  </si>
  <si>
    <t>JASMYSTRATEGY</t>
  </si>
  <si>
    <t>Top 100 Trending</t>
  </si>
  <si>
    <t>TRADE456</t>
  </si>
  <si>
    <t>Trium Multi-Strategy UCITS Fund</t>
  </si>
  <si>
    <t>Unorthodox but hopeful Dizz Mitte</t>
  </si>
  <si>
    <t>UNORTHODOXBUTHOPEFUL</t>
  </si>
  <si>
    <t>ValiC</t>
  </si>
  <si>
    <t>ALLTIMELONG</t>
  </si>
  <si>
    <t>Vortex Pulse Mitja</t>
  </si>
  <si>
    <t>VORTEXPULSE Mitja</t>
  </si>
  <si>
    <t>Wave Rider 2 Freedom</t>
  </si>
  <si>
    <t>WAVERIDER2FREEDOM</t>
  </si>
  <si>
    <t>Beat The King</t>
  </si>
  <si>
    <t>BE9B282F12C6491FBE407A23EF7600</t>
  </si>
  <si>
    <t>Experimental</t>
  </si>
  <si>
    <t>EXPERIMENTAL</t>
  </si>
  <si>
    <t>HodlCryptoFund</t>
  </si>
  <si>
    <t>HODLCF</t>
  </si>
  <si>
    <t>Smart Vecino</t>
  </si>
  <si>
    <t>NOSOYTONTO</t>
  </si>
  <si>
    <t>Core Program</t>
  </si>
  <si>
    <t>ALTeban1 Homel Vascula</t>
  </si>
  <si>
    <t>ELTEBAN1</t>
  </si>
  <si>
    <t>Arjuss</t>
  </si>
  <si>
    <t>CRYPTOPAR</t>
  </si>
  <si>
    <t>Aubur Extreme Aubur Clearanc</t>
  </si>
  <si>
    <t>AUBUR100 Aubur Extreme Aubur Clearanc</t>
  </si>
  <si>
    <t>Crypto 10  Streamy</t>
  </si>
  <si>
    <t>TWENTY</t>
  </si>
  <si>
    <t>Global Blockchain AG</t>
  </si>
  <si>
    <t>GBAGCS</t>
  </si>
  <si>
    <t>Kbit Management</t>
  </si>
  <si>
    <t>Kbit Global Limited</t>
  </si>
  <si>
    <t>Low Fee Digital Asset Index</t>
  </si>
  <si>
    <t>DIGITAL</t>
  </si>
  <si>
    <t>M1 Capital</t>
  </si>
  <si>
    <t>M1 Capital A1 Fund</t>
  </si>
  <si>
    <t>M1 Capital X1 Fund</t>
  </si>
  <si>
    <t>MY Alpha Management</t>
  </si>
  <si>
    <t>Asian Event Driven</t>
  </si>
  <si>
    <t>Bitcoin Strategy ProFund Investor</t>
  </si>
  <si>
    <t>Project Moon</t>
  </si>
  <si>
    <t>PROJECTMOON</t>
  </si>
  <si>
    <t>Sharkix momentum trading</t>
  </si>
  <si>
    <t>MAXIMEPIPS</t>
  </si>
  <si>
    <t>SuperStrat</t>
  </si>
  <si>
    <t>SUPERSTRAT</t>
  </si>
  <si>
    <t>Alpha Trading Fund Management</t>
  </si>
  <si>
    <t>Intalcon Alpha for Impact Global Fund</t>
  </si>
  <si>
    <t>Polar Micro Cap Fund</t>
  </si>
  <si>
    <t>COPYTRADER</t>
  </si>
  <si>
    <t>Lazard Rathmore Plus</t>
  </si>
  <si>
    <t>NuWave Investment Management</t>
  </si>
  <si>
    <t>Commodity Directional Portfolio</t>
  </si>
  <si>
    <t>Short-Term Futures Portfolio</t>
  </si>
  <si>
    <t>Asymmetric Technologies</t>
  </si>
  <si>
    <t>Asymmetric Liquid Alpha</t>
  </si>
  <si>
    <t>Aubur Trading Capital</t>
  </si>
  <si>
    <t>TOP5PORTFOLIOBOT</t>
  </si>
  <si>
    <t>Automaton Trading</t>
  </si>
  <si>
    <t>Diversified Program II</t>
  </si>
  <si>
    <t>Bainbridge Partners</t>
  </si>
  <si>
    <t>BitSage Asset Management</t>
  </si>
  <si>
    <t>BitSage Fund I</t>
  </si>
  <si>
    <t>Carbon Cap Management</t>
  </si>
  <si>
    <t>World Carbon Fund</t>
  </si>
  <si>
    <t>Chessica Management Corp</t>
  </si>
  <si>
    <t>Chessica Fund</t>
  </si>
  <si>
    <t>Crabel Gemini UCITS</t>
  </si>
  <si>
    <t>LibertyRoad Capital</t>
  </si>
  <si>
    <t>BTC Active Treasury</t>
  </si>
  <si>
    <t>manestrat</t>
  </si>
  <si>
    <t>MANESTRAT</t>
  </si>
  <si>
    <t>Global Emerging Markets Alpha Programme</t>
  </si>
  <si>
    <t>Nr1crypto</t>
  </si>
  <si>
    <t>VDBCRYPTOCAP</t>
  </si>
  <si>
    <t>Nykredit KOBRA Hedge Fund</t>
  </si>
  <si>
    <t>Dazza LT</t>
  </si>
  <si>
    <t>DAZZALTHOLD</t>
  </si>
  <si>
    <t>Edge Capital Investment Management</t>
  </si>
  <si>
    <t>DeFi Fund</t>
  </si>
  <si>
    <t>Fidentiis Gestion SGIIC</t>
  </si>
  <si>
    <t>Tordesillas Iberia Long/Short</t>
  </si>
  <si>
    <t>Finaltis</t>
  </si>
  <si>
    <t>Cyril Systematic Strategy</t>
  </si>
  <si>
    <t>Gaines Capital</t>
  </si>
  <si>
    <t>Lorenz Fund</t>
  </si>
  <si>
    <t>SOLtrader DrCrypto</t>
  </si>
  <si>
    <t>SOLTRADER</t>
  </si>
  <si>
    <t>SwissRex AG</t>
  </si>
  <si>
    <t>SwissRex Crypto Fund Ltd</t>
  </si>
  <si>
    <t>Taika Capital</t>
  </si>
  <si>
    <t>Teal Rock Asset Management</t>
  </si>
  <si>
    <t>Systematic Global Commodity Long/Short Fund</t>
  </si>
  <si>
    <t>TIND Asset Management</t>
  </si>
  <si>
    <t>TIND Discovery Fund</t>
  </si>
  <si>
    <t>Velox Capital</t>
  </si>
  <si>
    <t>Velox Fund (Marble Bar)</t>
  </si>
  <si>
    <t>Digital Asset Fund</t>
  </si>
  <si>
    <t>Pythagoras Management Company</t>
  </si>
  <si>
    <t>Crypto Token</t>
  </si>
  <si>
    <t>Crypto Token Class B</t>
  </si>
  <si>
    <t>Quantumrock Equity Alpha</t>
  </si>
  <si>
    <t>Aquanthus Premia</t>
  </si>
  <si>
    <t>Osprey Fund</t>
  </si>
  <si>
    <t>Liquid Token Fund</t>
  </si>
  <si>
    <t>RoboAussie</t>
  </si>
  <si>
    <t>SWIFTLONGSTRATEGY SWIFT</t>
  </si>
  <si>
    <t>Multi Diversified Program Legacy</t>
  </si>
  <si>
    <t>Eagle Vision</t>
  </si>
  <si>
    <t>Arden xFund</t>
  </si>
  <si>
    <t>ARB Asset Management</t>
  </si>
  <si>
    <t>RoboSig FX Alpha Gen</t>
  </si>
  <si>
    <t>CIBC Active Currency Overlay 0.70% Risk</t>
  </si>
  <si>
    <t>Premium Alpha</t>
  </si>
  <si>
    <t>Graham Absolute Return Ltd</t>
  </si>
  <si>
    <t>Avanto Capital</t>
  </si>
  <si>
    <t>Right Tail</t>
  </si>
  <si>
    <t>M11 Funds</t>
  </si>
  <si>
    <t>Neo Ivy Capital Management</t>
  </si>
  <si>
    <t>Neo Ivy</t>
  </si>
  <si>
    <t>GAM Commodity</t>
  </si>
  <si>
    <t>Sloway for the future</t>
  </si>
  <si>
    <t>SLOWAY</t>
  </si>
  <si>
    <t>Acheron Capital</t>
  </si>
  <si>
    <t>Life Settlement Assets</t>
  </si>
  <si>
    <t>Africa Opportunity</t>
  </si>
  <si>
    <t>Alpha Real Capital</t>
  </si>
  <si>
    <t>Alpha Real Trust</t>
  </si>
  <si>
    <t>Aircraft</t>
  </si>
  <si>
    <t>Amedeo</t>
  </si>
  <si>
    <t>Air Four Plus</t>
  </si>
  <si>
    <t>Loan Financing</t>
  </si>
  <si>
    <t>Toro Income Fund</t>
  </si>
  <si>
    <t>DS Aviation</t>
  </si>
  <si>
    <t>DP Aircraft</t>
  </si>
  <si>
    <t>SME</t>
  </si>
  <si>
    <t>Merger Plus</t>
  </si>
  <si>
    <t>Infrastructure Investments</t>
  </si>
  <si>
    <t>HICL</t>
  </si>
  <si>
    <t>Intuitive Investments Group</t>
  </si>
  <si>
    <t>IIG</t>
  </si>
  <si>
    <t>JZ Capital Partners</t>
  </si>
  <si>
    <t>MicroCap</t>
  </si>
  <si>
    <t>Marwyn</t>
  </si>
  <si>
    <t>Value Investors</t>
  </si>
  <si>
    <t>Distressed</t>
  </si>
  <si>
    <t>Distressed Debt Global Shares</t>
  </si>
  <si>
    <t>Phoenix Asset Management</t>
  </si>
  <si>
    <t>Castelnau Group Closed End</t>
  </si>
  <si>
    <t>Riverstone</t>
  </si>
  <si>
    <t>Credit Opportunities Income</t>
  </si>
  <si>
    <t>Sherborne</t>
  </si>
  <si>
    <t>Investors Guernsey</t>
  </si>
  <si>
    <t>Suir Valley</t>
  </si>
  <si>
    <t>Sure Ventures</t>
  </si>
  <si>
    <t>Taylor Maritime</t>
  </si>
  <si>
    <t>Volta Finance</t>
  </si>
  <si>
    <t>AlphaBee Asset Management</t>
  </si>
  <si>
    <t>Commodity Arbitrage</t>
  </si>
  <si>
    <t>Commo+</t>
  </si>
  <si>
    <t>Intraday Advantage</t>
  </si>
  <si>
    <t>Twenty Four Income Fund</t>
  </si>
  <si>
    <t>Sidepocket</t>
  </si>
  <si>
    <t>Alternative Liquid Fund</t>
  </si>
  <si>
    <t>Alternative Liquidity Fund</t>
  </si>
  <si>
    <t>Amber Infrastructure Group</t>
  </si>
  <si>
    <t>Doric Nimrod</t>
  </si>
  <si>
    <t>Air Three</t>
  </si>
  <si>
    <t>Air Two</t>
  </si>
  <si>
    <t>EJF Investments</t>
  </si>
  <si>
    <t>Fondul Proprietatea</t>
  </si>
  <si>
    <t>Gresham House</t>
  </si>
  <si>
    <t>Energy Storage</t>
  </si>
  <si>
    <t>ICM Investment Management</t>
  </si>
  <si>
    <t>UIL Limited</t>
  </si>
  <si>
    <t>Inktomi</t>
  </si>
  <si>
    <t>INKTOMIHB</t>
  </si>
  <si>
    <t>Literacy Capital</t>
  </si>
  <si>
    <t>Book</t>
  </si>
  <si>
    <t>Distressed Debt Extended Life Shares</t>
  </si>
  <si>
    <t>Distressed Debt Ordinary Shares</t>
  </si>
  <si>
    <t>Pantheon International</t>
  </si>
  <si>
    <t>PLC</t>
  </si>
  <si>
    <t>Petersen &amp; Partners Investment Management</t>
  </si>
  <si>
    <t>PPIM Core Fixed Income</t>
  </si>
  <si>
    <t>TGCC</t>
  </si>
  <si>
    <t>M3 Momentum Fund</t>
  </si>
  <si>
    <t>Drakewood Capital Management</t>
  </si>
  <si>
    <t>Prospect Fund</t>
  </si>
  <si>
    <t>Aubur A Aubur</t>
  </si>
  <si>
    <t>AUBURA</t>
  </si>
  <si>
    <t>Baillie Gifford</t>
  </si>
  <si>
    <t>The Schiehallion II</t>
  </si>
  <si>
    <t>Brightside</t>
  </si>
  <si>
    <t>NAIRCON1</t>
  </si>
  <si>
    <t>Cordiant</t>
  </si>
  <si>
    <t>Digital Infrastructure</t>
  </si>
  <si>
    <t>Fair Oaks Capital</t>
  </si>
  <si>
    <t>Harmony</t>
  </si>
  <si>
    <t>Energy Income</t>
  </si>
  <si>
    <t>LGT Risk Premia</t>
  </si>
  <si>
    <t>SIRIUS CMa Sirius1CMa</t>
  </si>
  <si>
    <t>SIRIUS SIRIUS CMa</t>
  </si>
  <si>
    <t>3I</t>
  </si>
  <si>
    <t>Mr Jaradat Portfolio Crypto Strategy</t>
  </si>
  <si>
    <t>MRJARADAT</t>
  </si>
  <si>
    <t>Bullish Boom Bot systinvest</t>
  </si>
  <si>
    <t>BERTSBULLISHBOOM</t>
  </si>
  <si>
    <t>ChangeClassic Sy</t>
  </si>
  <si>
    <t>CHANGECLASSIC</t>
  </si>
  <si>
    <t>Rivemont Investments</t>
  </si>
  <si>
    <t>Rivemont Crypto Fund</t>
  </si>
  <si>
    <t>Shariah Index Crypto Ummah</t>
  </si>
  <si>
    <t>HALALINDEX</t>
  </si>
  <si>
    <t>Tenac Asset Management</t>
  </si>
  <si>
    <t>Tetragon Financial Group</t>
  </si>
  <si>
    <t>Tetragon</t>
  </si>
  <si>
    <t>Hot altcoins Costl Wardrob</t>
  </si>
  <si>
    <t>ALTCOINODYSSEY</t>
  </si>
  <si>
    <t>Multi Manager Fund</t>
  </si>
  <si>
    <t>Fixed Premium</t>
  </si>
  <si>
    <t>MTAP Commodity Builder Fund LLC</t>
  </si>
  <si>
    <t>CrossBorder Kintore Fund</t>
  </si>
  <si>
    <t>Sector Asset Management</t>
  </si>
  <si>
    <t>Simplify Asset Management</t>
  </si>
  <si>
    <t>Volatility Premium</t>
  </si>
  <si>
    <t>Stylus Capital</t>
  </si>
  <si>
    <t>Crypto Momentum Fund</t>
  </si>
  <si>
    <t>dUplift Wind of change</t>
  </si>
  <si>
    <t>DUPLIFT</t>
  </si>
  <si>
    <t>Short Term Absolute Return Star</t>
  </si>
  <si>
    <t>No Stock Indices</t>
  </si>
  <si>
    <t>Stable monthly pocket</t>
  </si>
  <si>
    <t>ZAKCENTJEEXTRA</t>
  </si>
  <si>
    <t>GoldenFibs</t>
  </si>
  <si>
    <t>MARRYME</t>
  </si>
  <si>
    <t>Blue Diamond Asset Management</t>
  </si>
  <si>
    <t>Blue Diamond Non-Directional Strategy</t>
  </si>
  <si>
    <t>Capricorn Strategies</t>
  </si>
  <si>
    <t>Multi Strategy JPFS Growth</t>
  </si>
  <si>
    <t>Trend III</t>
  </si>
  <si>
    <t>Top 3 Bulletje Careles Comedia</t>
  </si>
  <si>
    <t>529B78F3-FDC0-4534-9712-DAFCDD2A8C86</t>
  </si>
  <si>
    <t>Triaconta</t>
  </si>
  <si>
    <t>TRIACONTAPENNYSTOCK</t>
  </si>
  <si>
    <t>Tufton Oceanic</t>
  </si>
  <si>
    <t>Ship</t>
  </si>
  <si>
    <t>Vigo Capital</t>
  </si>
  <si>
    <t>AlphaTech Capital</t>
  </si>
  <si>
    <t>Micro Short Term Futures</t>
  </si>
  <si>
    <t>Quanton Solutions</t>
  </si>
  <si>
    <t>ADOY</t>
  </si>
  <si>
    <t>Portland Hill Capital</t>
  </si>
  <si>
    <t>Isf Alternative Risk</t>
  </si>
  <si>
    <t>1L Capital</t>
  </si>
  <si>
    <t>Axa IM</t>
  </si>
  <si>
    <t>Virtus</t>
  </si>
  <si>
    <t>Directional Quant TS13</t>
  </si>
  <si>
    <t>SysCat Capital</t>
  </si>
  <si>
    <t>Convex Alpha Fund</t>
  </si>
  <si>
    <t>Macro Strategies</t>
  </si>
  <si>
    <t>AG Capital</t>
  </si>
  <si>
    <t>Active Range</t>
  </si>
  <si>
    <t>AST Crypto Asset Strategy</t>
  </si>
  <si>
    <t>AST Crypto Asset Strategy AST</t>
  </si>
  <si>
    <t>Artellium Evolution</t>
  </si>
  <si>
    <t>Private Wealth</t>
  </si>
  <si>
    <t>Systematic Merger Opportunities</t>
  </si>
  <si>
    <t>Formuepleje Fund Management</t>
  </si>
  <si>
    <t>Formuepleje Epikur</t>
  </si>
  <si>
    <t>Formuepleje Fokus</t>
  </si>
  <si>
    <t>Formuepleje Pareto</t>
  </si>
  <si>
    <t>Formuepleje Penta</t>
  </si>
  <si>
    <t>Formuepleje Safe</t>
  </si>
  <si>
    <t>Hadron</t>
  </si>
  <si>
    <t>Alpha Select</t>
  </si>
  <si>
    <t>Horizon Drake Strategy</t>
  </si>
  <si>
    <t>Horizon Magellan Strategy</t>
  </si>
  <si>
    <t>Horizon Shackleton Strategy</t>
  </si>
  <si>
    <t>Crypto Futures</t>
  </si>
  <si>
    <t>McNeill Trading</t>
  </si>
  <si>
    <t>75 25 Volatility</t>
  </si>
  <si>
    <t>Enhanced Short Volatility</t>
  </si>
  <si>
    <t>Allianz Global Investors</t>
  </si>
  <si>
    <t>Managed Futures Strategy</t>
  </si>
  <si>
    <t>Absolute Return Multi</t>
  </si>
  <si>
    <t>Global Macro Forex</t>
  </si>
  <si>
    <t>Andurand</t>
  </si>
  <si>
    <t>UCITS Fund</t>
  </si>
  <si>
    <t>Anima</t>
  </si>
  <si>
    <t>Alternative Trends Strategy UCITS</t>
  </si>
  <si>
    <t>Bluebalance</t>
  </si>
  <si>
    <t>Global Opportunities Fund</t>
  </si>
  <si>
    <t>Absolute Return Government Bond</t>
  </si>
  <si>
    <t>Absolute Return Portfolio (UCITS)</t>
  </si>
  <si>
    <t>Currency Allocation Return</t>
  </si>
  <si>
    <t>Fulcrum Income Fund</t>
  </si>
  <si>
    <t>Lemanik</t>
  </si>
  <si>
    <t>Global Strategy</t>
  </si>
  <si>
    <t>Lupus</t>
  </si>
  <si>
    <t>Alpha Volatility Risk</t>
  </si>
  <si>
    <t>UCITS</t>
  </si>
  <si>
    <t>AHL Diversity Alternative</t>
  </si>
  <si>
    <t>Nomura</t>
  </si>
  <si>
    <t>Cross Asset Momentum</t>
  </si>
  <si>
    <t>Pacific</t>
  </si>
  <si>
    <t>G10 macro rates</t>
  </si>
  <si>
    <t>7im</t>
  </si>
  <si>
    <t>Real Return</t>
  </si>
  <si>
    <t>Ceiba Iinvestments</t>
  </si>
  <si>
    <t>Absolute Global Bond</t>
  </si>
  <si>
    <t>Helium Invest</t>
  </si>
  <si>
    <t>Helium Performance</t>
  </si>
  <si>
    <t>Tabula</t>
  </si>
  <si>
    <t>Liquid Credit Income</t>
  </si>
  <si>
    <t>TCW</t>
  </si>
  <si>
    <t>Unconstrained Bond Fund</t>
  </si>
  <si>
    <t>Tellworth / Sanditon Uk Select</t>
  </si>
  <si>
    <t>UK Dynamic</t>
  </si>
  <si>
    <t>Tenax</t>
  </si>
  <si>
    <t>Absolute Return Strategies (Church House)</t>
  </si>
  <si>
    <t>Tikehau</t>
  </si>
  <si>
    <t>International Cross Assets</t>
  </si>
  <si>
    <t>Climate Impact</t>
  </si>
  <si>
    <t>Trojan</t>
  </si>
  <si>
    <t>Tungsten</t>
  </si>
  <si>
    <t>Pariton ui</t>
  </si>
  <si>
    <t>Cat Bond</t>
  </si>
  <si>
    <t>Twelve</t>
  </si>
  <si>
    <t>Cat Bond Fund</t>
  </si>
  <si>
    <t>Tyrus Capital</t>
  </si>
  <si>
    <t>Global Convertible</t>
  </si>
  <si>
    <t>UBP</t>
  </si>
  <si>
    <t>Long/Short Japan</t>
  </si>
  <si>
    <t>Multifunds Alternative</t>
  </si>
  <si>
    <t>China Long/Short Alpha</t>
  </si>
  <si>
    <t>Dynamic Alpha UCITS</t>
  </si>
  <si>
    <t>Global Equity Long Short</t>
  </si>
  <si>
    <t>Valu-Trac Investment Management</t>
  </si>
  <si>
    <t>Icf Absolute</t>
  </si>
  <si>
    <t>VIA</t>
  </si>
  <si>
    <t>Alternative Liquid</t>
  </si>
  <si>
    <t>Virtuoso Advisory</t>
  </si>
  <si>
    <t>Global Equity Long/Short</t>
  </si>
  <si>
    <t>ActusRay Partners</t>
  </si>
  <si>
    <t>European Alpha Market Neutral</t>
  </si>
  <si>
    <t>Aegon</t>
  </si>
  <si>
    <t>Absolute Return Bond</t>
  </si>
  <si>
    <t>Global Credit Opportunities</t>
  </si>
  <si>
    <t>Alkeon</t>
  </si>
  <si>
    <t>Equity Long/Short</t>
  </si>
  <si>
    <t>Event Driven Portfolio</t>
  </si>
  <si>
    <t>Select US Long/Short</t>
  </si>
  <si>
    <t>Multi Asset Risk Premia</t>
  </si>
  <si>
    <t>Volatility Strategy</t>
  </si>
  <si>
    <t>Allington</t>
  </si>
  <si>
    <t>Liquid Alternatives Portfolio</t>
  </si>
  <si>
    <t>Alpine</t>
  </si>
  <si>
    <t>Absolute Return Credit</t>
  </si>
  <si>
    <t>Multi Strategy Growth</t>
  </si>
  <si>
    <t>Star High Potential Europe</t>
  </si>
  <si>
    <t>Antipodes</t>
  </si>
  <si>
    <t>Aperture</t>
  </si>
  <si>
    <t>European Innovation Fund</t>
  </si>
  <si>
    <t>Delphi Long Short</t>
  </si>
  <si>
    <t>Global Risk Parity</t>
  </si>
  <si>
    <t>Ardea</t>
  </si>
  <si>
    <t>Strategic Assets</t>
  </si>
  <si>
    <t>Assenagon</t>
  </si>
  <si>
    <t>Alpha Premium</t>
  </si>
  <si>
    <t>Alpha Volatility</t>
  </si>
  <si>
    <t>Balanced Equivol</t>
  </si>
  <si>
    <t>Athos</t>
  </si>
  <si>
    <t>Atlantic House</t>
  </si>
  <si>
    <t>Uncorrelated Strategies</t>
  </si>
  <si>
    <t>Investors Multi Strategy Target Returns</t>
  </si>
  <si>
    <t>Bain Capital</t>
  </si>
  <si>
    <t>Global Equity LS Sustainable</t>
  </si>
  <si>
    <t>Bankhaus Lampe</t>
  </si>
  <si>
    <t>Air2</t>
  </si>
  <si>
    <t>Banor</t>
  </si>
  <si>
    <t>Mistral Long Short Equity</t>
  </si>
  <si>
    <t>Volta Long/Short Equity</t>
  </si>
  <si>
    <t>Barclays Capital</t>
  </si>
  <si>
    <t>Liquid Alternative</t>
  </si>
  <si>
    <t>Bardin Hill</t>
  </si>
  <si>
    <t>Arbitrage (Franklin K2)</t>
  </si>
  <si>
    <t>BDL Capital</t>
  </si>
  <si>
    <t>Durandal</t>
  </si>
  <si>
    <t>Rempart</t>
  </si>
  <si>
    <t>Bellevue</t>
  </si>
  <si>
    <t>GreenAsh</t>
  </si>
  <si>
    <t>Courtenay Special Situations</t>
  </si>
  <si>
    <t>Adagio</t>
  </si>
  <si>
    <t>HBK Capital Management</t>
  </si>
  <si>
    <t>Diversified Strategies</t>
  </si>
  <si>
    <t>Advantedge</t>
  </si>
  <si>
    <t>Gif Gem Debt</t>
  </si>
  <si>
    <t>Iguana Investments</t>
  </si>
  <si>
    <t>Global Long Short</t>
  </si>
  <si>
    <t>Infusive</t>
  </si>
  <si>
    <t>Consumer Alpha Global</t>
  </si>
  <si>
    <t>Insight</t>
  </si>
  <si>
    <t>Ironshield Capital Management</t>
  </si>
  <si>
    <t>Credit Fund</t>
  </si>
  <si>
    <t>High Yield Alpha</t>
  </si>
  <si>
    <t>Absolute Return Fund</t>
  </si>
  <si>
    <t>Absolute Return Fund (Lux)</t>
  </si>
  <si>
    <t>Diversified Alternatives Fund</t>
  </si>
  <si>
    <t>European Absolute</t>
  </si>
  <si>
    <t>Global Multi Strategy</t>
  </si>
  <si>
    <t>Horizon China</t>
  </si>
  <si>
    <t>Horizon Total Return Bond</t>
  </si>
  <si>
    <t>Multi Asset Absolute Return</t>
  </si>
  <si>
    <t>JK</t>
  </si>
  <si>
    <t>JMS</t>
  </si>
  <si>
    <t>Alphacore One</t>
  </si>
  <si>
    <t>Europe Equity Absolute</t>
  </si>
  <si>
    <t>Global Macro Opportunities</t>
  </si>
  <si>
    <t>Income Opportunity</t>
  </si>
  <si>
    <t>Multi Manager Alternatives</t>
  </si>
  <si>
    <t>Jupiter</t>
  </si>
  <si>
    <t>Strategic Absolute Return Bond</t>
  </si>
  <si>
    <t>UK Dynamic Equity</t>
  </si>
  <si>
    <t>UK Specialist Equity</t>
  </si>
  <si>
    <t>Activ ESG</t>
  </si>
  <si>
    <t>Kettle Hill</t>
  </si>
  <si>
    <t>US Long Short</t>
  </si>
  <si>
    <t>Kirkoswald</t>
  </si>
  <si>
    <t>Lake Geneva Investment Partners</t>
  </si>
  <si>
    <t>Fixed Income Allocator</t>
  </si>
  <si>
    <t>Landseer AM</t>
  </si>
  <si>
    <t>European Equity Focus</t>
  </si>
  <si>
    <t>Latitude</t>
  </si>
  <si>
    <t>Leadersel</t>
  </si>
  <si>
    <t>Legal &amp; General</t>
  </si>
  <si>
    <t>Multi Asset Target Return Fund</t>
  </si>
  <si>
    <t>Brandywine Global Credit Opportunities</t>
  </si>
  <si>
    <t>Brandywine Global Fixed Income Absolute Return</t>
  </si>
  <si>
    <t>Brandywine Global Income Optimiser</t>
  </si>
  <si>
    <t>Flex Quantitative HR6 (Aleph Finance)</t>
  </si>
  <si>
    <t>Structured Products</t>
  </si>
  <si>
    <t>Levendi</t>
  </si>
  <si>
    <t>Thornbridge Defined</t>
  </si>
  <si>
    <t>LGT Sustainable Equity Market</t>
  </si>
  <si>
    <t>Liontrust</t>
  </si>
  <si>
    <t>European Strategic</t>
  </si>
  <si>
    <t>Lombard Odier Investment Managers</t>
  </si>
  <si>
    <t>Event Convexity</t>
  </si>
  <si>
    <t>Waverton</t>
  </si>
  <si>
    <t>Wellington</t>
  </si>
  <si>
    <t>Global Total Return</t>
  </si>
  <si>
    <t>Pagosa (Schroders)</t>
  </si>
  <si>
    <t>Westbeck</t>
  </si>
  <si>
    <t>Xaia</t>
  </si>
  <si>
    <t>Credit Basis</t>
  </si>
  <si>
    <t>Credit Basis II</t>
  </si>
  <si>
    <t>Credit Debt Capital</t>
  </si>
  <si>
    <t>Americas Diversified Equity</t>
  </si>
  <si>
    <t>Asia-Pacific Absolute</t>
  </si>
  <si>
    <t>Asia-Pacific Diversified</t>
  </si>
  <si>
    <t>Emerging Companies Absolute Return</t>
  </si>
  <si>
    <t>European Absolute Return</t>
  </si>
  <si>
    <t>Event Driven Equity</t>
  </si>
  <si>
    <t>Strategic Fund Global Equity</t>
  </si>
  <si>
    <t>Strategic Funds Fixed</t>
  </si>
  <si>
    <t>Style Advantage</t>
  </si>
  <si>
    <t>UK Absolute Alpha</t>
  </si>
  <si>
    <t>UK Equity Absolute Alpha</t>
  </si>
  <si>
    <t>BNP</t>
  </si>
  <si>
    <t>Environmental Absolute Return</t>
  </si>
  <si>
    <t>BNP Theam</t>
  </si>
  <si>
    <t>Absolute Alpha</t>
  </si>
  <si>
    <t>Quant Alpha Commodity</t>
  </si>
  <si>
    <t>Quant Cross Asset High Focus</t>
  </si>
  <si>
    <t>Quant Dispersion US</t>
  </si>
  <si>
    <t>Quant Dynamic Volatility Carry</t>
  </si>
  <si>
    <t>Quant Equity</t>
  </si>
  <si>
    <t>Quant Equity US Premium</t>
  </si>
  <si>
    <t>Quant Europe Target Premium</t>
  </si>
  <si>
    <t>Quant Multi</t>
  </si>
  <si>
    <t>Multi Asset</t>
  </si>
  <si>
    <t>BPI</t>
  </si>
  <si>
    <t>Alternative Iberian Equities</t>
  </si>
  <si>
    <t>Bramshill</t>
  </si>
  <si>
    <t>Income Performance</t>
  </si>
  <si>
    <t>Brigade</t>
  </si>
  <si>
    <t>Credit Long/Short</t>
  </si>
  <si>
    <t>Brummer MultiStrategy UCITS</t>
  </si>
  <si>
    <t>C-QUADRAT Kapitalanlage</t>
  </si>
  <si>
    <t>Total Return Garant</t>
  </si>
  <si>
    <t>Bonds Credit Opportunities</t>
  </si>
  <si>
    <t>Risk Arbitrage Opportunities</t>
  </si>
  <si>
    <t>Patrimoine Portfolio</t>
  </si>
  <si>
    <t>Cederberg Capital</t>
  </si>
  <si>
    <t>Greater China (Banor)</t>
  </si>
  <si>
    <t>The Cheyne Fund (UCITS)</t>
  </si>
  <si>
    <t>CIFC</t>
  </si>
  <si>
    <t>Global Floating Rate</t>
  </si>
  <si>
    <t>CKC</t>
  </si>
  <si>
    <t>Credit Opportunity</t>
  </si>
  <si>
    <t>Clear Peak Capital</t>
  </si>
  <si>
    <t>UK Long/Short Equity</t>
  </si>
  <si>
    <t>Global Investment</t>
  </si>
  <si>
    <t>Real Estate Equity</t>
  </si>
  <si>
    <t>Concise Capital Management</t>
  </si>
  <si>
    <t>Short Term High Yield</t>
  </si>
  <si>
    <t>Contour Asset Management</t>
  </si>
  <si>
    <t>Tech Long/Short (Schroders)</t>
  </si>
  <si>
    <t>Cooper Creek</t>
  </si>
  <si>
    <t>North America Long Short Equity (ML)</t>
  </si>
  <si>
    <t>CRM</t>
  </si>
  <si>
    <t>Long/Short Opportunities</t>
  </si>
  <si>
    <t>Asia Pacific L/S</t>
  </si>
  <si>
    <t>Dalton Strategic Partnership</t>
  </si>
  <si>
    <t>Velox</t>
  </si>
  <si>
    <t>DNCA Invest</t>
  </si>
  <si>
    <t>Miuri</t>
  </si>
  <si>
    <t>Concept Kaldemorgen</t>
  </si>
  <si>
    <t>Gold Plus</t>
  </si>
  <si>
    <t>Stable Return</t>
  </si>
  <si>
    <t>Egerton</t>
  </si>
  <si>
    <t>Egerton Equity (Schroders)</t>
  </si>
  <si>
    <t>EI Sturdza Funds</t>
  </si>
  <si>
    <t>Strategic Long Short</t>
  </si>
  <si>
    <t>Electron Capital Partners</t>
  </si>
  <si>
    <t>Electron Global (Franklin K2)</t>
  </si>
  <si>
    <t>Eleva</t>
  </si>
  <si>
    <t>Absolute Return Europe</t>
  </si>
  <si>
    <t>Empureon</t>
  </si>
  <si>
    <t>Volatility One</t>
  </si>
  <si>
    <t>Ennismore</t>
  </si>
  <si>
    <t>European Smaller Companies</t>
  </si>
  <si>
    <t>Global Equity Fund</t>
  </si>
  <si>
    <t>Ethenea</t>
  </si>
  <si>
    <t>Hesper</t>
  </si>
  <si>
    <t>Pleiade</t>
  </si>
  <si>
    <t>Absolute Return Global Equity</t>
  </si>
  <si>
    <t>Absolute Return Global Fixed Income</t>
  </si>
  <si>
    <t>Fiera Capital</t>
  </si>
  <si>
    <t>Oaks Emerging and Frontier</t>
  </si>
  <si>
    <t>Finlabo</t>
  </si>
  <si>
    <t>Dynamic Emerging Markets</t>
  </si>
  <si>
    <t>Dynamic US Equity</t>
  </si>
  <si>
    <t>Fortem Capital</t>
  </si>
  <si>
    <t>Alternative Growth</t>
  </si>
  <si>
    <t>Franklin K2</t>
  </si>
  <si>
    <t>Athena Risk</t>
  </si>
  <si>
    <t>Alternative Managers Fund</t>
  </si>
  <si>
    <t>Diversified Liquid Alternatives</t>
  </si>
  <si>
    <t>Thematic Equity Market</t>
  </si>
  <si>
    <t>Future Value Capital</t>
  </si>
  <si>
    <t>Star Alpha Technology</t>
  </si>
  <si>
    <t>Star Cat Bond</t>
  </si>
  <si>
    <t>Star Emerging Market</t>
  </si>
  <si>
    <t>Star Global Rates</t>
  </si>
  <si>
    <t>Global Credit Advisers</t>
  </si>
  <si>
    <t>Long/Short Credit (U Access)</t>
  </si>
  <si>
    <t>Equity Dislocation Investment</t>
  </si>
  <si>
    <t>Alternative Beta</t>
  </si>
  <si>
    <t>Lumyna</t>
  </si>
  <si>
    <t>Bluecove Alternative Credit</t>
  </si>
  <si>
    <t>Merrill Lynch MCLX</t>
  </si>
  <si>
    <t>Alpha All Opportunities</t>
  </si>
  <si>
    <t>Lyxor</t>
  </si>
  <si>
    <t>Arma 8</t>
  </si>
  <si>
    <t>Global Target</t>
  </si>
  <si>
    <t>MacQuarie</t>
  </si>
  <si>
    <t>Global Income Opportunities</t>
  </si>
  <si>
    <t>Active Balanced</t>
  </si>
  <si>
    <t>AHL Target Growth</t>
  </si>
  <si>
    <t>Alternative Style Premia</t>
  </si>
  <si>
    <t>GLG Alpha Select</t>
  </si>
  <si>
    <t>Mariana</t>
  </si>
  <si>
    <t>Principal Asset Allocation</t>
  </si>
  <si>
    <t>MarshallWace</t>
  </si>
  <si>
    <t>ESG Market Neutral</t>
  </si>
  <si>
    <t>MW Tops</t>
  </si>
  <si>
    <t>MW Tops Market Neutral</t>
  </si>
  <si>
    <t>Merian</t>
  </si>
  <si>
    <t>Global Equity Absolute</t>
  </si>
  <si>
    <t>MFM</t>
  </si>
  <si>
    <t>European Credit Opportunities</t>
  </si>
  <si>
    <t>Midocean</t>
  </si>
  <si>
    <t>Absolute Return Credit (Alma)</t>
  </si>
  <si>
    <t>Sustainable Fixed Income</t>
  </si>
  <si>
    <t>Muzinich</t>
  </si>
  <si>
    <t>European Credit Alpha</t>
  </si>
  <si>
    <t>Mygale</t>
  </si>
  <si>
    <t>Event Driven (ML)</t>
  </si>
  <si>
    <t>Nanjia Capital Limited</t>
  </si>
  <si>
    <t>Cyrus</t>
  </si>
  <si>
    <t>US Equity Put Write</t>
  </si>
  <si>
    <t>New Capital</t>
  </si>
  <si>
    <t>Capital All Weather</t>
  </si>
  <si>
    <t>Strategic Portfolio</t>
  </si>
  <si>
    <t>Newton</t>
  </si>
  <si>
    <t>Fixed Income Risk Premia</t>
  </si>
  <si>
    <t>Numen</t>
  </si>
  <si>
    <t>Credit (HI)</t>
  </si>
  <si>
    <t>OakTree</t>
  </si>
  <si>
    <t>Ox Capital</t>
  </si>
  <si>
    <t>Dynamic Asia</t>
  </si>
  <si>
    <t>American Absolute Alpha</t>
  </si>
  <si>
    <t>Petrus Advisers</t>
  </si>
  <si>
    <t>Special Situations</t>
  </si>
  <si>
    <t>Atlas Titan</t>
  </si>
  <si>
    <t>Emerging Markets Multi</t>
  </si>
  <si>
    <t>Lotus</t>
  </si>
  <si>
    <t>Sirius</t>
  </si>
  <si>
    <t>GIS Mortgage Opportunities</t>
  </si>
  <si>
    <t>Plurimi Investment Managers</t>
  </si>
  <si>
    <t>Global Macro (Prosper)</t>
  </si>
  <si>
    <t>Polar</t>
  </si>
  <si>
    <t>Capital Global Absolute</t>
  </si>
  <si>
    <t>Premier</t>
  </si>
  <si>
    <t>Multi Asset Absolute</t>
  </si>
  <si>
    <t>Amber Event Europe</t>
  </si>
  <si>
    <t>RAM</t>
  </si>
  <si>
    <t>Long Short European</t>
  </si>
  <si>
    <t>Long Short Global</t>
  </si>
  <si>
    <t>BlueBay Emerging Market Absolut Return Bond</t>
  </si>
  <si>
    <t>BlueBay Investment Grade Absolute</t>
  </si>
  <si>
    <t>Redhedge</t>
  </si>
  <si>
    <t>Relative Value</t>
  </si>
  <si>
    <t>Robeco</t>
  </si>
  <si>
    <t>QI Long/Short Dynamic Duration</t>
  </si>
  <si>
    <t>Roubaix Capital</t>
  </si>
  <si>
    <t>Stars &amp; Stripes (Prosper)</t>
  </si>
  <si>
    <t>Royal London</t>
  </si>
  <si>
    <t>Rubrics</t>
  </si>
  <si>
    <t>Global Fixed Income</t>
  </si>
  <si>
    <t>Ruffer</t>
  </si>
  <si>
    <t>Total Return</t>
  </si>
  <si>
    <t>Total Return International</t>
  </si>
  <si>
    <t>S W Mitchell Capital</t>
  </si>
  <si>
    <t>Ardtur European Focus Absolute (Odey Brook)</t>
  </si>
  <si>
    <t>Sand Grove</t>
  </si>
  <si>
    <t>Event</t>
  </si>
  <si>
    <t>Sandbar</t>
  </si>
  <si>
    <t>Global Equity Market Neutral (Lumyna)</t>
  </si>
  <si>
    <t>Sanlam</t>
  </si>
  <si>
    <t>Managed Risk</t>
  </si>
  <si>
    <t>European Alpha</t>
  </si>
  <si>
    <t>Gaia Helix</t>
  </si>
  <si>
    <t>ISF Euro Credit</t>
  </si>
  <si>
    <t>Seahawk</t>
  </si>
  <si>
    <t>Equity Long Short</t>
  </si>
  <si>
    <t>Secquaero Advisors</t>
  </si>
  <si>
    <t>Cat Bond (Schroders)</t>
  </si>
  <si>
    <t>Selwood</t>
  </si>
  <si>
    <t>Equity Absolute Return (Tages)</t>
  </si>
  <si>
    <t>Market Neutral Credit (Alma)</t>
  </si>
  <si>
    <t>Diversified Fund</t>
  </si>
  <si>
    <t>Fortress Fund</t>
  </si>
  <si>
    <t>Seven Seas</t>
  </si>
  <si>
    <t>Alpha Japan Neutral (Permal)</t>
  </si>
  <si>
    <t>Sirios Long/Short (UCITS)</t>
  </si>
  <si>
    <t>Managed Futures UCITS</t>
  </si>
  <si>
    <t>Strategic Macro</t>
  </si>
  <si>
    <t>Sustainable Corporate Arbitrage</t>
  </si>
  <si>
    <t>Dynamic Bond</t>
  </si>
  <si>
    <t>LFIS</t>
  </si>
  <si>
    <t>Vision Perspective</t>
  </si>
  <si>
    <t>Vision Premia</t>
  </si>
  <si>
    <t>Pareturn</t>
  </si>
  <si>
    <t>Gladwyne Absolute Credit</t>
  </si>
  <si>
    <t>Catalyst Driven</t>
  </si>
  <si>
    <t>Longchamp Asset Management</t>
  </si>
  <si>
    <t>Patrimoine Fund</t>
  </si>
  <si>
    <t>Alleman Capital Management</t>
  </si>
  <si>
    <t>Alleman Capital Crude Hedge</t>
  </si>
  <si>
    <t>Style Premia</t>
  </si>
  <si>
    <t>Avenue Investments</t>
  </si>
  <si>
    <t>Digital Investments FoF</t>
  </si>
  <si>
    <t>Azimut</t>
  </si>
  <si>
    <t>Long Term Credit Opportunities</t>
  </si>
  <si>
    <t>Global Absolute</t>
  </si>
  <si>
    <t>BH DG Systematic</t>
  </si>
  <si>
    <t>Captor Fund Management</t>
  </si>
  <si>
    <t>Captor Scilla Global Equity</t>
  </si>
  <si>
    <t>Fineco Asset Management</t>
  </si>
  <si>
    <t>Alternative Conviction</t>
  </si>
  <si>
    <t>Dynamic Growth</t>
  </si>
  <si>
    <t>Progressive Growth Fund</t>
  </si>
  <si>
    <t>Ellington Mortgage</t>
  </si>
  <si>
    <t>Fulcrum Diversified Core</t>
  </si>
  <si>
    <t>Tavira Financial</t>
  </si>
  <si>
    <t>American Extended Alpha</t>
  </si>
  <si>
    <t>European Alternative USD Hedge</t>
  </si>
  <si>
    <t>Spring Retail</t>
  </si>
  <si>
    <t>Lior Capital</t>
  </si>
  <si>
    <t>Holloway Trading</t>
  </si>
  <si>
    <t>AG Trading Program</t>
  </si>
  <si>
    <t>Conquest Capital Group</t>
  </si>
  <si>
    <t>Quantitative Macro</t>
  </si>
  <si>
    <t>Meadowbrook Capital Management</t>
  </si>
  <si>
    <t>The Meadowbrook Fund</t>
  </si>
  <si>
    <t>Systematic Total Return</t>
  </si>
  <si>
    <t>Alternative Markets Strategy</t>
  </si>
  <si>
    <t>Winton Multi-Strategy</t>
  </si>
  <si>
    <t>Gnomon Alpha</t>
  </si>
  <si>
    <t>Stein Investment Management</t>
  </si>
  <si>
    <t>Trading Evolution</t>
  </si>
  <si>
    <t>TradingSystem</t>
  </si>
  <si>
    <t>World Cup Advisor</t>
  </si>
  <si>
    <t>Asset Risk Manager</t>
  </si>
  <si>
    <t>Jorg Diemand Volatility Patterns</t>
  </si>
  <si>
    <t>Momentum Selection</t>
  </si>
  <si>
    <t>Prophetick</t>
  </si>
  <si>
    <t>Safara-Long</t>
  </si>
  <si>
    <t>Stuart Sugden Global Cup</t>
  </si>
  <si>
    <t>Volatility Momentum</t>
  </si>
  <si>
    <t>BlueBay Event Driven Credit Fund (EDCF)</t>
  </si>
  <si>
    <t>BlueBay Global Securitized Credit Opportunities Fund (CSCOF)</t>
  </si>
  <si>
    <t>BlueBay Multi-Strategy Fund</t>
  </si>
  <si>
    <t>Ress Capital</t>
  </si>
  <si>
    <t>Extended Emerging Mkts Currency Alpha</t>
  </si>
  <si>
    <t>SharpeMachine</t>
  </si>
  <si>
    <t>Capstone Futures Group</t>
  </si>
  <si>
    <t>Quant Algo DTST Diversified</t>
  </si>
  <si>
    <t>Cipher Capital Management</t>
  </si>
  <si>
    <t>Lior Alpha Fund</t>
  </si>
  <si>
    <t>Boothbay Diversified Alpha</t>
  </si>
  <si>
    <t>Boothbay Enhanced</t>
  </si>
  <si>
    <t>CABA Flex2</t>
  </si>
  <si>
    <t>CXC Investments</t>
  </si>
  <si>
    <t>CXC Opportunities Fund</t>
  </si>
  <si>
    <t>Leadenhall</t>
  </si>
  <si>
    <t>ILS Cat</t>
  </si>
  <si>
    <t>MLCX Commodity Beta</t>
  </si>
  <si>
    <t>GLG Emerging Markets</t>
  </si>
  <si>
    <t>GLG Global Investment</t>
  </si>
  <si>
    <t>GLG High Yield</t>
  </si>
  <si>
    <t>MW Eureka Fund A1</t>
  </si>
  <si>
    <t>MW Global Opportunities A</t>
  </si>
  <si>
    <t>MW Market Neutral TOPS Fund A EUR</t>
  </si>
  <si>
    <t>Pictet Mahoney</t>
  </si>
  <si>
    <t>Market Neutral Equity Fund</t>
  </si>
  <si>
    <t>Tactical Fund</t>
  </si>
  <si>
    <t>Gaia Asian Equity</t>
  </si>
  <si>
    <t>Waha Capital</t>
  </si>
  <si>
    <t>CEEMEA Fixed Income Fund</t>
  </si>
  <si>
    <t>MENA Equity Fund</t>
  </si>
  <si>
    <t>Epoque Quantitative</t>
  </si>
  <si>
    <t>BigCoinMix</t>
  </si>
  <si>
    <t>BCOINMIX</t>
  </si>
  <si>
    <t>Boge Partners</t>
  </si>
  <si>
    <t>Boge Digital Assets</t>
  </si>
  <si>
    <t>Kepos Capital</t>
  </si>
  <si>
    <t>Carbon Allowance Fund</t>
  </si>
  <si>
    <t>Carbon Evolution Fund</t>
  </si>
  <si>
    <t>Quantitative Cipher Program</t>
  </si>
  <si>
    <t>QMS Medium-Term Macro</t>
  </si>
  <si>
    <t>Rhicon Third Wave Systematic Strategy</t>
  </si>
  <si>
    <t>Redwood Strategy</t>
  </si>
  <si>
    <t>Energy Opportunities</t>
  </si>
  <si>
    <t>Resource Investment Fund</t>
  </si>
  <si>
    <t>Volta Fund</t>
  </si>
  <si>
    <t>Comhla</t>
  </si>
  <si>
    <t>Safara ES - Proprietary Account</t>
  </si>
  <si>
    <t>SouthPeak Investment Management</t>
  </si>
  <si>
    <t>Real Diversification (4-8% vol)</t>
  </si>
  <si>
    <t>Real Diversification (8-16% vol)</t>
  </si>
  <si>
    <t>Systematic Global Macro Fund (USD)</t>
  </si>
  <si>
    <t>ML Commodity</t>
  </si>
  <si>
    <t>Tactical Macro</t>
  </si>
  <si>
    <t>Alken Capital One</t>
  </si>
  <si>
    <t>Amber Capital</t>
  </si>
  <si>
    <t>Equity Fund</t>
  </si>
  <si>
    <t>Catalyst Fund</t>
  </si>
  <si>
    <t>Adaptive Equity Market Neutral</t>
  </si>
  <si>
    <t>Digital Assets</t>
  </si>
  <si>
    <t>Argo Capital Management</t>
  </si>
  <si>
    <t>Argo Fund</t>
  </si>
  <si>
    <t>Argo Fund - Distressed Debt</t>
  </si>
  <si>
    <t>BELPA strategy</t>
  </si>
  <si>
    <t>MAKINGITEASYFORYOU</t>
  </si>
  <si>
    <t>Cleaves Asset Management</t>
  </si>
  <si>
    <t>Cleaves Shipping Fund</t>
  </si>
  <si>
    <t>Absolute Return Dynamic</t>
  </si>
  <si>
    <t>Strategic Volatility</t>
  </si>
  <si>
    <t>Gondor Capital</t>
  </si>
  <si>
    <t>Gondor Partners LP</t>
  </si>
  <si>
    <t>Gondor Partners Ltd</t>
  </si>
  <si>
    <t>Majors rotation system</t>
  </si>
  <si>
    <t>MRTSTRATEGY</t>
  </si>
  <si>
    <t>Metaworld Fund</t>
  </si>
  <si>
    <t>Systematic Liquid Alpha Fund</t>
  </si>
  <si>
    <t>Prudence</t>
  </si>
  <si>
    <t>Asian Credit</t>
  </si>
  <si>
    <t>Quantedge Capital</t>
  </si>
  <si>
    <t>Quantedge Global Fund</t>
  </si>
  <si>
    <t>Santander</t>
  </si>
  <si>
    <t>Global Volatility</t>
  </si>
  <si>
    <t>Sector Zen A</t>
  </si>
  <si>
    <t>Silver8</t>
  </si>
  <si>
    <t>Sloway TOP12</t>
  </si>
  <si>
    <t>SLOWAYTOP12</t>
  </si>
  <si>
    <t>Arbitrage Enhanced</t>
  </si>
  <si>
    <t>TRG Management (The Rohatyn Group)</t>
  </si>
  <si>
    <t>TRG Emerging &amp; Frontier Equities Fund</t>
  </si>
  <si>
    <t>Universal Investment</t>
  </si>
  <si>
    <t>Systematic Dispersion</t>
  </si>
  <si>
    <t>Cohalo Advisory</t>
  </si>
  <si>
    <t>Dynamic Volatility Strategies - Futures</t>
  </si>
  <si>
    <t>Granite Capital</t>
  </si>
  <si>
    <t>Alphen Select</t>
  </si>
  <si>
    <t>Vantage Strategy</t>
  </si>
  <si>
    <t>AltcoinWave AI</t>
  </si>
  <si>
    <t>ALTCOINWAVEAI</t>
  </si>
  <si>
    <t>Perennial Surge</t>
  </si>
  <si>
    <t>PERENNIALSURGE</t>
  </si>
  <si>
    <t>Burren</t>
  </si>
  <si>
    <t>Global Arbitrage (ML)</t>
  </si>
  <si>
    <t>Carnegie Asset Management</t>
  </si>
  <si>
    <t>Carnegie Global Plus</t>
  </si>
  <si>
    <t>Xcent</t>
  </si>
  <si>
    <t>Xcent Multi-Strategy</t>
  </si>
  <si>
    <t>Fusion AI</t>
  </si>
  <si>
    <t>FUSIONAIXBT</t>
  </si>
  <si>
    <t>GaveKal Capital</t>
  </si>
  <si>
    <t>Asian Opportunities</t>
  </si>
  <si>
    <t>Glazer Capital</t>
  </si>
  <si>
    <t>Index Plus</t>
  </si>
  <si>
    <t>Golden Nest Capital Management</t>
  </si>
  <si>
    <t>Greater China Fund</t>
  </si>
  <si>
    <t>Lazard Baylight Long/Short Equity (Founders)</t>
  </si>
  <si>
    <t>Lazard Concentrated European Long-Short Equity</t>
  </si>
  <si>
    <t>GLG Global Convertibles</t>
  </si>
  <si>
    <t>Shannon River</t>
  </si>
  <si>
    <t>Sphera Funds Management</t>
  </si>
  <si>
    <t>Sphera Fund</t>
  </si>
  <si>
    <t>Sphera Global Healthcare Fund</t>
  </si>
  <si>
    <t>Systematica Liquid Multi Strategy Fund</t>
  </si>
  <si>
    <t>Telligent Capital Management</t>
  </si>
  <si>
    <t>Greater China</t>
  </si>
  <si>
    <t>Axiom Alternative Investments</t>
  </si>
  <si>
    <t>Axiom Liquid Rates (USD)</t>
  </si>
  <si>
    <t>Cross Asset Trend</t>
  </si>
  <si>
    <t>Quintik Capital</t>
  </si>
  <si>
    <t>Spring Valley Asset Management</t>
  </si>
  <si>
    <t>Tactical Trend Portfolio</t>
  </si>
  <si>
    <t>Alma Diversified Macro</t>
  </si>
  <si>
    <t>Quantitative Global Absolute Bond</t>
  </si>
  <si>
    <t>Smart Volatility USA</t>
  </si>
  <si>
    <t>Axiom International Investors</t>
  </si>
  <si>
    <t>Axiom Global Micro Cap Composite</t>
  </si>
  <si>
    <t>Axiom International Micro Cap Composite</t>
  </si>
  <si>
    <t>Axiom International Opportunity Composite</t>
  </si>
  <si>
    <t>CryptoDriver Arjuss</t>
  </si>
  <si>
    <t>CRYTODRIVER</t>
  </si>
  <si>
    <t>Engadine Tages</t>
  </si>
  <si>
    <t>Global Contrarian Long Short</t>
  </si>
  <si>
    <t>FIEE SGR</t>
  </si>
  <si>
    <t>Spesx Energy Transition Liquid</t>
  </si>
  <si>
    <t>Hedge Invest</t>
  </si>
  <si>
    <t>UK Select</t>
  </si>
  <si>
    <t>Maltese Capital Management</t>
  </si>
  <si>
    <t>Malta Hedge Fund</t>
  </si>
  <si>
    <t>Motus Capital Management</t>
  </si>
  <si>
    <t>Digital Growth</t>
  </si>
  <si>
    <t>Catalyst Driven ESG</t>
  </si>
  <si>
    <t>Token Fund Class E</t>
  </si>
  <si>
    <t>ESG Credit</t>
  </si>
  <si>
    <t>WG Wealth Guardian</t>
  </si>
  <si>
    <t>SAFI2 Program</t>
  </si>
  <si>
    <t>Equity Anti-Risk Strategy (Bear)</t>
  </si>
  <si>
    <t>20x Coins Index</t>
  </si>
  <si>
    <t>20x Coins Index Anonymous</t>
  </si>
  <si>
    <t>Ellington</t>
  </si>
  <si>
    <t>Fondsmaglerselskabet Marselis</t>
  </si>
  <si>
    <t>Marselis Credit Fund</t>
  </si>
  <si>
    <t>Fortune Financial Strategies</t>
  </si>
  <si>
    <t>Alpha Fixed Income</t>
  </si>
  <si>
    <t>GoldenBrick Coars Nos</t>
  </si>
  <si>
    <t>GOLDENBRIC</t>
  </si>
  <si>
    <t>LowFee Mini Index Bajen96</t>
  </si>
  <si>
    <t>KOBATRONIC</t>
  </si>
  <si>
    <t>Solidum Partners AG</t>
  </si>
  <si>
    <t>Solidum Event Linked Securities SAC Fund 2</t>
  </si>
  <si>
    <t>Visionary Fund</t>
  </si>
  <si>
    <t>WOTZPLAN</t>
  </si>
  <si>
    <t>Wada Capital Management</t>
  </si>
  <si>
    <t>Wada Capital Japan Trust</t>
  </si>
  <si>
    <t>Edge Capital</t>
  </si>
  <si>
    <t>Market Neutral Defi</t>
  </si>
  <si>
    <t>Astignes Capital Asia</t>
  </si>
  <si>
    <t>Systematic Relative Value Macro Fund</t>
  </si>
  <si>
    <t>Gold Dragon Worldwide Asset Management Limited</t>
  </si>
  <si>
    <t>Seahawk China Dynamic Macro Fund</t>
  </si>
  <si>
    <t>Titan Capital Investments</t>
  </si>
  <si>
    <t>AG program</t>
  </si>
  <si>
    <t>Alphen Capital Fund</t>
  </si>
  <si>
    <t>Dynamic Convexity</t>
  </si>
  <si>
    <t>Astraeus</t>
  </si>
  <si>
    <t>ASTRAEUS</t>
  </si>
  <si>
    <t>Malta Market Neutral</t>
  </si>
  <si>
    <t>Midas Touch zigasaro</t>
  </si>
  <si>
    <t>MIDASTOUCH</t>
  </si>
  <si>
    <t>Nordea 1 - Global Rates Opportunity Fund</t>
  </si>
  <si>
    <t>P Schoenfeld Asset Management</t>
  </si>
  <si>
    <t>PSAM Global Event</t>
  </si>
  <si>
    <t>PSAM Rebound Partners</t>
  </si>
  <si>
    <t>PSAM WorldArb Fund</t>
  </si>
  <si>
    <t>Polar Capital</t>
  </si>
  <si>
    <t>Polar Global Technology Fund</t>
  </si>
  <si>
    <t>Polar Healthcare Opportunities Fund</t>
  </si>
  <si>
    <t>Covalis Capital</t>
  </si>
  <si>
    <t>Covalis Capital Enhanced Fund</t>
  </si>
  <si>
    <t>Covalis Capital Master Fund</t>
  </si>
  <si>
    <t>CryptoBoard Dynamix</t>
  </si>
  <si>
    <t>CRYPTOBOARDDYNAMIX</t>
  </si>
  <si>
    <t>Dmx AI Dmx</t>
  </si>
  <si>
    <t>DMXCRYPTO</t>
  </si>
  <si>
    <t>Emperus Povilas</t>
  </si>
  <si>
    <t>EMPERUSALPHA</t>
  </si>
  <si>
    <t>Enhanced Fund</t>
  </si>
  <si>
    <t>High-Flyer Capital Management</t>
  </si>
  <si>
    <t>China CSI 500 Enhanced</t>
  </si>
  <si>
    <t>JC Clark</t>
  </si>
  <si>
    <t>JC Clark Adaly</t>
  </si>
  <si>
    <t>JC Clark Preservation</t>
  </si>
  <si>
    <t>Lammergeier Overend Rhelubrook</t>
  </si>
  <si>
    <t>LAMMERGEIER</t>
  </si>
  <si>
    <t>Lancelot Asset Management</t>
  </si>
  <si>
    <t>Lancelot Global</t>
  </si>
  <si>
    <t>Larg Calculu</t>
  </si>
  <si>
    <t>DUTCHED2</t>
  </si>
  <si>
    <t>DUTCHED3</t>
  </si>
  <si>
    <t>Long Term DRX</t>
  </si>
  <si>
    <t>266579ED0152466AAC9ED1F482F54B</t>
  </si>
  <si>
    <t>Premier Milton - Tellworth</t>
  </si>
  <si>
    <t>Redwood Partners</t>
  </si>
  <si>
    <t>Saba Capital</t>
  </si>
  <si>
    <t>Carry Neutral Tail Hedge Fund</t>
  </si>
  <si>
    <t>Scarlet Moon</t>
  </si>
  <si>
    <t>NFTMOON NFT</t>
  </si>
  <si>
    <t>Shannon River LP</t>
  </si>
  <si>
    <t>Sibilla Capital</t>
  </si>
  <si>
    <t>SSI Investment Management</t>
  </si>
  <si>
    <t>SSI Hedged Convertible Opportunity</t>
  </si>
  <si>
    <t>stvgny2</t>
  </si>
  <si>
    <t>STVGNY2</t>
  </si>
  <si>
    <t>The Bag Class of 2017</t>
  </si>
  <si>
    <t>THEBAG</t>
  </si>
  <si>
    <t>The Investment Trust of India</t>
  </si>
  <si>
    <t>ITI Long-Short Equity Fund Onshore</t>
  </si>
  <si>
    <t>Wexford Capital</t>
  </si>
  <si>
    <t>QQFund.com</t>
  </si>
  <si>
    <t>Alpha Beta Program</t>
  </si>
  <si>
    <t>Quantitative Management Associates</t>
  </si>
  <si>
    <t>QMA Global Macro Strategy</t>
  </si>
  <si>
    <t>Sector Arc Advisors</t>
  </si>
  <si>
    <t>Global Lean Hog Ag</t>
  </si>
  <si>
    <t>Senaca Capital</t>
  </si>
  <si>
    <t>Ascinaa G10 Currency Futures</t>
  </si>
  <si>
    <t>Donald Smith LP</t>
  </si>
  <si>
    <t>Futures Fund</t>
  </si>
  <si>
    <t>Efficient Capital Management</t>
  </si>
  <si>
    <t>Diversified Fund LV</t>
  </si>
  <si>
    <t>Four Seasons Commodities</t>
  </si>
  <si>
    <t>Hawkeye Spread Program</t>
  </si>
  <si>
    <t>GAIA Capital Management</t>
  </si>
  <si>
    <t>GAIA Gold</t>
  </si>
  <si>
    <t>GCM ST</t>
  </si>
  <si>
    <t>Crystal Bay Ubitrend</t>
  </si>
  <si>
    <t>La Financiere de l'Echiquier</t>
  </si>
  <si>
    <t>Echiquier QME</t>
  </si>
  <si>
    <t>NWOne</t>
  </si>
  <si>
    <t>NWOne Diversified Strategy</t>
  </si>
  <si>
    <t>Superfund Capital Management</t>
  </si>
  <si>
    <t>Green SPC 1.5x</t>
  </si>
  <si>
    <t>Winoma Capital</t>
  </si>
  <si>
    <t>WFX Growth</t>
  </si>
  <si>
    <t>THE UNITED CRYPTO</t>
  </si>
  <si>
    <t>DEVERSIONKZ</t>
  </si>
  <si>
    <t>Tradecraft Capital</t>
  </si>
  <si>
    <t>Tradecraft Crypto Asset Fund LP</t>
  </si>
  <si>
    <t>Systematic Trend Following Long/Short</t>
  </si>
  <si>
    <t>Wakem Capital Management</t>
  </si>
  <si>
    <t>Zenith Investment Management</t>
  </si>
  <si>
    <t>Columbus Nina</t>
  </si>
  <si>
    <t>Active Digital</t>
  </si>
  <si>
    <t>Alphemy Capital SA</t>
  </si>
  <si>
    <t>Alphemy International Fund</t>
  </si>
  <si>
    <t>AQR Risk-Balanced Commodities Strategy</t>
  </si>
  <si>
    <t>Battle Scarred</t>
  </si>
  <si>
    <t>BATTLESCARRED</t>
  </si>
  <si>
    <t>BXE Capital</t>
  </si>
  <si>
    <t>Jagger Fund LP</t>
  </si>
  <si>
    <t>Coincident Capital</t>
  </si>
  <si>
    <t>Coincident</t>
  </si>
  <si>
    <t>Constella Capital Management</t>
  </si>
  <si>
    <t>DiversityExclusion</t>
  </si>
  <si>
    <t>THREEOTA</t>
  </si>
  <si>
    <t>Firinne Capital</t>
  </si>
  <si>
    <t>Liquid Digital Assets</t>
  </si>
  <si>
    <t>Holland Park</t>
  </si>
  <si>
    <t>Level III Capital</t>
  </si>
  <si>
    <t>Quantitative Fund</t>
  </si>
  <si>
    <t>MaiCapital Limited</t>
  </si>
  <si>
    <t>Blockchain Opportunity Fund SP</t>
  </si>
  <si>
    <t>Nickel</t>
  </si>
  <si>
    <t>DeFi Liquid Venture SP</t>
  </si>
  <si>
    <t>Digital Factors Fund</t>
  </si>
  <si>
    <t>Satori Digital</t>
  </si>
  <si>
    <t>Satori Digital CI Master</t>
  </si>
  <si>
    <t>Stoka Global Management</t>
  </si>
  <si>
    <t>Stoka Global LP</t>
  </si>
  <si>
    <t>Term Defensive Proforma</t>
  </si>
  <si>
    <t>Systematic Behavioral Global Macro</t>
  </si>
  <si>
    <t>Asymmetric HV Master Fund</t>
  </si>
  <si>
    <t>Global Alpha Aggressive Fund</t>
  </si>
  <si>
    <t>CFM IST Ltd USD 1.5XF-2 15% Volatility</t>
  </si>
  <si>
    <t>CFM ISTEC Fund Ltd - USD1.5XF 15% Volatility</t>
  </si>
  <si>
    <t>Neutral-A</t>
  </si>
  <si>
    <t>Twin Tree Capital Management</t>
  </si>
  <si>
    <t>Twin Tree</t>
  </si>
  <si>
    <t>Variance Capital Asset Management</t>
  </si>
  <si>
    <t>Variance Fund</t>
  </si>
  <si>
    <t>AD Capital Management</t>
  </si>
  <si>
    <t>AD Greater China Alpha Fund</t>
  </si>
  <si>
    <t>Alpha DNA</t>
  </si>
  <si>
    <t>All Cap Hedged</t>
  </si>
  <si>
    <t>Large Cap Hedged</t>
  </si>
  <si>
    <t>Small Cap Hedged</t>
  </si>
  <si>
    <t>Digital Assets Quantitative Fund BTC</t>
  </si>
  <si>
    <t>Andy Storm</t>
  </si>
  <si>
    <t>CRYPTOALLIEN</t>
  </si>
  <si>
    <t>ARR Investment Partners</t>
  </si>
  <si>
    <t>Global LS Strategy</t>
  </si>
  <si>
    <t>Coeli Norhammar Property L/S Fund</t>
  </si>
  <si>
    <t>Cripto Future Bosti</t>
  </si>
  <si>
    <t>CRIPTOFUTURE</t>
  </si>
  <si>
    <t>Cryptomolly Anze</t>
  </si>
  <si>
    <t>CRYPTOMOLLY</t>
  </si>
  <si>
    <t>CRYPTONICS PRO Crypto Ninja</t>
  </si>
  <si>
    <t>CRYPTONICS CRYPTONICS PRO</t>
  </si>
  <si>
    <t>Scopia Capital Management</t>
  </si>
  <si>
    <t>Slater Investments</t>
  </si>
  <si>
    <t>Northglen Aggressive</t>
  </si>
  <si>
    <t>Eversept Partners</t>
  </si>
  <si>
    <t>Global Healthcare Fund</t>
  </si>
  <si>
    <t>Global Healthcare Fund Long Only</t>
  </si>
  <si>
    <t>Falenti Roman</t>
  </si>
  <si>
    <t>FALENTI</t>
  </si>
  <si>
    <t>Gavea Investimentos</t>
  </si>
  <si>
    <t>Gavea Fund</t>
  </si>
  <si>
    <t>Strategic Investment Advisors</t>
  </si>
  <si>
    <t>Long-Term Investment Fund Natural Resources</t>
  </si>
  <si>
    <t>Touring Complete Index</t>
  </si>
  <si>
    <t>TOURINGCOMPLETEINDEX</t>
  </si>
  <si>
    <t>Trek Capital Management</t>
  </si>
  <si>
    <t>Reindeer Trek</t>
  </si>
  <si>
    <t>Twin Capital Management</t>
  </si>
  <si>
    <t>Twin Offshore</t>
  </si>
  <si>
    <t>Union Square Park Capital Management</t>
  </si>
  <si>
    <t>Union Square Park Partners</t>
  </si>
  <si>
    <t>Verition Fund Management</t>
  </si>
  <si>
    <t>Multi-Strategy Fund</t>
  </si>
  <si>
    <t>Vision Capital Corporation</t>
  </si>
  <si>
    <t>Vision Opportunity</t>
  </si>
  <si>
    <t>Machina Capital</t>
  </si>
  <si>
    <t>Machina Neutron</t>
  </si>
  <si>
    <t>Mzansi</t>
  </si>
  <si>
    <t>MCIFLP</t>
  </si>
  <si>
    <t>Nordea 1 Diversified Growth Fund</t>
  </si>
  <si>
    <t>Opti crypto</t>
  </si>
  <si>
    <t>OPTICRPTO</t>
  </si>
  <si>
    <t>Pangolin Investment Management</t>
  </si>
  <si>
    <t>Pangolin Asia Fund</t>
  </si>
  <si>
    <t>YBG</t>
  </si>
  <si>
    <t>YBGLTS YBG</t>
  </si>
  <si>
    <t>December</t>
  </si>
  <si>
    <t>Ambrus Capital Management</t>
  </si>
  <si>
    <t>Ambrus Volatility Fund</t>
  </si>
  <si>
    <t>Zindel Capital AG</t>
  </si>
  <si>
    <t>ABCA Opportunities</t>
  </si>
  <si>
    <t>Duet Asset Management</t>
  </si>
  <si>
    <t>Duet EM Frontier Fund</t>
  </si>
  <si>
    <t>China Asset Management (Hong Kong)</t>
  </si>
  <si>
    <t>China Growth</t>
  </si>
  <si>
    <t>DeFish Larg Emerald</t>
  </si>
  <si>
    <t>DEFISH</t>
  </si>
  <si>
    <t>Up and Thirsty Awkwar Sprinte</t>
  </si>
  <si>
    <t>GUINNESSJAO</t>
  </si>
  <si>
    <t>WistCap Digital Vision Wiston Capital</t>
  </si>
  <si>
    <t>WISTCAPDIGITALVISION</t>
  </si>
  <si>
    <t>Abans Investment Managers</t>
  </si>
  <si>
    <t>Global Arbitrage</t>
  </si>
  <si>
    <t>Amapa Investment Fund 2X</t>
  </si>
  <si>
    <t>AB Program</t>
  </si>
  <si>
    <t>Strada General</t>
  </si>
  <si>
    <t>Stradavera One</t>
  </si>
  <si>
    <t>Green Gold 1.5x</t>
  </si>
  <si>
    <t>Green Gold 1x</t>
  </si>
  <si>
    <t>Green Silver SICAV</t>
  </si>
  <si>
    <t>Green SPC 1x</t>
  </si>
  <si>
    <t>Green SPC 2x</t>
  </si>
  <si>
    <t>Commodities Futures Plus</t>
  </si>
  <si>
    <t>Swiss-Asia Financial Services</t>
  </si>
  <si>
    <t>THS Capital Management</t>
  </si>
  <si>
    <t>Diversified Futures Accelerated Growth</t>
  </si>
  <si>
    <t>Diversified Trend Following</t>
  </si>
  <si>
    <t>Triaxiom Capital</t>
  </si>
  <si>
    <t>Global Symmetry Fund</t>
  </si>
  <si>
    <t>Velocity Merchant</t>
  </si>
  <si>
    <t>American Energy Fund</t>
  </si>
  <si>
    <t>Blake Capital Management</t>
  </si>
  <si>
    <t>SRD Currencies</t>
  </si>
  <si>
    <t>Global Alpha Fund - Share Class D</t>
  </si>
  <si>
    <t>Caddo Capital Management</t>
  </si>
  <si>
    <t>Tactical Diversification</t>
  </si>
  <si>
    <t>Claughton Capital</t>
  </si>
  <si>
    <t>ARP Institutional Program</t>
  </si>
  <si>
    <t>Corcovado Investment Advisors</t>
  </si>
  <si>
    <t>Domestic Advantage</t>
  </si>
  <si>
    <t>Crabel Advanced Trend UCITS</t>
  </si>
  <si>
    <t>Creative Derivative Management</t>
  </si>
  <si>
    <t>CDM Agricultural Program</t>
  </si>
  <si>
    <t>Cassiopeia</t>
  </si>
  <si>
    <t>Equity Armor Investments</t>
  </si>
  <si>
    <t>Alpha Armor</t>
  </si>
  <si>
    <t>Eric Ocrant</t>
  </si>
  <si>
    <t>AG Options</t>
  </si>
  <si>
    <t>Glenhaven Capital</t>
  </si>
  <si>
    <t>Glenhaven Global II</t>
  </si>
  <si>
    <t>GreshamQuant Acar</t>
  </si>
  <si>
    <t>GT Capital CTA</t>
  </si>
  <si>
    <t>Dynamic Trading (Client)</t>
  </si>
  <si>
    <t>KeyQuant SAS</t>
  </si>
  <si>
    <t>KeyQuant STTS</t>
  </si>
  <si>
    <t>KeyQuant STTS 20</t>
  </si>
  <si>
    <t>Macrocapital Limited</t>
  </si>
  <si>
    <t>Macro Energy Commodities</t>
  </si>
  <si>
    <t>KEAL Macro Fund</t>
  </si>
  <si>
    <t>Systematic Macro Strategy</t>
  </si>
  <si>
    <t>Optima Fund Management</t>
  </si>
  <si>
    <t>Optima Discretionary Macro Fund Limited</t>
  </si>
  <si>
    <t>Oxford Algorithms</t>
  </si>
  <si>
    <t>AI Fund</t>
  </si>
  <si>
    <t>Patronus Capital Management</t>
  </si>
  <si>
    <t>Patronus Capital</t>
  </si>
  <si>
    <t>Penco Capital Management</t>
  </si>
  <si>
    <t>168 Trading Limited</t>
  </si>
  <si>
    <t>Arbitrage Series</t>
  </si>
  <si>
    <t>Selective Long Series</t>
  </si>
  <si>
    <t>Altana Wealth</t>
  </si>
  <si>
    <t>Altana Digital Assets Fund (ADAF)</t>
  </si>
  <si>
    <t>Altana Digital Currency Fund (ADCF)</t>
  </si>
  <si>
    <t>Altana Specialty Finance Fund (ASF)</t>
  </si>
  <si>
    <t>Amphibian Capital</t>
  </si>
  <si>
    <t>ETH Alpha Fund</t>
  </si>
  <si>
    <t>USD Alpha Fund</t>
  </si>
  <si>
    <t>Apollo Capital Management Pty</t>
  </si>
  <si>
    <t>Apollo Capital Fund</t>
  </si>
  <si>
    <t>Apollo Opportunity Fund</t>
  </si>
  <si>
    <t>Atitlan Asset Management</t>
  </si>
  <si>
    <t>MCM Commodity Alpha Composite Strategy</t>
  </si>
  <si>
    <t>Campsor</t>
  </si>
  <si>
    <t>Campsor Ltd</t>
  </si>
  <si>
    <t>CARN Capital AS</t>
  </si>
  <si>
    <t>CARN Long Short</t>
  </si>
  <si>
    <t>ChainUp Investment</t>
  </si>
  <si>
    <t>Delta Neutral</t>
  </si>
  <si>
    <t>Smart Beta Strategy</t>
  </si>
  <si>
    <t>CkSum Capital</t>
  </si>
  <si>
    <t>Select Fund I</t>
  </si>
  <si>
    <t>Digital Asset Funds Management</t>
  </si>
  <si>
    <t>Bitcoin Index Class</t>
  </si>
  <si>
    <t>Digital Asset Management (DAF)</t>
  </si>
  <si>
    <t>Digital Opportunities</t>
  </si>
  <si>
    <t>Mortgage Opportunities</t>
  </si>
  <si>
    <t>Estee Management Limited</t>
  </si>
  <si>
    <t>Estee India Fund</t>
  </si>
  <si>
    <t>First Private Aktien Global</t>
  </si>
  <si>
    <t>Yield</t>
  </si>
  <si>
    <t>First Private Euro Dividenden STAUFER</t>
  </si>
  <si>
    <t>First Private Europe ULM</t>
  </si>
  <si>
    <t>Franklin Templeton - Legg Mason</t>
  </si>
  <si>
    <t>Frens Capital</t>
  </si>
  <si>
    <t>Geneva Capital Partners</t>
  </si>
  <si>
    <t>GCP Fixed Income Master Fund</t>
  </si>
  <si>
    <t>Golden Pear Capital</t>
  </si>
  <si>
    <t>Genesis</t>
  </si>
  <si>
    <t>GrandLine Technologies</t>
  </si>
  <si>
    <t>Mid-Frequency Systematic Market Neutral Strategies</t>
  </si>
  <si>
    <t>Hilbert Capital</t>
  </si>
  <si>
    <t>V30</t>
  </si>
  <si>
    <t>Huobi Asset Management</t>
  </si>
  <si>
    <t>Multi Strategy Crypto</t>
  </si>
  <si>
    <t>Hyperion Decimus</t>
  </si>
  <si>
    <t>Libertas Fund</t>
  </si>
  <si>
    <t>Hypersphere Ventures</t>
  </si>
  <si>
    <t>Master Fund I</t>
  </si>
  <si>
    <t>Parallel Network Fund</t>
  </si>
  <si>
    <t>INDIGO Fund Partners</t>
  </si>
  <si>
    <t>Jasper Prime Capital Management</t>
  </si>
  <si>
    <t>BBSHARES Mega Cap Crypto Fund</t>
  </si>
  <si>
    <t>Lighthouse Collective Capital</t>
  </si>
  <si>
    <t>Collective Capital Fund</t>
  </si>
  <si>
    <t>Caishen Kernel Fund</t>
  </si>
  <si>
    <t>Tendex</t>
  </si>
  <si>
    <t>Trovio Asset Management</t>
  </si>
  <si>
    <t>Digital Asset Market Neutral Fund</t>
  </si>
  <si>
    <t>VanEck</t>
  </si>
  <si>
    <t>Digital Assets Alpha Fund</t>
  </si>
  <si>
    <t>Smart Contract Leaders Fund</t>
  </si>
  <si>
    <t>WaterValley Capital Management</t>
  </si>
  <si>
    <t>WaterValley Partners Fund</t>
  </si>
  <si>
    <t>Wave Digital Assets</t>
  </si>
  <si>
    <t>Wave BTC Income &amp; Growth Digital Fund Ltd</t>
  </si>
  <si>
    <t>Wave Select 5 Index</t>
  </si>
  <si>
    <t>Bitcoin &amp; General</t>
  </si>
  <si>
    <t>Wolverine Asset Management</t>
  </si>
  <si>
    <t>Wolverine Flagship Fund</t>
  </si>
  <si>
    <t>M31 Capital</t>
  </si>
  <si>
    <t>DeFi Opportunity Fund</t>
  </si>
  <si>
    <t>MHC Digital Fund Services</t>
  </si>
  <si>
    <t>Digital Asset</t>
  </si>
  <si>
    <t>Digital Market Neutral Fund</t>
  </si>
  <si>
    <t>MVPQ Capital Limited</t>
  </si>
  <si>
    <t>Nikko Asset Management</t>
  </si>
  <si>
    <t>Dynamic Japan Long Short Strategy</t>
  </si>
  <si>
    <t>Omnichain Capital</t>
  </si>
  <si>
    <t>PL Digital Management Pte</t>
  </si>
  <si>
    <t>Presto Digital Fund</t>
  </si>
  <si>
    <t>Presto Digital Fund 1</t>
  </si>
  <si>
    <t>Plaintext Capital Management</t>
  </si>
  <si>
    <t>Master Fund</t>
  </si>
  <si>
    <t>Portal Asset Management</t>
  </si>
  <si>
    <t>Digital Fund</t>
  </si>
  <si>
    <t>ProChain Capital</t>
  </si>
  <si>
    <t>Sagil Capital</t>
  </si>
  <si>
    <t>Latin American Opportunities Fund</t>
  </si>
  <si>
    <t>Samara Alpha Management</t>
  </si>
  <si>
    <t>BTC+ Fund</t>
  </si>
  <si>
    <t>Market-Neutral Fund</t>
  </si>
  <si>
    <t>Scenius Capital Management</t>
  </si>
  <si>
    <t>Digital Assets Opportunity</t>
  </si>
  <si>
    <t>AiSource Funds</t>
  </si>
  <si>
    <t>Coloma Relative Value Macro Fund</t>
  </si>
  <si>
    <t>Alternative Capital Advisors</t>
  </si>
  <si>
    <t>Strategic Ag Program</t>
  </si>
  <si>
    <t>Plotinus Asset Management</t>
  </si>
  <si>
    <t>Plotinus 2p</t>
  </si>
  <si>
    <t>QTS Partners</t>
  </si>
  <si>
    <t>CFM ISTrends (IST) 1.5X Program</t>
  </si>
  <si>
    <t>CFM ISTrends Equity Capped (ISTEC) 1.5X Program</t>
  </si>
  <si>
    <t>Chamaeleo Capital Management</t>
  </si>
  <si>
    <t>Chamaeleo Optimus</t>
  </si>
  <si>
    <t>Global Commodities</t>
  </si>
  <si>
    <t>Commodity Absolute Return</t>
  </si>
  <si>
    <t>Talenta Multi-Strategy</t>
  </si>
  <si>
    <t>Uptrak Capital</t>
  </si>
  <si>
    <t>Global Systematic Alpha</t>
  </si>
  <si>
    <t>AI Essentials  APC_UK</t>
  </si>
  <si>
    <t>AIESSENTIALS</t>
  </si>
  <si>
    <t>Alternative Equity Partners</t>
  </si>
  <si>
    <t>Secure Hedge AS</t>
  </si>
  <si>
    <t>Ansa - Global Q Opportunities</t>
  </si>
  <si>
    <t>Apis Capital Advisors</t>
  </si>
  <si>
    <t>Apis Capital</t>
  </si>
  <si>
    <t>Apis Global Deep Value</t>
  </si>
  <si>
    <t>Axonic Capital</t>
  </si>
  <si>
    <t>Axonic Credit Opportunities</t>
  </si>
  <si>
    <t>Axonic Systematic Arbitrage Fund</t>
  </si>
  <si>
    <t>Global Long-Short Opportunities Fund (BGLSO)</t>
  </si>
  <si>
    <t>Brasil Capital</t>
  </si>
  <si>
    <t>Brasil Capital Equity Hedge Fund</t>
  </si>
  <si>
    <t>Equities ESG Market Neutral</t>
  </si>
  <si>
    <t>CFM Stratus</t>
  </si>
  <si>
    <t>Electron Global Master</t>
  </si>
  <si>
    <t>Ikarian Capital</t>
  </si>
  <si>
    <t>Healthcare</t>
  </si>
  <si>
    <t>Ironshield Special Situations</t>
  </si>
  <si>
    <t>Jacobs Asset Management</t>
  </si>
  <si>
    <t>JAM Partners</t>
  </si>
  <si>
    <t>Health care</t>
  </si>
  <si>
    <t>Krensavage Asset Management</t>
  </si>
  <si>
    <t>Krensavage Partners</t>
  </si>
  <si>
    <t>Lucerne Capital Management</t>
  </si>
  <si>
    <t>Meteora Capital</t>
  </si>
  <si>
    <t>Select Trade Opportunities</t>
  </si>
  <si>
    <t>Millennium</t>
  </si>
  <si>
    <t>Millennium International</t>
  </si>
  <si>
    <t>Monash Investors</t>
  </si>
  <si>
    <t>Monash Absolute Investment Fund</t>
  </si>
  <si>
    <t>Equity Market Neutral Strategy</t>
  </si>
  <si>
    <t>No Street Capital</t>
  </si>
  <si>
    <t>Harvest Small Cap Partners</t>
  </si>
  <si>
    <t>Nordis Capital</t>
  </si>
  <si>
    <t>Nordis ESG Absolute Return Fund</t>
  </si>
  <si>
    <t>Muni</t>
  </si>
  <si>
    <t>Old Orchard Capital Management</t>
  </si>
  <si>
    <t>Old Orchard Credit Fund</t>
  </si>
  <si>
    <t>Optis Investment Management</t>
  </si>
  <si>
    <t>Optis Global Opportunities</t>
  </si>
  <si>
    <t>Owl Creek Asset Management</t>
  </si>
  <si>
    <t>Owl Creek Credit Opportunities Fund</t>
  </si>
  <si>
    <t>Parallax Volatility Advisers</t>
  </si>
  <si>
    <t>Parallax Master Fund</t>
  </si>
  <si>
    <t>PCJ Investment Counsel</t>
  </si>
  <si>
    <t>PCJ Absolute Return Strategy</t>
  </si>
  <si>
    <t>Rollo Capital Management</t>
  </si>
  <si>
    <t>CIP</t>
  </si>
  <si>
    <t>Runa Digital Opportunities Fund</t>
  </si>
  <si>
    <t>Vinland Capital</t>
  </si>
  <si>
    <t>Vinland Macro Plus</t>
  </si>
  <si>
    <t>Welton Advantage</t>
  </si>
  <si>
    <t>January</t>
  </si>
  <si>
    <t>Nova Investment Strategies</t>
  </si>
  <si>
    <t>Discretionary Macro</t>
  </si>
  <si>
    <t>Alleman Capital Crude Hedge Prop</t>
  </si>
  <si>
    <t>Asgard Asset Management</t>
  </si>
  <si>
    <t>Asgard-Steno Global Macro Fund</t>
  </si>
  <si>
    <t>Adaptive Trend &amp; Volatility Program</t>
  </si>
  <si>
    <t>Crow Trading</t>
  </si>
  <si>
    <t>Crow Trading Inc.</t>
  </si>
  <si>
    <t>Non QEP</t>
  </si>
  <si>
    <t>NOVA Fund</t>
  </si>
  <si>
    <t>Line Investment Technologies</t>
  </si>
  <si>
    <t>LIT Absolute Return Fund</t>
  </si>
  <si>
    <t>Oceanaa Program</t>
  </si>
  <si>
    <t>Statar Capital</t>
  </si>
  <si>
    <t>Natural Gas Strategy</t>
  </si>
  <si>
    <t>7dayTop bottn</t>
  </si>
  <si>
    <t>7DAYTOP</t>
  </si>
  <si>
    <t>Digital Capital Management</t>
  </si>
  <si>
    <t>CAF Class F</t>
  </si>
  <si>
    <t>Fasanara Digital</t>
  </si>
  <si>
    <t>Open Quant Fund</t>
  </si>
  <si>
    <t>Bedrock Digital Assets</t>
  </si>
  <si>
    <t>The White Lotus</t>
  </si>
  <si>
    <t>BERGBALANCE</t>
  </si>
  <si>
    <t>BERGSPITZE</t>
  </si>
  <si>
    <t>LETSFLYHIGH</t>
  </si>
  <si>
    <t>Vanguard Commodity Strategy Fund</t>
  </si>
  <si>
    <t>Block Asset Management Sarl</t>
  </si>
  <si>
    <t>Blockchain Strategies Fund</t>
  </si>
  <si>
    <t>Cipher Chain Capital</t>
  </si>
  <si>
    <t>Cipher Chain Partners</t>
  </si>
  <si>
    <t>Hartmann Capital</t>
  </si>
  <si>
    <t>Hartmann Digital Assets</t>
  </si>
  <si>
    <t>SDI Partners</t>
  </si>
  <si>
    <t>Accredited Partner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</si>
</sst>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409]mmm\-yy;@"/>
    <numFmt numFmtId="167" formatCode="[$-409]mmm\-yyyy;@"/>
  </numFmts>
  <fonts count="9" x14ac:knownFonts="1">
    <font>
      <sz val="11"/>
      <color theme="1"/>
      <name val="Calibri"/>
      <family val="2"/>
      <scheme val="minor"/>
    </font>
    <font>
      <sz val="11"/>
      <color theme="1"/>
      <name val="Calibri"/>
      <family val="2"/>
      <scheme val="minor"/>
    </font>
    <font>
      <sz val="11"/>
      <color theme="1"/>
      <name val="Courier New"/>
      <family val="3"/>
    </font>
    <font>
      <sz val="11"/>
      <color theme="0"/>
      <name val="Courier New"/>
      <family val="3"/>
    </font>
    <font>
      <sz val="8"/>
      <name val="Calibri"/>
      <family val="2"/>
      <scheme val="minor"/>
    </font>
    <font>
      <b/>
      <sz val="22"/>
      <color theme="1"/>
      <name val="Roboto"/>
    </font>
    <font>
      <sz val="11"/>
      <color theme="1"/>
      <name val="Roboto"/>
    </font>
    <font>
      <sz val="9"/>
      <color rgb="FF363636"/>
      <name val="Roboto"/>
    </font>
    <font>
      <sz val="9"/>
      <color theme="1"/>
      <name val="Roboto"/>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84">
    <xf numFmtId="0" fontId="0" fillId="0" borderId="0" xfId="0"/>
    <xf numFmtId="0" fontId="2" fillId="2" borderId="0" xfId="0" applyFont="1" applyFill="1"/>
    <xf numFmtId="9" fontId="2" fillId="2" borderId="0" xfId="1" applyFont="1" applyFill="1"/>
    <xf numFmtId="43" fontId="2" fillId="2" borderId="0" xfId="2" applyFont="1" applyFill="1"/>
    <xf numFmtId="0" fontId="0" fillId="2" borderId="0" xfId="0" applyFill="1"/>
    <xf numFmtId="0" fontId="2" fillId="2" borderId="1" xfId="0" applyFont="1" applyFill="1" applyBorder="1"/>
    <xf numFmtId="0" fontId="2" fillId="2" borderId="3" xfId="0" applyFont="1" applyFill="1" applyBorder="1"/>
    <xf numFmtId="0" fontId="2" fillId="2" borderId="5" xfId="0" applyFont="1" applyFill="1" applyBorder="1"/>
    <xf numFmtId="9" fontId="2" fillId="2" borderId="6" xfId="1" applyFont="1" applyFill="1" applyBorder="1"/>
    <xf numFmtId="0" fontId="2" fillId="2" borderId="7" xfId="0" applyFont="1" applyFill="1" applyBorder="1"/>
    <xf numFmtId="0" fontId="2" fillId="2" borderId="8" xfId="0" applyFont="1" applyFill="1" applyBorder="1"/>
    <xf numFmtId="9" fontId="2" fillId="2" borderId="2" xfId="1" applyFont="1" applyFill="1" applyBorder="1"/>
    <xf numFmtId="9" fontId="2" fillId="2" borderId="4" xfId="1" applyFont="1" applyFill="1" applyBorder="1"/>
    <xf numFmtId="9" fontId="0" fillId="0" borderId="0" xfId="1" applyFont="1"/>
    <xf numFmtId="9" fontId="2" fillId="2" borderId="0" xfId="1" applyFont="1" applyFill="1" applyBorder="1"/>
    <xf numFmtId="164" fontId="2" fillId="2" borderId="0" xfId="1" applyNumberFormat="1" applyFont="1" applyFill="1"/>
    <xf numFmtId="9" fontId="2" fillId="2" borderId="10" xfId="1" applyFont="1" applyFill="1" applyBorder="1"/>
    <xf numFmtId="0" fontId="2" fillId="2" borderId="14" xfId="0" applyFont="1" applyFill="1" applyBorder="1"/>
    <xf numFmtId="9" fontId="2" fillId="2" borderId="9" xfId="1" applyFont="1" applyFill="1" applyBorder="1"/>
    <xf numFmtId="165" fontId="0" fillId="0" borderId="0" xfId="2" applyNumberFormat="1" applyFont="1"/>
    <xf numFmtId="165" fontId="2" fillId="2" borderId="0" xfId="2" applyNumberFormat="1" applyFont="1" applyFill="1"/>
    <xf numFmtId="0" fontId="3" fillId="2" borderId="0" xfId="0" applyFont="1" applyFill="1" applyAlignment="1">
      <alignment vertical="top" wrapText="1"/>
    </xf>
    <xf numFmtId="43" fontId="0" fillId="0" borderId="0" xfId="2" applyFont="1"/>
    <xf numFmtId="0" fontId="6" fillId="2" borderId="0" xfId="0" applyFont="1" applyFill="1"/>
    <xf numFmtId="0" fontId="6" fillId="2" borderId="1" xfId="0" applyFont="1" applyFill="1" applyBorder="1" applyAlignment="1">
      <alignment horizontal="center"/>
    </xf>
    <xf numFmtId="0" fontId="6" fillId="2" borderId="9" xfId="0" applyFont="1" applyFill="1" applyBorder="1" applyAlignment="1">
      <alignment horizontal="center"/>
    </xf>
    <xf numFmtId="0" fontId="6" fillId="2" borderId="2" xfId="0" applyFont="1" applyFill="1" applyBorder="1" applyAlignment="1">
      <alignment horizontal="center"/>
    </xf>
    <xf numFmtId="0" fontId="6" fillId="2" borderId="0" xfId="0" applyFont="1" applyFill="1" applyAlignment="1">
      <alignment horizontal="center"/>
    </xf>
    <xf numFmtId="0" fontId="6" fillId="2" borderId="7" xfId="0" applyFont="1" applyFill="1" applyBorder="1"/>
    <xf numFmtId="166" fontId="6" fillId="2" borderId="8" xfId="0" applyNumberFormat="1" applyFont="1" applyFill="1" applyBorder="1"/>
    <xf numFmtId="0" fontId="6" fillId="2" borderId="3" xfId="0" applyFont="1" applyFill="1" applyBorder="1"/>
    <xf numFmtId="0" fontId="6" fillId="2" borderId="1" xfId="0" applyFont="1" applyFill="1" applyBorder="1" applyAlignment="1">
      <alignment horizontal="right"/>
    </xf>
    <xf numFmtId="0" fontId="6" fillId="2" borderId="9" xfId="0" applyFont="1" applyFill="1" applyBorder="1" applyAlignment="1">
      <alignment horizontal="right"/>
    </xf>
    <xf numFmtId="0" fontId="6" fillId="2" borderId="9" xfId="0" applyFont="1" applyFill="1" applyBorder="1"/>
    <xf numFmtId="9" fontId="6" fillId="2" borderId="2" xfId="1" applyFont="1" applyFill="1" applyBorder="1"/>
    <xf numFmtId="164" fontId="6" fillId="2" borderId="11" xfId="1" applyNumberFormat="1" applyFont="1" applyFill="1" applyBorder="1"/>
    <xf numFmtId="0" fontId="6" fillId="2" borderId="4" xfId="0" applyFont="1" applyFill="1" applyBorder="1"/>
    <xf numFmtId="0" fontId="6" fillId="2" borderId="3" xfId="0" applyFont="1" applyFill="1" applyBorder="1" applyAlignment="1">
      <alignment horizontal="right"/>
    </xf>
    <xf numFmtId="0" fontId="6" fillId="2" borderId="0" xfId="0" applyFont="1" applyFill="1" applyAlignment="1">
      <alignment horizontal="right"/>
    </xf>
    <xf numFmtId="9" fontId="6" fillId="2" borderId="4" xfId="1" applyFont="1" applyFill="1" applyBorder="1"/>
    <xf numFmtId="164" fontId="6" fillId="2" borderId="12" xfId="1" applyNumberFormat="1" applyFont="1" applyFill="1" applyBorder="1"/>
    <xf numFmtId="0" fontId="6" fillId="2" borderId="5" xfId="0" applyFont="1" applyFill="1" applyBorder="1"/>
    <xf numFmtId="9" fontId="6" fillId="2" borderId="6" xfId="1" applyFont="1" applyFill="1" applyBorder="1"/>
    <xf numFmtId="0" fontId="6" fillId="2" borderId="1" xfId="0" applyFont="1" applyFill="1" applyBorder="1"/>
    <xf numFmtId="166" fontId="6" fillId="2" borderId="9" xfId="0" applyNumberFormat="1" applyFont="1" applyFill="1" applyBorder="1"/>
    <xf numFmtId="0" fontId="6" fillId="2" borderId="2" xfId="0" applyFont="1" applyFill="1" applyBorder="1"/>
    <xf numFmtId="164" fontId="6" fillId="2" borderId="1" xfId="1" applyNumberFormat="1" applyFont="1" applyFill="1" applyBorder="1"/>
    <xf numFmtId="164" fontId="6" fillId="2" borderId="9" xfId="1" applyNumberFormat="1" applyFont="1" applyFill="1" applyBorder="1"/>
    <xf numFmtId="164" fontId="6" fillId="2" borderId="2" xfId="1" applyNumberFormat="1" applyFont="1" applyFill="1" applyBorder="1"/>
    <xf numFmtId="164" fontId="6" fillId="2" borderId="3" xfId="1" applyNumberFormat="1" applyFont="1" applyFill="1" applyBorder="1"/>
    <xf numFmtId="164" fontId="6" fillId="2" borderId="0" xfId="1" applyNumberFormat="1" applyFont="1" applyFill="1" applyBorder="1"/>
    <xf numFmtId="164" fontId="6" fillId="2" borderId="4" xfId="1" applyNumberFormat="1" applyFont="1" applyFill="1" applyBorder="1"/>
    <xf numFmtId="164" fontId="6" fillId="2" borderId="5" xfId="1" applyNumberFormat="1" applyFont="1" applyFill="1" applyBorder="1"/>
    <xf numFmtId="164" fontId="6" fillId="2" borderId="10" xfId="1" applyNumberFormat="1" applyFont="1" applyFill="1" applyBorder="1"/>
    <xf numFmtId="164" fontId="6" fillId="2" borderId="6" xfId="1" applyNumberFormat="1" applyFont="1" applyFill="1" applyBorder="1"/>
    <xf numFmtId="164" fontId="6" fillId="2" borderId="13" xfId="1" applyNumberFormat="1" applyFont="1" applyFill="1" applyBorder="1"/>
    <xf numFmtId="0" fontId="6" fillId="2" borderId="7" xfId="0" applyFont="1" applyFill="1" applyBorder="1" applyAlignment="1">
      <alignment horizontal="right"/>
    </xf>
    <xf numFmtId="0" fontId="6" fillId="2" borderId="14" xfId="0" applyFont="1" applyFill="1" applyBorder="1" applyAlignment="1">
      <alignment horizontal="right"/>
    </xf>
    <xf numFmtId="9" fontId="6" fillId="2" borderId="8" xfId="1" applyFont="1" applyFill="1" applyBorder="1"/>
    <xf numFmtId="9" fontId="6" fillId="2" borderId="0" xfId="1" applyFont="1" applyFill="1" applyBorder="1"/>
    <xf numFmtId="9" fontId="6" fillId="2" borderId="11" xfId="0" applyNumberFormat="1" applyFont="1" applyFill="1" applyBorder="1"/>
    <xf numFmtId="0" fontId="6" fillId="2" borderId="12" xfId="0" applyFont="1" applyFill="1" applyBorder="1"/>
    <xf numFmtId="9" fontId="6" fillId="2" borderId="13" xfId="1" applyFont="1" applyFill="1" applyBorder="1"/>
    <xf numFmtId="164" fontId="6" fillId="2" borderId="0" xfId="1" applyNumberFormat="1" applyFont="1" applyFill="1"/>
    <xf numFmtId="0" fontId="6" fillId="2" borderId="10" xfId="0" applyFont="1" applyFill="1" applyBorder="1"/>
    <xf numFmtId="0" fontId="6" fillId="2" borderId="14" xfId="0" applyFont="1" applyFill="1" applyBorder="1"/>
    <xf numFmtId="0" fontId="6" fillId="2" borderId="8" xfId="0" applyFont="1" applyFill="1" applyBorder="1"/>
    <xf numFmtId="9" fontId="6" fillId="2" borderId="9" xfId="1" applyFont="1" applyFill="1" applyBorder="1"/>
    <xf numFmtId="9" fontId="6" fillId="2" borderId="10" xfId="1" applyFont="1" applyFill="1" applyBorder="1"/>
    <xf numFmtId="9" fontId="6" fillId="2" borderId="0" xfId="1" applyFont="1" applyFill="1"/>
    <xf numFmtId="0" fontId="6" fillId="0" borderId="0" xfId="0" applyFont="1"/>
    <xf numFmtId="9" fontId="6" fillId="0" borderId="0" xfId="1" applyFont="1"/>
    <xf numFmtId="165" fontId="6" fillId="0" borderId="0" xfId="2" applyNumberFormat="1" applyFont="1"/>
    <xf numFmtId="9" fontId="6" fillId="2" borderId="0" xfId="0" applyNumberFormat="1" applyFont="1" applyFill="1"/>
    <xf numFmtId="165" fontId="6" fillId="2" borderId="0" xfId="0" applyNumberFormat="1" applyFont="1" applyFill="1"/>
    <xf numFmtId="0" fontId="7" fillId="2" borderId="0" xfId="0" applyFont="1" applyFill="1" applyAlignment="1">
      <alignment vertical="center" wrapText="1"/>
    </xf>
    <xf numFmtId="0" fontId="6" fillId="2" borderId="0" xfId="0" applyFont="1" applyFill="1" applyAlignment="1">
      <alignment vertical="center" wrapText="1"/>
    </xf>
    <xf numFmtId="0" fontId="6" fillId="2" borderId="0" xfId="0" applyFont="1" applyFill="1" applyAlignment="1">
      <alignment wrapText="1"/>
    </xf>
    <xf numFmtId="0" fontId="8" fillId="2" borderId="0" xfId="0" applyFont="1" applyFill="1" applyAlignment="1">
      <alignment horizontal="left" vertical="center" wrapText="1"/>
    </xf>
    <xf numFmtId="0" fontId="6" fillId="2" borderId="0" xfId="0" applyFont="1" applyFill="1" applyAlignment="1">
      <alignment horizontal="left" vertical="center" wrapText="1"/>
    </xf>
    <xf numFmtId="166" fontId="5" fillId="2" borderId="0" xfId="0" applyNumberFormat="1" applyFont="1" applyFill="1" applyAlignment="1">
      <alignment horizontal="center" vertical="center"/>
    </xf>
    <xf numFmtId="166" fontId="5" fillId="0" borderId="0" xfId="0" applyNumberFormat="1" applyFont="1" applyAlignment="1">
      <alignment horizontal="center" vertical="center"/>
    </xf>
    <xf numFmtId="167" fontId="5" fillId="2" borderId="0" xfId="0" applyNumberFormat="1" applyFont="1" applyFill="1" applyAlignment="1">
      <alignment horizontal="center" vertical="center"/>
    </xf>
    <xf numFmtId="167" fontId="5" fillId="0" borderId="0" xfId="0" applyNumberFormat="1" applyFont="1" applyAlignment="1">
      <alignment horizontal="center" vertical="center"/>
    </xf>
  </cellXfs>
  <cellStyles count="3">
    <cellStyle name="Comma" xfId="2" builtinId="3"/>
    <cellStyle name="Normal" xfId="0" builtinId="0"/>
    <cellStyle name="Percent" xfId="1" builtinId="5"/>
  </cellStyles>
  <dxfs count="67">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65" formatCode="_(* #,##0_);_(* \(#,##0\);_(* &quot;-&quot;??_);_(@_)"/>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ourier New"/>
        <family val="3"/>
        <scheme val="none"/>
      </font>
      <fill>
        <patternFill patternType="solid">
          <fgColor indexed="64"/>
          <bgColor theme="0"/>
        </patternFill>
      </fill>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ourier New"/>
        <family val="3"/>
        <scheme val="none"/>
      </font>
      <numFmt numFmtId="0" formatCode="General"/>
      <fill>
        <patternFill patternType="solid">
          <fgColor indexed="64"/>
          <bgColor theme="0"/>
        </patternFill>
      </fill>
    </dxf>
    <dxf>
      <font>
        <strike val="0"/>
        <outline val="0"/>
        <shadow val="0"/>
        <u val="none"/>
        <vertAlign val="baseline"/>
        <sz val="11"/>
        <color theme="1"/>
        <name val="Courier New"/>
        <family val="3"/>
        <scheme val="none"/>
      </font>
      <numFmt numFmtId="0" formatCode="General"/>
      <fill>
        <patternFill patternType="solid">
          <fgColor indexed="64"/>
          <bgColor theme="0"/>
        </patternFill>
      </fill>
    </dxf>
    <dxf>
      <font>
        <strike val="0"/>
        <outline val="0"/>
        <shadow val="0"/>
        <u val="none"/>
        <vertAlign val="baseline"/>
        <sz val="11"/>
        <color theme="1"/>
        <name val="Courier New"/>
        <family val="3"/>
        <scheme val="none"/>
      </font>
      <numFmt numFmtId="0" formatCode="General"/>
      <fill>
        <patternFill patternType="solid">
          <fgColor indexed="64"/>
          <bgColor theme="0"/>
        </patternFill>
      </fill>
    </dxf>
    <dxf>
      <font>
        <strike val="0"/>
        <outline val="0"/>
        <shadow val="0"/>
        <u val="none"/>
        <vertAlign val="baseline"/>
        <sz val="11"/>
        <color theme="1"/>
        <name val="Courier New"/>
        <family val="3"/>
        <scheme val="none"/>
      </font>
      <numFmt numFmtId="0" formatCode="General"/>
      <fill>
        <patternFill patternType="solid">
          <fgColor indexed="64"/>
          <bgColor theme="0"/>
        </patternFill>
      </fill>
    </dxf>
    <dxf>
      <font>
        <strike val="0"/>
        <outline val="0"/>
        <shadow val="0"/>
        <u val="none"/>
        <vertAlign val="baseline"/>
        <sz val="11"/>
        <color theme="1"/>
        <name val="Courier New"/>
        <family val="3"/>
        <scheme val="none"/>
      </font>
      <numFmt numFmtId="0" formatCode="General"/>
      <fill>
        <patternFill patternType="solid">
          <fgColor indexed="64"/>
          <bgColor theme="0"/>
        </patternFill>
      </fill>
    </dxf>
    <dxf>
      <font>
        <strike val="0"/>
        <outline val="0"/>
        <shadow val="0"/>
        <u val="none"/>
        <vertAlign val="baseline"/>
        <sz val="11"/>
        <color theme="1"/>
        <name val="Courier New"/>
        <family val="3"/>
        <scheme val="none"/>
      </font>
      <numFmt numFmtId="0" formatCode="General"/>
      <fill>
        <patternFill patternType="solid">
          <fgColor indexed="64"/>
          <bgColor theme="0"/>
        </patternFill>
      </fill>
    </dxf>
    <dxf>
      <font>
        <strike val="0"/>
        <outline val="0"/>
        <shadow val="0"/>
        <u val="none"/>
        <vertAlign val="baseline"/>
        <sz val="11"/>
        <color theme="1"/>
        <name val="Roboto"/>
        <scheme val="none"/>
      </font>
    </dxf>
    <dxf>
      <font>
        <strike val="0"/>
        <outline val="0"/>
        <shadow val="0"/>
        <u val="none"/>
        <vertAlign val="baseline"/>
        <sz val="11"/>
        <color theme="1"/>
        <name val="Roboto"/>
        <scheme val="none"/>
      </font>
    </dxf>
    <dxf>
      <font>
        <strike val="0"/>
        <outline val="0"/>
        <shadow val="0"/>
        <u val="none"/>
        <vertAlign val="baseline"/>
        <sz val="11"/>
        <color theme="1"/>
        <name val="Roboto"/>
        <scheme val="none"/>
      </font>
    </dxf>
    <dxf>
      <font>
        <strike val="0"/>
        <outline val="0"/>
        <shadow val="0"/>
        <u val="none"/>
        <vertAlign val="baseline"/>
        <sz val="11"/>
        <color theme="1"/>
        <name val="Roboto"/>
        <scheme val="none"/>
      </font>
    </dxf>
    <dxf>
      <font>
        <strike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numFmt numFmtId="165" formatCode="_(* #,##0_);_(* \(#,##0\);_(* &quot;-&quot;??_);_(@_)"/>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fill>
        <patternFill patternType="solid">
          <fgColor indexed="64"/>
          <bgColor theme="0"/>
        </patternFill>
      </fill>
    </dxf>
    <dxf>
      <font>
        <b val="0"/>
        <i val="0"/>
        <strike val="0"/>
        <condense val="0"/>
        <extend val="0"/>
        <outline val="0"/>
        <shadow val="0"/>
        <u val="none"/>
        <vertAlign val="baseline"/>
        <sz val="11"/>
        <color theme="1"/>
        <name val="Roboto"/>
        <scheme val="none"/>
      </font>
      <fill>
        <patternFill patternType="solid">
          <fgColor indexed="64"/>
          <bgColor theme="0"/>
        </patternFill>
      </fill>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strike val="0"/>
        <outline val="0"/>
        <shadow val="0"/>
        <u val="none"/>
        <vertAlign val="baseline"/>
        <sz val="11"/>
        <color theme="1"/>
        <name val="Roboto"/>
        <scheme val="none"/>
      </font>
      <fill>
        <patternFill patternType="solid">
          <fgColor indexed="64"/>
          <bgColor theme="0"/>
        </patternFill>
      </fill>
    </dxf>
    <dxf>
      <font>
        <b val="0"/>
        <i val="0"/>
        <strike val="0"/>
        <condense val="0"/>
        <extend val="0"/>
        <outline val="0"/>
        <shadow val="0"/>
        <u val="none"/>
        <vertAlign val="baseline"/>
        <sz val="11"/>
        <color theme="1"/>
        <name val="Roboto"/>
        <scheme val="none"/>
      </font>
      <fill>
        <patternFill patternType="solid">
          <fgColor indexed="64"/>
          <bgColor theme="0"/>
        </patternFill>
      </fill>
    </dxf>
    <dxf>
      <font>
        <strike val="0"/>
        <outline val="0"/>
        <shadow val="0"/>
        <u val="none"/>
        <vertAlign val="baseline"/>
        <sz val="11"/>
        <color theme="1"/>
        <name val="Roboto"/>
        <scheme val="none"/>
      </font>
      <numFmt numFmtId="0" formatCode="General"/>
      <fill>
        <patternFill patternType="solid">
          <fgColor indexed="64"/>
          <bgColor theme="0"/>
        </patternFill>
      </fill>
    </dxf>
    <dxf>
      <font>
        <strike val="0"/>
        <outline val="0"/>
        <shadow val="0"/>
        <u val="none"/>
        <vertAlign val="baseline"/>
        <sz val="11"/>
        <color theme="1"/>
        <name val="Roboto"/>
        <scheme val="none"/>
      </font>
      <numFmt numFmtId="0" formatCode="General"/>
      <fill>
        <patternFill patternType="solid">
          <fgColor indexed="64"/>
          <bgColor theme="0"/>
        </patternFill>
      </fill>
    </dxf>
    <dxf>
      <font>
        <strike val="0"/>
        <outline val="0"/>
        <shadow val="0"/>
        <u val="none"/>
        <vertAlign val="baseline"/>
        <sz val="11"/>
        <color theme="1"/>
        <name val="Roboto"/>
        <scheme val="none"/>
      </font>
      <numFmt numFmtId="0" formatCode="General"/>
      <fill>
        <patternFill patternType="solid">
          <fgColor indexed="64"/>
          <bgColor theme="0"/>
        </patternFill>
      </fill>
    </dxf>
    <dxf>
      <font>
        <strike val="0"/>
        <outline val="0"/>
        <shadow val="0"/>
        <u val="none"/>
        <vertAlign val="baseline"/>
        <sz val="11"/>
        <color theme="1"/>
        <name val="Roboto"/>
        <scheme val="none"/>
      </font>
      <numFmt numFmtId="0" formatCode="General"/>
      <fill>
        <patternFill patternType="solid">
          <fgColor indexed="64"/>
          <bgColor theme="0"/>
        </patternFill>
      </fill>
    </dxf>
    <dxf>
      <font>
        <strike val="0"/>
        <outline val="0"/>
        <shadow val="0"/>
        <u val="none"/>
        <vertAlign val="baseline"/>
        <sz val="11"/>
        <color theme="1"/>
        <name val="Roboto"/>
        <scheme val="none"/>
      </font>
      <numFmt numFmtId="0" formatCode="General"/>
      <fill>
        <patternFill patternType="solid">
          <fgColor indexed="64"/>
          <bgColor theme="0"/>
        </patternFill>
      </fill>
    </dxf>
    <dxf>
      <font>
        <strike val="0"/>
        <outline val="0"/>
        <shadow val="0"/>
        <u val="none"/>
        <vertAlign val="baseline"/>
        <sz val="11"/>
        <color theme="1"/>
        <name val="Roboto"/>
        <scheme val="none"/>
      </font>
      <numFmt numFmtId="0" formatCode="General"/>
      <fill>
        <patternFill patternType="solid">
          <fgColor indexed="64"/>
          <bgColor theme="0"/>
        </patternFill>
      </fill>
    </dxf>
    <dxf>
      <font>
        <b val="0"/>
        <i val="0"/>
        <strike val="0"/>
        <condense val="0"/>
        <extend val="0"/>
        <outline val="0"/>
        <shadow val="0"/>
        <u val="none"/>
        <vertAlign val="baseline"/>
        <sz val="11"/>
        <color theme="1"/>
        <name val="Roboto"/>
        <scheme val="none"/>
      </font>
      <fill>
        <patternFill patternType="solid">
          <fgColor indexed="64"/>
          <bgColor theme="0"/>
        </patternFill>
      </fill>
    </dxf>
    <dxf>
      <font>
        <b val="0"/>
        <i val="0"/>
        <strike val="0"/>
        <condense val="0"/>
        <extend val="0"/>
        <outline val="0"/>
        <shadow val="0"/>
        <u val="none"/>
        <vertAlign val="baseline"/>
        <sz val="11"/>
        <color theme="1"/>
        <name val="Roboto"/>
        <scheme val="none"/>
      </font>
      <fill>
        <patternFill patternType="solid">
          <fgColor indexed="64"/>
          <bgColor theme="0"/>
        </patternFill>
      </fill>
    </dxf>
    <dxf>
      <font>
        <b val="0"/>
        <i val="0"/>
        <strike val="0"/>
        <condense val="0"/>
        <extend val="0"/>
        <outline val="0"/>
        <shadow val="0"/>
        <u val="none"/>
        <vertAlign val="baseline"/>
        <sz val="11"/>
        <color theme="1"/>
        <name val="Roboto"/>
        <scheme val="none"/>
      </font>
      <fill>
        <patternFill patternType="solid">
          <fgColor indexed="64"/>
          <bgColor theme="0"/>
        </patternFill>
      </fill>
    </dxf>
    <dxf>
      <font>
        <b val="0"/>
        <i val="0"/>
        <strike val="0"/>
        <condense val="0"/>
        <extend val="0"/>
        <outline val="0"/>
        <shadow val="0"/>
        <u val="none"/>
        <vertAlign val="baseline"/>
        <sz val="11"/>
        <color theme="1"/>
        <name val="Roboto"/>
        <scheme val="none"/>
      </font>
      <fill>
        <patternFill patternType="solid">
          <fgColor indexed="64"/>
          <bgColor theme="0"/>
        </patternFill>
      </fill>
    </dxf>
    <dxf>
      <font>
        <b val="0"/>
        <i val="0"/>
        <strike val="0"/>
        <condense val="0"/>
        <extend val="0"/>
        <outline val="0"/>
        <shadow val="0"/>
        <u val="none"/>
        <vertAlign val="baseline"/>
        <sz val="11"/>
        <color theme="1"/>
        <name val="Roboto"/>
        <scheme val="none"/>
      </font>
      <fill>
        <patternFill patternType="solid">
          <fgColor indexed="64"/>
          <bgColor theme="0"/>
        </patternFill>
      </fill>
    </dxf>
    <dxf>
      <font>
        <b val="0"/>
        <i val="0"/>
        <strike val="0"/>
        <condense val="0"/>
        <extend val="0"/>
        <outline val="0"/>
        <shadow val="0"/>
        <u val="none"/>
        <vertAlign val="baseline"/>
        <sz val="11"/>
        <color theme="1"/>
        <name val="Roboto"/>
        <scheme val="none"/>
      </font>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b val="0"/>
        <i val="0"/>
        <strike val="0"/>
        <condense val="0"/>
        <extend val="0"/>
        <outline val="0"/>
        <shadow val="0"/>
        <u val="none"/>
        <vertAlign val="baseline"/>
        <sz val="11"/>
        <color theme="1"/>
        <name val="Roboto"/>
        <scheme val="none"/>
      </font>
      <numFmt numFmtId="13" formatCode="0%"/>
      <fill>
        <patternFill patternType="solid">
          <fgColor indexed="64"/>
          <bgColor theme="0"/>
        </patternFill>
      </fill>
    </dxf>
    <dxf>
      <font>
        <strike val="0"/>
        <outline val="0"/>
        <shadow val="0"/>
        <u val="none"/>
        <vertAlign val="baseline"/>
        <sz val="11"/>
        <color theme="1"/>
        <name val="Roboto"/>
        <scheme val="none"/>
      </font>
      <fill>
        <patternFill patternType="solid">
          <fgColor rgb="FF000000"/>
          <bgColor rgb="FFFFFFFF"/>
        </patternFill>
      </fill>
    </dxf>
    <dxf>
      <font>
        <strike val="0"/>
        <outline val="0"/>
        <shadow val="0"/>
        <u val="none"/>
        <vertAlign val="baseline"/>
        <sz val="11"/>
        <color theme="1"/>
        <name val="Roboto"/>
        <scheme val="none"/>
      </font>
    </dxf>
    <dxf>
      <font>
        <strike val="0"/>
        <outline val="0"/>
        <shadow val="0"/>
        <u val="none"/>
        <vertAlign val="baseline"/>
        <sz val="11"/>
        <color theme="1"/>
        <name val="Courier New"/>
        <family val="3"/>
        <scheme val="none"/>
      </font>
      <fill>
        <patternFill patternType="solid">
          <fgColor indexed="64"/>
          <bgColor theme="0"/>
        </patternFill>
      </fill>
    </dxf>
    <dxf>
      <font>
        <strike val="0"/>
        <outline val="0"/>
        <shadow val="0"/>
        <u val="none"/>
        <vertAlign val="baseline"/>
        <sz val="11"/>
        <color theme="1"/>
        <name val="Roboto"/>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r>
              <a:rPr lang="en-US"/>
              <a:t>MTD Top 10/Bottom 10</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C-FAE8-4A07-B645-CA2161164DAA}"/>
              </c:ext>
            </c:extLst>
          </c:dPt>
          <c:dPt>
            <c:idx val="1"/>
            <c:invertIfNegative val="0"/>
            <c:bubble3D val="0"/>
            <c:spPr>
              <a:solidFill>
                <a:schemeClr val="accent1">
                  <a:lumMod val="50000"/>
                </a:schemeClr>
              </a:solidFill>
              <a:ln>
                <a:noFill/>
              </a:ln>
              <a:effectLst/>
            </c:spPr>
            <c:extLst>
              <c:ext xmlns:c16="http://schemas.microsoft.com/office/drawing/2014/chart" uri="{C3380CC4-5D6E-409C-BE32-E72D297353CC}">
                <c16:uniqueId val="{0000000D-FAE8-4A07-B645-CA2161164DAA}"/>
              </c:ext>
            </c:extLst>
          </c:dPt>
          <c:dPt>
            <c:idx val="2"/>
            <c:invertIfNegative val="0"/>
            <c:bubble3D val="0"/>
            <c:spPr>
              <a:solidFill>
                <a:schemeClr val="accent1">
                  <a:lumMod val="50000"/>
                </a:schemeClr>
              </a:solidFill>
              <a:ln>
                <a:noFill/>
              </a:ln>
              <a:effectLst/>
            </c:spPr>
            <c:extLst>
              <c:ext xmlns:c16="http://schemas.microsoft.com/office/drawing/2014/chart" uri="{C3380CC4-5D6E-409C-BE32-E72D297353CC}">
                <c16:uniqueId val="{0000000E-FAE8-4A07-B645-CA2161164DAA}"/>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F-FAE8-4A07-B645-CA2161164DAA}"/>
              </c:ext>
            </c:extLst>
          </c:dPt>
          <c:dPt>
            <c:idx val="4"/>
            <c:invertIfNegative val="0"/>
            <c:bubble3D val="0"/>
            <c:spPr>
              <a:solidFill>
                <a:schemeClr val="accent1">
                  <a:lumMod val="50000"/>
                </a:schemeClr>
              </a:solidFill>
              <a:ln>
                <a:noFill/>
              </a:ln>
              <a:effectLst/>
            </c:spPr>
            <c:extLst>
              <c:ext xmlns:c16="http://schemas.microsoft.com/office/drawing/2014/chart" uri="{C3380CC4-5D6E-409C-BE32-E72D297353CC}">
                <c16:uniqueId val="{00000010-FAE8-4A07-B645-CA2161164DAA}"/>
              </c:ext>
            </c:extLst>
          </c:dPt>
          <c:dPt>
            <c:idx val="5"/>
            <c:invertIfNegative val="0"/>
            <c:bubble3D val="0"/>
            <c:spPr>
              <a:solidFill>
                <a:schemeClr val="accent1">
                  <a:lumMod val="50000"/>
                </a:schemeClr>
              </a:solidFill>
              <a:ln>
                <a:noFill/>
              </a:ln>
              <a:effectLst/>
            </c:spPr>
            <c:extLst>
              <c:ext xmlns:c16="http://schemas.microsoft.com/office/drawing/2014/chart" uri="{C3380CC4-5D6E-409C-BE32-E72D297353CC}">
                <c16:uniqueId val="{00000011-FAE8-4A07-B645-CA2161164DAA}"/>
              </c:ext>
            </c:extLst>
          </c:dPt>
          <c:dPt>
            <c:idx val="6"/>
            <c:invertIfNegative val="0"/>
            <c:bubble3D val="0"/>
            <c:spPr>
              <a:solidFill>
                <a:schemeClr val="accent1">
                  <a:lumMod val="50000"/>
                </a:schemeClr>
              </a:solidFill>
              <a:ln>
                <a:noFill/>
              </a:ln>
              <a:effectLst/>
            </c:spPr>
            <c:extLst>
              <c:ext xmlns:c16="http://schemas.microsoft.com/office/drawing/2014/chart" uri="{C3380CC4-5D6E-409C-BE32-E72D297353CC}">
                <c16:uniqueId val="{00000012-FAE8-4A07-B645-CA2161164DAA}"/>
              </c:ext>
            </c:extLst>
          </c:dPt>
          <c:dPt>
            <c:idx val="7"/>
            <c:invertIfNegative val="0"/>
            <c:bubble3D val="0"/>
            <c:spPr>
              <a:solidFill>
                <a:schemeClr val="accent1">
                  <a:lumMod val="50000"/>
                </a:schemeClr>
              </a:solidFill>
              <a:ln>
                <a:noFill/>
              </a:ln>
              <a:effectLst/>
            </c:spPr>
            <c:extLst>
              <c:ext xmlns:c16="http://schemas.microsoft.com/office/drawing/2014/chart" uri="{C3380CC4-5D6E-409C-BE32-E72D297353CC}">
                <c16:uniqueId val="{00000013-FAE8-4A07-B645-CA2161164DAA}"/>
              </c:ext>
            </c:extLst>
          </c:dPt>
          <c:dPt>
            <c:idx val="8"/>
            <c:invertIfNegative val="0"/>
            <c:bubble3D val="0"/>
            <c:spPr>
              <a:solidFill>
                <a:schemeClr val="accent1">
                  <a:lumMod val="50000"/>
                </a:schemeClr>
              </a:solidFill>
              <a:ln>
                <a:noFill/>
              </a:ln>
              <a:effectLst/>
            </c:spPr>
            <c:extLst>
              <c:ext xmlns:c16="http://schemas.microsoft.com/office/drawing/2014/chart" uri="{C3380CC4-5D6E-409C-BE32-E72D297353CC}">
                <c16:uniqueId val="{00000014-FAE8-4A07-B645-CA2161164DAA}"/>
              </c:ext>
            </c:extLst>
          </c:dPt>
          <c:dPt>
            <c:idx val="9"/>
            <c:invertIfNegative val="0"/>
            <c:bubble3D val="0"/>
            <c:spPr>
              <a:solidFill>
                <a:schemeClr val="accent1">
                  <a:lumMod val="50000"/>
                </a:schemeClr>
              </a:solidFill>
              <a:ln>
                <a:noFill/>
              </a:ln>
              <a:effectLst/>
            </c:spPr>
            <c:extLst>
              <c:ext xmlns:c16="http://schemas.microsoft.com/office/drawing/2014/chart" uri="{C3380CC4-5D6E-409C-BE32-E72D297353CC}">
                <c16:uniqueId val="{00000015-FAE8-4A07-B645-CA2161164DAA}"/>
              </c:ext>
            </c:extLst>
          </c:dPt>
          <c:dPt>
            <c:idx val="10"/>
            <c:invertIfNegative val="0"/>
            <c:bubble3D val="0"/>
            <c:spPr>
              <a:solidFill>
                <a:srgbClr val="FF0000"/>
              </a:solidFill>
              <a:ln>
                <a:noFill/>
              </a:ln>
              <a:effectLst/>
            </c:spPr>
            <c:extLst>
              <c:ext xmlns:c16="http://schemas.microsoft.com/office/drawing/2014/chart" uri="{C3380CC4-5D6E-409C-BE32-E72D297353CC}">
                <c16:uniqueId val="{00000002-FAE8-4A07-B645-CA2161164DAA}"/>
              </c:ext>
            </c:extLst>
          </c:dPt>
          <c:dPt>
            <c:idx val="11"/>
            <c:invertIfNegative val="0"/>
            <c:bubble3D val="0"/>
            <c:spPr>
              <a:solidFill>
                <a:srgbClr val="FF0000"/>
              </a:solidFill>
              <a:ln>
                <a:noFill/>
              </a:ln>
              <a:effectLst/>
            </c:spPr>
            <c:extLst>
              <c:ext xmlns:c16="http://schemas.microsoft.com/office/drawing/2014/chart" uri="{C3380CC4-5D6E-409C-BE32-E72D297353CC}">
                <c16:uniqueId val="{00000003-FAE8-4A07-B645-CA2161164DAA}"/>
              </c:ext>
            </c:extLst>
          </c:dPt>
          <c:dPt>
            <c:idx val="12"/>
            <c:invertIfNegative val="0"/>
            <c:bubble3D val="0"/>
            <c:spPr>
              <a:solidFill>
                <a:srgbClr val="FF0000"/>
              </a:solidFill>
              <a:ln>
                <a:noFill/>
              </a:ln>
              <a:effectLst/>
            </c:spPr>
            <c:extLst>
              <c:ext xmlns:c16="http://schemas.microsoft.com/office/drawing/2014/chart" uri="{C3380CC4-5D6E-409C-BE32-E72D297353CC}">
                <c16:uniqueId val="{00000004-FAE8-4A07-B645-CA2161164DAA}"/>
              </c:ext>
            </c:extLst>
          </c:dPt>
          <c:dPt>
            <c:idx val="13"/>
            <c:invertIfNegative val="0"/>
            <c:bubble3D val="0"/>
            <c:spPr>
              <a:solidFill>
                <a:srgbClr val="FF0000"/>
              </a:solidFill>
              <a:ln>
                <a:noFill/>
              </a:ln>
              <a:effectLst/>
            </c:spPr>
            <c:extLst>
              <c:ext xmlns:c16="http://schemas.microsoft.com/office/drawing/2014/chart" uri="{C3380CC4-5D6E-409C-BE32-E72D297353CC}">
                <c16:uniqueId val="{00000005-FAE8-4A07-B645-CA2161164DAA}"/>
              </c:ext>
            </c:extLst>
          </c:dPt>
          <c:dPt>
            <c:idx val="14"/>
            <c:invertIfNegative val="0"/>
            <c:bubble3D val="0"/>
            <c:spPr>
              <a:solidFill>
                <a:srgbClr val="FF0000"/>
              </a:solidFill>
              <a:ln>
                <a:noFill/>
              </a:ln>
              <a:effectLst/>
            </c:spPr>
            <c:extLst>
              <c:ext xmlns:c16="http://schemas.microsoft.com/office/drawing/2014/chart" uri="{C3380CC4-5D6E-409C-BE32-E72D297353CC}">
                <c16:uniqueId val="{00000006-FAE8-4A07-B645-CA2161164DAA}"/>
              </c:ext>
            </c:extLst>
          </c:dPt>
          <c:dPt>
            <c:idx val="15"/>
            <c:invertIfNegative val="0"/>
            <c:bubble3D val="0"/>
            <c:spPr>
              <a:solidFill>
                <a:srgbClr val="FF0000"/>
              </a:solidFill>
              <a:ln>
                <a:noFill/>
              </a:ln>
              <a:effectLst/>
            </c:spPr>
            <c:extLst>
              <c:ext xmlns:c16="http://schemas.microsoft.com/office/drawing/2014/chart" uri="{C3380CC4-5D6E-409C-BE32-E72D297353CC}">
                <c16:uniqueId val="{00000007-FAE8-4A07-B645-CA2161164DAA}"/>
              </c:ext>
            </c:extLst>
          </c:dPt>
          <c:dPt>
            <c:idx val="16"/>
            <c:invertIfNegative val="0"/>
            <c:bubble3D val="0"/>
            <c:spPr>
              <a:solidFill>
                <a:srgbClr val="FF0000"/>
              </a:solidFill>
              <a:ln>
                <a:noFill/>
              </a:ln>
              <a:effectLst/>
            </c:spPr>
            <c:extLst>
              <c:ext xmlns:c16="http://schemas.microsoft.com/office/drawing/2014/chart" uri="{C3380CC4-5D6E-409C-BE32-E72D297353CC}">
                <c16:uniqueId val="{00000008-FAE8-4A07-B645-CA2161164DAA}"/>
              </c:ext>
            </c:extLst>
          </c:dPt>
          <c:dPt>
            <c:idx val="17"/>
            <c:invertIfNegative val="0"/>
            <c:bubble3D val="0"/>
            <c:spPr>
              <a:solidFill>
                <a:srgbClr val="FF0000"/>
              </a:solidFill>
              <a:ln>
                <a:noFill/>
              </a:ln>
              <a:effectLst/>
            </c:spPr>
            <c:extLst>
              <c:ext xmlns:c16="http://schemas.microsoft.com/office/drawing/2014/chart" uri="{C3380CC4-5D6E-409C-BE32-E72D297353CC}">
                <c16:uniqueId val="{00000009-FAE8-4A07-B645-CA2161164DAA}"/>
              </c:ext>
            </c:extLst>
          </c:dPt>
          <c:dPt>
            <c:idx val="18"/>
            <c:invertIfNegative val="0"/>
            <c:bubble3D val="0"/>
            <c:spPr>
              <a:solidFill>
                <a:srgbClr val="FF0000"/>
              </a:solidFill>
              <a:ln>
                <a:noFill/>
              </a:ln>
              <a:effectLst/>
            </c:spPr>
            <c:extLst>
              <c:ext xmlns:c16="http://schemas.microsoft.com/office/drawing/2014/chart" uri="{C3380CC4-5D6E-409C-BE32-E72D297353CC}">
                <c16:uniqueId val="{0000000A-FAE8-4A07-B645-CA2161164DAA}"/>
              </c:ext>
            </c:extLst>
          </c:dPt>
          <c:dPt>
            <c:idx val="19"/>
            <c:invertIfNegative val="0"/>
            <c:bubble3D val="0"/>
            <c:spPr>
              <a:solidFill>
                <a:srgbClr val="FF0000"/>
              </a:solidFill>
              <a:ln>
                <a:noFill/>
              </a:ln>
              <a:effectLst/>
            </c:spPr>
            <c:extLst>
              <c:ext xmlns:c16="http://schemas.microsoft.com/office/drawing/2014/chart" uri="{C3380CC4-5D6E-409C-BE32-E72D297353CC}">
                <c16:uniqueId val="{0000000B-FAE8-4A07-B645-CA2161164DAA}"/>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Top10Bottom10!$B$4:$B$23</c:f>
              <c:strCache>
                <c:ptCount val="20"/>
                <c:pt idx="0">
                  <c:v>Opti crypto - OPTICRPTO</c:v>
                </c:pt>
                <c:pt idx="1">
                  <c:v>Superfly Markets - SUPERFLYMARKETS</c:v>
                </c:pt>
                <c:pt idx="2">
                  <c:v>Magnus Core - MAGNUSCORE</c:v>
                </c:pt>
                <c:pt idx="3">
                  <c:v>BYC CAPITAL - BYCACTIVE</c:v>
                </c:pt>
                <c:pt idx="4">
                  <c:v>Crush - CCC Crush Crypto Core</c:v>
                </c:pt>
                <c:pt idx="5">
                  <c:v>Salty&amp; Sweet - SOLANASTRATEGY</c:v>
                </c:pt>
                <c:pt idx="6">
                  <c:v>Crypto Performers - CRYPTOPERFORMERS</c:v>
                </c:pt>
                <c:pt idx="7">
                  <c:v>BYC CAPITAL - BYCCAPITAL</c:v>
                </c:pt>
                <c:pt idx="8">
                  <c:v>SOLtrader DrCrypto - SOLTRADER</c:v>
                </c:pt>
                <c:pt idx="9">
                  <c:v>Suir Valley - Sure Ventures</c:v>
                </c:pt>
                <c:pt idx="10">
                  <c:v>Cripto Future Bosti - CRIPTOFUTURE</c:v>
                </c:pt>
                <c:pt idx="11">
                  <c:v>Pro Crypto Daytrading Group - FEELING</c:v>
                </c:pt>
                <c:pt idx="12">
                  <c:v>TheCryptoOwl Strategy - THECRYPTOOWL</c:v>
                </c:pt>
                <c:pt idx="13">
                  <c:v>BitcoinTradingStrategy - BITCOINTRADINGSTRATEGY</c:v>
                </c:pt>
                <c:pt idx="14">
                  <c:v>Hot altcoins Costl Wardrob - ALTCOINODYSSEY</c:v>
                </c:pt>
                <c:pt idx="15">
                  <c:v>TitaniumStrategy Titanium - JASMYSTRATEGY</c:v>
                </c:pt>
                <c:pt idx="16">
                  <c:v>Dazza LT - DAZZALTHOLD</c:v>
                </c:pt>
                <c:pt idx="17">
                  <c:v>Limestone Investment Fund - LIMESTONE</c:v>
                </c:pt>
                <c:pt idx="18">
                  <c:v>Digital 9 - Infrastructure PLC</c:v>
                </c:pt>
                <c:pt idx="19">
                  <c:v>SIRIUS CMa Sirius1CMa - SIRIUS SIRIUS CMa</c:v>
                </c:pt>
              </c:strCache>
            </c:strRef>
          </c:cat>
          <c:val>
            <c:numRef>
              <c:f>Top10Bottom10!$C$4:$C$23</c:f>
              <c:numCache>
                <c:formatCode>0%</c:formatCode>
                <c:ptCount val="20"/>
                <c:pt idx="0">
                  <c:v>0.45611200000000002</c:v>
                </c:pt>
                <c:pt idx="1">
                  <c:v>0.40908699999999998</c:v>
                </c:pt>
                <c:pt idx="2">
                  <c:v>0.406723</c:v>
                </c:pt>
                <c:pt idx="3">
                  <c:v>0.34818900000000003</c:v>
                </c:pt>
                <c:pt idx="4">
                  <c:v>0.26648699999999997</c:v>
                </c:pt>
                <c:pt idx="5">
                  <c:v>0.26608100000000001</c:v>
                </c:pt>
                <c:pt idx="6">
                  <c:v>0.24735399999999999</c:v>
                </c:pt>
                <c:pt idx="7">
                  <c:v>0.23175799999999999</c:v>
                </c:pt>
                <c:pt idx="8">
                  <c:v>0.220938</c:v>
                </c:pt>
                <c:pt idx="9">
                  <c:v>0.189024</c:v>
                </c:pt>
                <c:pt idx="10">
                  <c:v>-0.25094499999999997</c:v>
                </c:pt>
                <c:pt idx="11">
                  <c:v>-0.26196799999999998</c:v>
                </c:pt>
                <c:pt idx="12">
                  <c:v>-0.26239600000000002</c:v>
                </c:pt>
                <c:pt idx="13">
                  <c:v>-0.26239899999999999</c:v>
                </c:pt>
                <c:pt idx="14">
                  <c:v>-0.26265899999999998</c:v>
                </c:pt>
                <c:pt idx="15">
                  <c:v>-0.276841</c:v>
                </c:pt>
                <c:pt idx="16">
                  <c:v>-0.29596299999999998</c:v>
                </c:pt>
                <c:pt idx="17">
                  <c:v>-0.29657</c:v>
                </c:pt>
                <c:pt idx="18">
                  <c:v>-0.36176199999999997</c:v>
                </c:pt>
                <c:pt idx="19">
                  <c:v>-0.511992</c:v>
                </c:pt>
              </c:numCache>
            </c:numRef>
          </c:val>
          <c:extLst>
            <c:ext xmlns:c16="http://schemas.microsoft.com/office/drawing/2014/chart" uri="{C3380CC4-5D6E-409C-BE32-E72D297353CC}">
              <c16:uniqueId val="{00000000-FAE8-4A07-B645-CA2161164DAA}"/>
            </c:ext>
          </c:extLst>
        </c:ser>
        <c:dLbls>
          <c:showLegendKey val="0"/>
          <c:showVal val="0"/>
          <c:showCatName val="0"/>
          <c:showSerName val="0"/>
          <c:showPercent val="0"/>
          <c:showBubbleSize val="0"/>
        </c:dLbls>
        <c:gapWidth val="112"/>
        <c:axId val="1009718447"/>
        <c:axId val="1009641151"/>
      </c:barChart>
      <c:catAx>
        <c:axId val="1009718447"/>
        <c:scaling>
          <c:orientation val="maxMin"/>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crossAx val="1009641151"/>
        <c:crosses val="autoZero"/>
        <c:auto val="0"/>
        <c:lblAlgn val="ctr"/>
        <c:lblOffset val="100"/>
        <c:tickLblSkip val="1"/>
        <c:noMultiLvlLbl val="0"/>
      </c:catAx>
      <c:valAx>
        <c:axId val="1009641151"/>
        <c:scaling>
          <c:orientation val="minMax"/>
        </c:scaling>
        <c:delete val="0"/>
        <c:axPos val="t"/>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crossAx val="10097184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Roboto" panose="02000000000000000000" pitchFamily="2" charset="0"/>
          <a:ea typeface="Roboto" panose="02000000000000000000" pitchFamily="2" charset="0"/>
          <a:cs typeface="Courier New" panose="02070309020205020404" pitchFamily="49" charset="0"/>
        </a:defRPr>
      </a:pPr>
      <a:endParaRPr lang="en-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r>
              <a:rPr lang="en-US"/>
              <a:t>YTD Top 10/Bottom 10</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title>
    <c:autoTitleDeleted val="0"/>
    <c:plotArea>
      <c:layout/>
      <c:barChart>
        <c:barDir val="bar"/>
        <c:grouping val="clustered"/>
        <c:varyColors val="0"/>
        <c:ser>
          <c:idx val="0"/>
          <c:order val="0"/>
          <c:spPr>
            <a:solidFill>
              <a:schemeClr val="accent1">
                <a:lumMod val="50000"/>
              </a:schemeClr>
            </a:solidFill>
            <a:ln>
              <a:noFill/>
            </a:ln>
            <a:effectLst/>
          </c:spPr>
          <c:invertIfNegative val="0"/>
          <c:dPt>
            <c:idx val="10"/>
            <c:invertIfNegative val="0"/>
            <c:bubble3D val="0"/>
            <c:spPr>
              <a:solidFill>
                <a:srgbClr val="FF0000"/>
              </a:solidFill>
              <a:ln>
                <a:noFill/>
              </a:ln>
              <a:effectLst/>
            </c:spPr>
            <c:extLst>
              <c:ext xmlns:c16="http://schemas.microsoft.com/office/drawing/2014/chart" uri="{C3380CC4-5D6E-409C-BE32-E72D297353CC}">
                <c16:uniqueId val="{00000015-4875-4715-85B6-2FEB6EFD23E5}"/>
              </c:ext>
            </c:extLst>
          </c:dPt>
          <c:dPt>
            <c:idx val="11"/>
            <c:invertIfNegative val="0"/>
            <c:bubble3D val="0"/>
            <c:spPr>
              <a:solidFill>
                <a:srgbClr val="FF0000"/>
              </a:solidFill>
              <a:ln>
                <a:noFill/>
              </a:ln>
              <a:effectLst/>
            </c:spPr>
            <c:extLst>
              <c:ext xmlns:c16="http://schemas.microsoft.com/office/drawing/2014/chart" uri="{C3380CC4-5D6E-409C-BE32-E72D297353CC}">
                <c16:uniqueId val="{00000017-4875-4715-85B6-2FEB6EFD23E5}"/>
              </c:ext>
            </c:extLst>
          </c:dPt>
          <c:dPt>
            <c:idx val="12"/>
            <c:invertIfNegative val="0"/>
            <c:bubble3D val="0"/>
            <c:spPr>
              <a:solidFill>
                <a:srgbClr val="FF0000"/>
              </a:solidFill>
              <a:ln>
                <a:noFill/>
              </a:ln>
              <a:effectLst/>
            </c:spPr>
            <c:extLst>
              <c:ext xmlns:c16="http://schemas.microsoft.com/office/drawing/2014/chart" uri="{C3380CC4-5D6E-409C-BE32-E72D297353CC}">
                <c16:uniqueId val="{00000019-4875-4715-85B6-2FEB6EFD23E5}"/>
              </c:ext>
            </c:extLst>
          </c:dPt>
          <c:dPt>
            <c:idx val="13"/>
            <c:invertIfNegative val="0"/>
            <c:bubble3D val="0"/>
            <c:spPr>
              <a:solidFill>
                <a:srgbClr val="FF0000"/>
              </a:solidFill>
              <a:ln>
                <a:noFill/>
              </a:ln>
              <a:effectLst/>
            </c:spPr>
            <c:extLst>
              <c:ext xmlns:c16="http://schemas.microsoft.com/office/drawing/2014/chart" uri="{C3380CC4-5D6E-409C-BE32-E72D297353CC}">
                <c16:uniqueId val="{0000001B-4875-4715-85B6-2FEB6EFD23E5}"/>
              </c:ext>
            </c:extLst>
          </c:dPt>
          <c:dPt>
            <c:idx val="14"/>
            <c:invertIfNegative val="0"/>
            <c:bubble3D val="0"/>
            <c:spPr>
              <a:solidFill>
                <a:srgbClr val="FF0000"/>
              </a:solidFill>
              <a:ln>
                <a:noFill/>
              </a:ln>
              <a:effectLst/>
            </c:spPr>
            <c:extLst>
              <c:ext xmlns:c16="http://schemas.microsoft.com/office/drawing/2014/chart" uri="{C3380CC4-5D6E-409C-BE32-E72D297353CC}">
                <c16:uniqueId val="{0000001D-4875-4715-85B6-2FEB6EFD23E5}"/>
              </c:ext>
            </c:extLst>
          </c:dPt>
          <c:dPt>
            <c:idx val="15"/>
            <c:invertIfNegative val="0"/>
            <c:bubble3D val="0"/>
            <c:spPr>
              <a:solidFill>
                <a:srgbClr val="FF0000"/>
              </a:solidFill>
              <a:ln>
                <a:noFill/>
              </a:ln>
              <a:effectLst/>
            </c:spPr>
            <c:extLst>
              <c:ext xmlns:c16="http://schemas.microsoft.com/office/drawing/2014/chart" uri="{C3380CC4-5D6E-409C-BE32-E72D297353CC}">
                <c16:uniqueId val="{0000001F-4875-4715-85B6-2FEB6EFD23E5}"/>
              </c:ext>
            </c:extLst>
          </c:dPt>
          <c:dPt>
            <c:idx val="16"/>
            <c:invertIfNegative val="0"/>
            <c:bubble3D val="0"/>
            <c:spPr>
              <a:solidFill>
                <a:srgbClr val="FF0000"/>
              </a:solidFill>
              <a:ln>
                <a:noFill/>
              </a:ln>
              <a:effectLst/>
            </c:spPr>
            <c:extLst>
              <c:ext xmlns:c16="http://schemas.microsoft.com/office/drawing/2014/chart" uri="{C3380CC4-5D6E-409C-BE32-E72D297353CC}">
                <c16:uniqueId val="{00000021-4875-4715-85B6-2FEB6EFD23E5}"/>
              </c:ext>
            </c:extLst>
          </c:dPt>
          <c:dPt>
            <c:idx val="17"/>
            <c:invertIfNegative val="0"/>
            <c:bubble3D val="0"/>
            <c:spPr>
              <a:solidFill>
                <a:srgbClr val="FF0000"/>
              </a:solidFill>
              <a:ln>
                <a:noFill/>
              </a:ln>
              <a:effectLst/>
            </c:spPr>
            <c:extLst>
              <c:ext xmlns:c16="http://schemas.microsoft.com/office/drawing/2014/chart" uri="{C3380CC4-5D6E-409C-BE32-E72D297353CC}">
                <c16:uniqueId val="{00000023-4875-4715-85B6-2FEB6EFD23E5}"/>
              </c:ext>
            </c:extLst>
          </c:dPt>
          <c:dPt>
            <c:idx val="18"/>
            <c:invertIfNegative val="0"/>
            <c:bubble3D val="0"/>
            <c:spPr>
              <a:solidFill>
                <a:srgbClr val="FF0000"/>
              </a:solidFill>
              <a:ln>
                <a:noFill/>
              </a:ln>
              <a:effectLst/>
            </c:spPr>
            <c:extLst>
              <c:ext xmlns:c16="http://schemas.microsoft.com/office/drawing/2014/chart" uri="{C3380CC4-5D6E-409C-BE32-E72D297353CC}">
                <c16:uniqueId val="{00000025-4875-4715-85B6-2FEB6EFD23E5}"/>
              </c:ext>
            </c:extLst>
          </c:dPt>
          <c:dPt>
            <c:idx val="19"/>
            <c:invertIfNegative val="0"/>
            <c:bubble3D val="0"/>
            <c:spPr>
              <a:solidFill>
                <a:srgbClr val="FF0000"/>
              </a:solidFill>
              <a:ln>
                <a:noFill/>
              </a:ln>
              <a:effectLst/>
            </c:spPr>
            <c:extLst>
              <c:ext xmlns:c16="http://schemas.microsoft.com/office/drawing/2014/chart" uri="{C3380CC4-5D6E-409C-BE32-E72D297353CC}">
                <c16:uniqueId val="{00000027-4875-4715-85B6-2FEB6EFD23E5}"/>
              </c:ext>
            </c:extLst>
          </c:dPt>
          <c:dLbls>
            <c:dLbl>
              <c:idx val="18"/>
              <c:layout>
                <c:manualLayout>
                  <c:x val="-1.9615414371925176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875-4715-85B6-2FEB6EFD23E5}"/>
                </c:ext>
              </c:extLst>
            </c:dLbl>
            <c:dLbl>
              <c:idx val="19"/>
              <c:layout>
                <c:manualLayout>
                  <c:x val="-3.2097899731518172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4875-4715-85B6-2FEB6EFD23E5}"/>
                </c:ext>
              </c:extLst>
            </c:dLbl>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Top10Bottom10!$F$4:$F$23</c:f>
              <c:strCache>
                <c:ptCount val="20"/>
                <c:pt idx="0">
                  <c:v>Opti crypto - OPTICRPTO</c:v>
                </c:pt>
                <c:pt idx="1">
                  <c:v>Superfly Markets - SUPERFLYMARKETS</c:v>
                </c:pt>
                <c:pt idx="2">
                  <c:v>Magnus Core - MAGNUSCORE</c:v>
                </c:pt>
                <c:pt idx="3">
                  <c:v>BYC CAPITAL - BYCACTIVE</c:v>
                </c:pt>
                <c:pt idx="4">
                  <c:v>Crush - CCC Crush Crypto Core</c:v>
                </c:pt>
                <c:pt idx="5">
                  <c:v>Salty&amp; Sweet - SOLANASTRATEGY</c:v>
                </c:pt>
                <c:pt idx="6">
                  <c:v>Crypto Performers - CRYPTOPERFORMERS</c:v>
                </c:pt>
                <c:pt idx="7">
                  <c:v>BYC CAPITAL - BYCCAPITAL</c:v>
                </c:pt>
                <c:pt idx="8">
                  <c:v>SOLtrader DrCrypto - SOLTRADER</c:v>
                </c:pt>
                <c:pt idx="9">
                  <c:v>Suir Valley - Sure Ventures</c:v>
                </c:pt>
                <c:pt idx="10">
                  <c:v>Cripto Future Bosti - CRIPTOFUTURE</c:v>
                </c:pt>
                <c:pt idx="11">
                  <c:v>Pro Crypto Daytrading Group - FEELING</c:v>
                </c:pt>
                <c:pt idx="12">
                  <c:v>TheCryptoOwl Strategy - THECRYPTOOWL</c:v>
                </c:pt>
                <c:pt idx="13">
                  <c:v>TheCryptoOwl Strategy - THECRYPTOOWL</c:v>
                </c:pt>
                <c:pt idx="14">
                  <c:v>Hot altcoins Costl Wardrob - ALTCOINODYSSEY</c:v>
                </c:pt>
                <c:pt idx="15">
                  <c:v>TitaniumStrategy Titanium - JASMYSTRATEGY</c:v>
                </c:pt>
                <c:pt idx="16">
                  <c:v>Dazza LT - DAZZALTHOLD</c:v>
                </c:pt>
                <c:pt idx="17">
                  <c:v>Limestone Investment Fund - LIMESTONE</c:v>
                </c:pt>
                <c:pt idx="18">
                  <c:v>Digital 9 - Infrastructure PLC</c:v>
                </c:pt>
                <c:pt idx="19">
                  <c:v>SIRIUS CMa Sirius1CMa - SIRIUS SIRIUS CMa</c:v>
                </c:pt>
              </c:strCache>
            </c:strRef>
          </c:cat>
          <c:val>
            <c:numRef>
              <c:f>Top10Bottom10!$G$4:$G$23</c:f>
              <c:numCache>
                <c:formatCode>0%</c:formatCode>
                <c:ptCount val="20"/>
                <c:pt idx="0">
                  <c:v>0.45610000000000001</c:v>
                </c:pt>
                <c:pt idx="1">
                  <c:v>0.40910000000000002</c:v>
                </c:pt>
                <c:pt idx="2">
                  <c:v>0.40670000000000001</c:v>
                </c:pt>
                <c:pt idx="3">
                  <c:v>0.34820000000000001</c:v>
                </c:pt>
                <c:pt idx="4">
                  <c:v>0.26650000000000001</c:v>
                </c:pt>
                <c:pt idx="5">
                  <c:v>0.2661</c:v>
                </c:pt>
                <c:pt idx="6">
                  <c:v>0.24740000000000001</c:v>
                </c:pt>
                <c:pt idx="7">
                  <c:v>0.23180000000000001</c:v>
                </c:pt>
                <c:pt idx="8">
                  <c:v>0.22090000000000001</c:v>
                </c:pt>
                <c:pt idx="9">
                  <c:v>0.189</c:v>
                </c:pt>
                <c:pt idx="10">
                  <c:v>-0.25090000000000001</c:v>
                </c:pt>
                <c:pt idx="11">
                  <c:v>-0.26200000000000001</c:v>
                </c:pt>
                <c:pt idx="12">
                  <c:v>-0.26240000000000002</c:v>
                </c:pt>
                <c:pt idx="13">
                  <c:v>-0.26240000000000002</c:v>
                </c:pt>
                <c:pt idx="14">
                  <c:v>-0.26269999999999999</c:v>
                </c:pt>
                <c:pt idx="15">
                  <c:v>-0.27679999999999999</c:v>
                </c:pt>
                <c:pt idx="16">
                  <c:v>-0.29599999999999999</c:v>
                </c:pt>
                <c:pt idx="17">
                  <c:v>-0.29659999999999997</c:v>
                </c:pt>
                <c:pt idx="18">
                  <c:v>-0.36180000000000001</c:v>
                </c:pt>
                <c:pt idx="19">
                  <c:v>-0.51200000000000001</c:v>
                </c:pt>
              </c:numCache>
            </c:numRef>
          </c:val>
          <c:extLst>
            <c:ext xmlns:c16="http://schemas.microsoft.com/office/drawing/2014/chart" uri="{C3380CC4-5D6E-409C-BE32-E72D297353CC}">
              <c16:uniqueId val="{00000028-4875-4715-85B6-2FEB6EFD23E5}"/>
            </c:ext>
          </c:extLst>
        </c:ser>
        <c:dLbls>
          <c:showLegendKey val="0"/>
          <c:showVal val="0"/>
          <c:showCatName val="0"/>
          <c:showSerName val="0"/>
          <c:showPercent val="0"/>
          <c:showBubbleSize val="0"/>
        </c:dLbls>
        <c:gapWidth val="112"/>
        <c:axId val="1009718447"/>
        <c:axId val="1009641151"/>
      </c:barChart>
      <c:catAx>
        <c:axId val="1009718447"/>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crossAx val="1009641151"/>
        <c:crosses val="autoZero"/>
        <c:auto val="0"/>
        <c:lblAlgn val="ctr"/>
        <c:lblOffset val="100"/>
        <c:noMultiLvlLbl val="0"/>
      </c:catAx>
      <c:valAx>
        <c:axId val="1009641151"/>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crossAx val="10097184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Roboto" panose="02000000000000000000" pitchFamily="2" charset="0"/>
          <a:ea typeface="Roboto" panose="02000000000000000000" pitchFamily="2" charset="0"/>
          <a:cs typeface="Courier New" panose="02070309020205020404" pitchFamily="49" charset="0"/>
        </a:defRPr>
      </a:pPr>
      <a:endParaRPr lang="en-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Courier New" panose="02070309020205020404" pitchFamily="49" charset="0"/>
                <a:ea typeface="+mn-ea"/>
                <a:cs typeface="Courier New" panose="02070309020205020404" pitchFamily="49" charset="0"/>
              </a:defRPr>
            </a:pPr>
            <a:r>
              <a:rPr lang="en-US"/>
              <a:t>MTD Top 10/Bottom 10</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Courier New" panose="02070309020205020404" pitchFamily="49" charset="0"/>
              <a:ea typeface="+mn-ea"/>
              <a:cs typeface="Courier New" panose="02070309020205020404" pitchFamily="49" charset="0"/>
            </a:defRPr>
          </a:pPr>
          <a:endParaRPr lang="en-NL"/>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0888-45BF-9B01-413EC2D23C41}"/>
              </c:ext>
            </c:extLst>
          </c:dPt>
          <c:dPt>
            <c:idx val="1"/>
            <c:invertIfNegative val="0"/>
            <c:bubble3D val="0"/>
            <c:spPr>
              <a:solidFill>
                <a:schemeClr val="accent1">
                  <a:lumMod val="50000"/>
                </a:schemeClr>
              </a:solidFill>
              <a:ln>
                <a:noFill/>
              </a:ln>
              <a:effectLst/>
            </c:spPr>
            <c:extLst>
              <c:ext xmlns:c16="http://schemas.microsoft.com/office/drawing/2014/chart" uri="{C3380CC4-5D6E-409C-BE32-E72D297353CC}">
                <c16:uniqueId val="{00000003-0888-45BF-9B01-413EC2D23C41}"/>
              </c:ext>
            </c:extLst>
          </c:dPt>
          <c:dPt>
            <c:idx val="2"/>
            <c:invertIfNegative val="0"/>
            <c:bubble3D val="0"/>
            <c:spPr>
              <a:solidFill>
                <a:schemeClr val="accent1">
                  <a:lumMod val="50000"/>
                </a:schemeClr>
              </a:solidFill>
              <a:ln>
                <a:noFill/>
              </a:ln>
              <a:effectLst/>
            </c:spPr>
            <c:extLst>
              <c:ext xmlns:c16="http://schemas.microsoft.com/office/drawing/2014/chart" uri="{C3380CC4-5D6E-409C-BE32-E72D297353CC}">
                <c16:uniqueId val="{00000005-0888-45BF-9B01-413EC2D23C41}"/>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7-0888-45BF-9B01-413EC2D23C41}"/>
              </c:ext>
            </c:extLst>
          </c:dPt>
          <c:dPt>
            <c:idx val="4"/>
            <c:invertIfNegative val="0"/>
            <c:bubble3D val="0"/>
            <c:spPr>
              <a:solidFill>
                <a:schemeClr val="accent1">
                  <a:lumMod val="50000"/>
                </a:schemeClr>
              </a:solidFill>
              <a:ln>
                <a:noFill/>
              </a:ln>
              <a:effectLst/>
            </c:spPr>
            <c:extLst>
              <c:ext xmlns:c16="http://schemas.microsoft.com/office/drawing/2014/chart" uri="{C3380CC4-5D6E-409C-BE32-E72D297353CC}">
                <c16:uniqueId val="{00000009-0888-45BF-9B01-413EC2D23C41}"/>
              </c:ext>
            </c:extLst>
          </c:dPt>
          <c:dPt>
            <c:idx val="5"/>
            <c:invertIfNegative val="0"/>
            <c:bubble3D val="0"/>
            <c:spPr>
              <a:solidFill>
                <a:schemeClr val="accent1">
                  <a:lumMod val="50000"/>
                </a:schemeClr>
              </a:solidFill>
              <a:ln>
                <a:noFill/>
              </a:ln>
              <a:effectLst/>
            </c:spPr>
            <c:extLst>
              <c:ext xmlns:c16="http://schemas.microsoft.com/office/drawing/2014/chart" uri="{C3380CC4-5D6E-409C-BE32-E72D297353CC}">
                <c16:uniqueId val="{0000000B-0888-45BF-9B01-413EC2D23C41}"/>
              </c:ext>
            </c:extLst>
          </c:dPt>
          <c:dPt>
            <c:idx val="6"/>
            <c:invertIfNegative val="0"/>
            <c:bubble3D val="0"/>
            <c:spPr>
              <a:solidFill>
                <a:schemeClr val="accent1">
                  <a:lumMod val="50000"/>
                </a:schemeClr>
              </a:solidFill>
              <a:ln>
                <a:noFill/>
              </a:ln>
              <a:effectLst/>
            </c:spPr>
            <c:extLst>
              <c:ext xmlns:c16="http://schemas.microsoft.com/office/drawing/2014/chart" uri="{C3380CC4-5D6E-409C-BE32-E72D297353CC}">
                <c16:uniqueId val="{0000000D-0888-45BF-9B01-413EC2D23C41}"/>
              </c:ext>
            </c:extLst>
          </c:dPt>
          <c:dPt>
            <c:idx val="7"/>
            <c:invertIfNegative val="0"/>
            <c:bubble3D val="0"/>
            <c:spPr>
              <a:solidFill>
                <a:schemeClr val="accent1">
                  <a:lumMod val="50000"/>
                </a:schemeClr>
              </a:solidFill>
              <a:ln>
                <a:noFill/>
              </a:ln>
              <a:effectLst/>
            </c:spPr>
            <c:extLst>
              <c:ext xmlns:c16="http://schemas.microsoft.com/office/drawing/2014/chart" uri="{C3380CC4-5D6E-409C-BE32-E72D297353CC}">
                <c16:uniqueId val="{0000000F-0888-45BF-9B01-413EC2D23C41}"/>
              </c:ext>
            </c:extLst>
          </c:dPt>
          <c:dPt>
            <c:idx val="8"/>
            <c:invertIfNegative val="0"/>
            <c:bubble3D val="0"/>
            <c:spPr>
              <a:solidFill>
                <a:schemeClr val="accent1">
                  <a:lumMod val="50000"/>
                </a:schemeClr>
              </a:solidFill>
              <a:ln>
                <a:noFill/>
              </a:ln>
              <a:effectLst/>
            </c:spPr>
            <c:extLst>
              <c:ext xmlns:c16="http://schemas.microsoft.com/office/drawing/2014/chart" uri="{C3380CC4-5D6E-409C-BE32-E72D297353CC}">
                <c16:uniqueId val="{00000011-0888-45BF-9B01-413EC2D23C41}"/>
              </c:ext>
            </c:extLst>
          </c:dPt>
          <c:dPt>
            <c:idx val="9"/>
            <c:invertIfNegative val="0"/>
            <c:bubble3D val="0"/>
            <c:spPr>
              <a:solidFill>
                <a:schemeClr val="accent1">
                  <a:lumMod val="50000"/>
                </a:schemeClr>
              </a:solidFill>
              <a:ln>
                <a:noFill/>
              </a:ln>
              <a:effectLst/>
            </c:spPr>
            <c:extLst>
              <c:ext xmlns:c16="http://schemas.microsoft.com/office/drawing/2014/chart" uri="{C3380CC4-5D6E-409C-BE32-E72D297353CC}">
                <c16:uniqueId val="{00000013-0888-45BF-9B01-413EC2D23C41}"/>
              </c:ext>
            </c:extLst>
          </c:dPt>
          <c:dPt>
            <c:idx val="10"/>
            <c:invertIfNegative val="0"/>
            <c:bubble3D val="0"/>
            <c:spPr>
              <a:solidFill>
                <a:srgbClr val="FF0000"/>
              </a:solidFill>
              <a:ln>
                <a:noFill/>
              </a:ln>
              <a:effectLst/>
            </c:spPr>
            <c:extLst>
              <c:ext xmlns:c16="http://schemas.microsoft.com/office/drawing/2014/chart" uri="{C3380CC4-5D6E-409C-BE32-E72D297353CC}">
                <c16:uniqueId val="{00000015-0888-45BF-9B01-413EC2D23C41}"/>
              </c:ext>
            </c:extLst>
          </c:dPt>
          <c:dPt>
            <c:idx val="11"/>
            <c:invertIfNegative val="0"/>
            <c:bubble3D val="0"/>
            <c:spPr>
              <a:solidFill>
                <a:srgbClr val="FF0000"/>
              </a:solidFill>
              <a:ln>
                <a:noFill/>
              </a:ln>
              <a:effectLst/>
            </c:spPr>
            <c:extLst>
              <c:ext xmlns:c16="http://schemas.microsoft.com/office/drawing/2014/chart" uri="{C3380CC4-5D6E-409C-BE32-E72D297353CC}">
                <c16:uniqueId val="{00000017-0888-45BF-9B01-413EC2D23C41}"/>
              </c:ext>
            </c:extLst>
          </c:dPt>
          <c:dPt>
            <c:idx val="12"/>
            <c:invertIfNegative val="0"/>
            <c:bubble3D val="0"/>
            <c:spPr>
              <a:solidFill>
                <a:srgbClr val="FF0000"/>
              </a:solidFill>
              <a:ln>
                <a:noFill/>
              </a:ln>
              <a:effectLst/>
            </c:spPr>
            <c:extLst>
              <c:ext xmlns:c16="http://schemas.microsoft.com/office/drawing/2014/chart" uri="{C3380CC4-5D6E-409C-BE32-E72D297353CC}">
                <c16:uniqueId val="{00000019-0888-45BF-9B01-413EC2D23C41}"/>
              </c:ext>
            </c:extLst>
          </c:dPt>
          <c:dPt>
            <c:idx val="13"/>
            <c:invertIfNegative val="0"/>
            <c:bubble3D val="0"/>
            <c:spPr>
              <a:solidFill>
                <a:srgbClr val="FF0000"/>
              </a:solidFill>
              <a:ln>
                <a:noFill/>
              </a:ln>
              <a:effectLst/>
            </c:spPr>
            <c:extLst>
              <c:ext xmlns:c16="http://schemas.microsoft.com/office/drawing/2014/chart" uri="{C3380CC4-5D6E-409C-BE32-E72D297353CC}">
                <c16:uniqueId val="{0000001B-0888-45BF-9B01-413EC2D23C41}"/>
              </c:ext>
            </c:extLst>
          </c:dPt>
          <c:dPt>
            <c:idx val="14"/>
            <c:invertIfNegative val="0"/>
            <c:bubble3D val="0"/>
            <c:spPr>
              <a:solidFill>
                <a:srgbClr val="FF0000"/>
              </a:solidFill>
              <a:ln>
                <a:noFill/>
              </a:ln>
              <a:effectLst/>
            </c:spPr>
            <c:extLst>
              <c:ext xmlns:c16="http://schemas.microsoft.com/office/drawing/2014/chart" uri="{C3380CC4-5D6E-409C-BE32-E72D297353CC}">
                <c16:uniqueId val="{0000001D-0888-45BF-9B01-413EC2D23C41}"/>
              </c:ext>
            </c:extLst>
          </c:dPt>
          <c:dPt>
            <c:idx val="15"/>
            <c:invertIfNegative val="0"/>
            <c:bubble3D val="0"/>
            <c:spPr>
              <a:solidFill>
                <a:srgbClr val="FF0000"/>
              </a:solidFill>
              <a:ln>
                <a:noFill/>
              </a:ln>
              <a:effectLst/>
            </c:spPr>
            <c:extLst>
              <c:ext xmlns:c16="http://schemas.microsoft.com/office/drawing/2014/chart" uri="{C3380CC4-5D6E-409C-BE32-E72D297353CC}">
                <c16:uniqueId val="{0000001F-0888-45BF-9B01-413EC2D23C41}"/>
              </c:ext>
            </c:extLst>
          </c:dPt>
          <c:dPt>
            <c:idx val="16"/>
            <c:invertIfNegative val="0"/>
            <c:bubble3D val="0"/>
            <c:spPr>
              <a:solidFill>
                <a:srgbClr val="FF0000"/>
              </a:solidFill>
              <a:ln>
                <a:noFill/>
              </a:ln>
              <a:effectLst/>
            </c:spPr>
            <c:extLst>
              <c:ext xmlns:c16="http://schemas.microsoft.com/office/drawing/2014/chart" uri="{C3380CC4-5D6E-409C-BE32-E72D297353CC}">
                <c16:uniqueId val="{00000021-0888-45BF-9B01-413EC2D23C41}"/>
              </c:ext>
            </c:extLst>
          </c:dPt>
          <c:dPt>
            <c:idx val="17"/>
            <c:invertIfNegative val="0"/>
            <c:bubble3D val="0"/>
            <c:spPr>
              <a:solidFill>
                <a:srgbClr val="FF0000"/>
              </a:solidFill>
              <a:ln>
                <a:noFill/>
              </a:ln>
              <a:effectLst/>
            </c:spPr>
            <c:extLst>
              <c:ext xmlns:c16="http://schemas.microsoft.com/office/drawing/2014/chart" uri="{C3380CC4-5D6E-409C-BE32-E72D297353CC}">
                <c16:uniqueId val="{00000023-0888-45BF-9B01-413EC2D23C41}"/>
              </c:ext>
            </c:extLst>
          </c:dPt>
          <c:dPt>
            <c:idx val="18"/>
            <c:invertIfNegative val="0"/>
            <c:bubble3D val="0"/>
            <c:spPr>
              <a:solidFill>
                <a:srgbClr val="FF0000"/>
              </a:solidFill>
              <a:ln>
                <a:noFill/>
              </a:ln>
              <a:effectLst/>
            </c:spPr>
            <c:extLst>
              <c:ext xmlns:c16="http://schemas.microsoft.com/office/drawing/2014/chart" uri="{C3380CC4-5D6E-409C-BE32-E72D297353CC}">
                <c16:uniqueId val="{00000025-0888-45BF-9B01-413EC2D23C41}"/>
              </c:ext>
            </c:extLst>
          </c:dPt>
          <c:dPt>
            <c:idx val="19"/>
            <c:invertIfNegative val="0"/>
            <c:bubble3D val="0"/>
            <c:spPr>
              <a:solidFill>
                <a:srgbClr val="FF0000"/>
              </a:solidFill>
              <a:ln>
                <a:noFill/>
              </a:ln>
              <a:effectLst/>
            </c:spPr>
            <c:extLst>
              <c:ext xmlns:c16="http://schemas.microsoft.com/office/drawing/2014/chart" uri="{C3380CC4-5D6E-409C-BE32-E72D297353CC}">
                <c16:uniqueId val="{00000027-0888-45BF-9B01-413EC2D23C41}"/>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Courier New" panose="02070309020205020404" pitchFamily="49" charset="0"/>
                    <a:ea typeface="+mn-ea"/>
                    <a:cs typeface="Courier New" panose="02070309020205020404" pitchFamily="49" charset="0"/>
                  </a:defRPr>
                </a:pPr>
                <a:endParaRPr lang="en-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Top10Bottom10CTA!$B$4:$B$23</c:f>
              <c:strCache>
                <c:ptCount val="20"/>
                <c:pt idx="0">
                  <c:v>DUNN Capital Management - Managed Futures Strategy (Arrow)</c:v>
                </c:pt>
                <c:pt idx="1">
                  <c:v>Campbell &amp; Company - Managed Futures</c:v>
                </c:pt>
                <c:pt idx="2">
                  <c:v>Dorsey Wright - DWA Tactical</c:v>
                </c:pt>
                <c:pt idx="3">
                  <c:v>Rational Advisors - Rational/ReSolve Adaptive Asset Allc</c:v>
                </c:pt>
                <c:pt idx="4">
                  <c:v>Chesapeake Capital Corporation - AXS Chesapeake Strategy</c:v>
                </c:pt>
                <c:pt idx="5">
                  <c:v>ABR - Dynamic Short Volatility Fund</c:v>
                </c:pt>
                <c:pt idx="6">
                  <c:v>ABR - 50/50 Volatility Investor</c:v>
                </c:pt>
                <c:pt idx="7">
                  <c:v>Redwood - Systematic Macro Trend (SMarT)</c:v>
                </c:pt>
                <c:pt idx="8">
                  <c:v>LoCorr Fund Management - Long/Short Commodity Strats</c:v>
                </c:pt>
                <c:pt idx="9">
                  <c:v>Graham Capital Mgmt LP - Diversified Macro Fund (JHancook)</c:v>
                </c:pt>
                <c:pt idx="10">
                  <c:v>AQR Capital Management - AQR Global Macro Fund</c:v>
                </c:pt>
                <c:pt idx="11">
                  <c:v>AQR Capital Management - AQR Managed Futures HV Strategy</c:v>
                </c:pt>
                <c:pt idx="12">
                  <c:v>AQR Capital Management - AQR Managed Futures</c:v>
                </c:pt>
                <c:pt idx="13">
                  <c:v>Altegris Advisors - Evolution</c:v>
                </c:pt>
                <c:pt idx="14">
                  <c:v>Guggenheim Investments - Guggenheim Managed Futures Strategy</c:v>
                </c:pt>
                <c:pt idx="15">
                  <c:v>DoubleLine - Multi-Asset Trend</c:v>
                </c:pt>
                <c:pt idx="16">
                  <c:v>Man AHL - American Beacon AHL Mgd Futs Strat Instl</c:v>
                </c:pt>
                <c:pt idx="17">
                  <c:v>PIMCO - Trends Composite</c:v>
                </c:pt>
                <c:pt idx="18">
                  <c:v>Goldman Sachs Management - Goldman Sachs Mngd Futures Strat Instl</c:v>
                </c:pt>
                <c:pt idx="19">
                  <c:v>Brevan Howard Asset Management - Brevan Howard Macro</c:v>
                </c:pt>
              </c:strCache>
            </c:strRef>
          </c:cat>
          <c:val>
            <c:numRef>
              <c:f>Top10Bottom10CTA!$C$4:$C$23</c:f>
              <c:numCache>
                <c:formatCode>0%</c:formatCode>
                <c:ptCount val="20"/>
                <c:pt idx="0">
                  <c:v>6.5554000000000001E-2</c:v>
                </c:pt>
                <c:pt idx="1">
                  <c:v>4.8589E-2</c:v>
                </c:pt>
                <c:pt idx="2">
                  <c:v>4.1314999999999998E-2</c:v>
                </c:pt>
                <c:pt idx="3">
                  <c:v>3.814E-2</c:v>
                </c:pt>
                <c:pt idx="4">
                  <c:v>3.1940000000000003E-2</c:v>
                </c:pt>
                <c:pt idx="5">
                  <c:v>2.7810000000000001E-2</c:v>
                </c:pt>
                <c:pt idx="6">
                  <c:v>2.7023999999999999E-2</c:v>
                </c:pt>
                <c:pt idx="7">
                  <c:v>2.5354000000000002E-2</c:v>
                </c:pt>
                <c:pt idx="8">
                  <c:v>2.3982E-2</c:v>
                </c:pt>
                <c:pt idx="9">
                  <c:v>2.3229E-2</c:v>
                </c:pt>
                <c:pt idx="10">
                  <c:v>6.3720000000000001E-3</c:v>
                </c:pt>
                <c:pt idx="11">
                  <c:v>4.7559999999999998E-3</c:v>
                </c:pt>
                <c:pt idx="12">
                  <c:v>2.3410000000000002E-3</c:v>
                </c:pt>
                <c:pt idx="13">
                  <c:v>-1.4790000000000001E-3</c:v>
                </c:pt>
                <c:pt idx="14">
                  <c:v>-1.756E-3</c:v>
                </c:pt>
                <c:pt idx="15">
                  <c:v>-8.2869999999999992E-3</c:v>
                </c:pt>
                <c:pt idx="16">
                  <c:v>-1.1346999999999999E-2</c:v>
                </c:pt>
                <c:pt idx="17">
                  <c:v>-2.6001E-2</c:v>
                </c:pt>
                <c:pt idx="18">
                  <c:v>-2.7663E-2</c:v>
                </c:pt>
                <c:pt idx="19">
                  <c:v>-3.3572999999999999E-2</c:v>
                </c:pt>
              </c:numCache>
            </c:numRef>
          </c:val>
          <c:extLst>
            <c:ext xmlns:c16="http://schemas.microsoft.com/office/drawing/2014/chart" uri="{C3380CC4-5D6E-409C-BE32-E72D297353CC}">
              <c16:uniqueId val="{00000028-0888-45BF-9B01-413EC2D23C41}"/>
            </c:ext>
          </c:extLst>
        </c:ser>
        <c:dLbls>
          <c:showLegendKey val="0"/>
          <c:showVal val="0"/>
          <c:showCatName val="0"/>
          <c:showSerName val="0"/>
          <c:showPercent val="0"/>
          <c:showBubbleSize val="0"/>
        </c:dLbls>
        <c:gapWidth val="112"/>
        <c:axId val="1009718447"/>
        <c:axId val="1009641151"/>
      </c:barChart>
      <c:catAx>
        <c:axId val="1009718447"/>
        <c:scaling>
          <c:orientation val="maxMin"/>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1" i="0" u="none" strike="noStrike" kern="1200" baseline="0">
                <a:ln>
                  <a:noFill/>
                </a:ln>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crossAx val="1009641151"/>
        <c:crosses val="autoZero"/>
        <c:auto val="0"/>
        <c:lblAlgn val="ctr"/>
        <c:lblOffset val="100"/>
        <c:tickLblSkip val="1"/>
        <c:noMultiLvlLbl val="0"/>
      </c:catAx>
      <c:valAx>
        <c:axId val="1009641151"/>
        <c:scaling>
          <c:orientation val="minMax"/>
        </c:scaling>
        <c:delete val="0"/>
        <c:axPos val="t"/>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ourier New" panose="02070309020205020404" pitchFamily="49" charset="0"/>
                <a:ea typeface="+mn-ea"/>
                <a:cs typeface="Courier New" panose="02070309020205020404" pitchFamily="49" charset="0"/>
              </a:defRPr>
            </a:pPr>
            <a:endParaRPr lang="en-NL"/>
          </a:p>
        </c:txPr>
        <c:crossAx val="10097184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ourier New" panose="02070309020205020404" pitchFamily="49" charset="0"/>
          <a:cs typeface="Courier New" panose="02070309020205020404" pitchFamily="49" charset="0"/>
        </a:defRPr>
      </a:pPr>
      <a:endParaRPr lang="en-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r>
              <a:rPr lang="en-US"/>
              <a:t>YTD Top 10/Bottom 10</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title>
    <c:autoTitleDeleted val="0"/>
    <c:plotArea>
      <c:layout/>
      <c:barChart>
        <c:barDir val="bar"/>
        <c:grouping val="clustered"/>
        <c:varyColors val="0"/>
        <c:ser>
          <c:idx val="0"/>
          <c:order val="0"/>
          <c:spPr>
            <a:solidFill>
              <a:schemeClr val="accent1">
                <a:lumMod val="50000"/>
              </a:schemeClr>
            </a:solidFill>
            <a:ln>
              <a:noFill/>
            </a:ln>
            <a:effectLst/>
          </c:spPr>
          <c:invertIfNegative val="0"/>
          <c:dPt>
            <c:idx val="10"/>
            <c:invertIfNegative val="0"/>
            <c:bubble3D val="0"/>
            <c:spPr>
              <a:solidFill>
                <a:srgbClr val="FF0000"/>
              </a:solidFill>
              <a:ln>
                <a:noFill/>
              </a:ln>
              <a:effectLst/>
            </c:spPr>
            <c:extLst>
              <c:ext xmlns:c16="http://schemas.microsoft.com/office/drawing/2014/chart" uri="{C3380CC4-5D6E-409C-BE32-E72D297353CC}">
                <c16:uniqueId val="{00000001-903B-413B-B8DE-CBE300D0EEE1}"/>
              </c:ext>
            </c:extLst>
          </c:dPt>
          <c:dPt>
            <c:idx val="11"/>
            <c:invertIfNegative val="0"/>
            <c:bubble3D val="0"/>
            <c:spPr>
              <a:solidFill>
                <a:srgbClr val="FF0000"/>
              </a:solidFill>
              <a:ln>
                <a:noFill/>
              </a:ln>
              <a:effectLst/>
            </c:spPr>
            <c:extLst>
              <c:ext xmlns:c16="http://schemas.microsoft.com/office/drawing/2014/chart" uri="{C3380CC4-5D6E-409C-BE32-E72D297353CC}">
                <c16:uniqueId val="{00000003-903B-413B-B8DE-CBE300D0EEE1}"/>
              </c:ext>
            </c:extLst>
          </c:dPt>
          <c:dPt>
            <c:idx val="12"/>
            <c:invertIfNegative val="0"/>
            <c:bubble3D val="0"/>
            <c:spPr>
              <a:solidFill>
                <a:srgbClr val="FF0000"/>
              </a:solidFill>
              <a:ln>
                <a:noFill/>
              </a:ln>
              <a:effectLst/>
            </c:spPr>
            <c:extLst>
              <c:ext xmlns:c16="http://schemas.microsoft.com/office/drawing/2014/chart" uri="{C3380CC4-5D6E-409C-BE32-E72D297353CC}">
                <c16:uniqueId val="{00000005-903B-413B-B8DE-CBE300D0EEE1}"/>
              </c:ext>
            </c:extLst>
          </c:dPt>
          <c:dPt>
            <c:idx val="13"/>
            <c:invertIfNegative val="0"/>
            <c:bubble3D val="0"/>
            <c:spPr>
              <a:solidFill>
                <a:srgbClr val="FF0000"/>
              </a:solidFill>
              <a:ln>
                <a:noFill/>
              </a:ln>
              <a:effectLst/>
            </c:spPr>
            <c:extLst>
              <c:ext xmlns:c16="http://schemas.microsoft.com/office/drawing/2014/chart" uri="{C3380CC4-5D6E-409C-BE32-E72D297353CC}">
                <c16:uniqueId val="{00000007-903B-413B-B8DE-CBE300D0EEE1}"/>
              </c:ext>
            </c:extLst>
          </c:dPt>
          <c:dPt>
            <c:idx val="14"/>
            <c:invertIfNegative val="0"/>
            <c:bubble3D val="0"/>
            <c:spPr>
              <a:solidFill>
                <a:srgbClr val="FF0000"/>
              </a:solidFill>
              <a:ln>
                <a:noFill/>
              </a:ln>
              <a:effectLst/>
            </c:spPr>
            <c:extLst>
              <c:ext xmlns:c16="http://schemas.microsoft.com/office/drawing/2014/chart" uri="{C3380CC4-5D6E-409C-BE32-E72D297353CC}">
                <c16:uniqueId val="{00000009-903B-413B-B8DE-CBE300D0EEE1}"/>
              </c:ext>
            </c:extLst>
          </c:dPt>
          <c:dPt>
            <c:idx val="15"/>
            <c:invertIfNegative val="0"/>
            <c:bubble3D val="0"/>
            <c:spPr>
              <a:solidFill>
                <a:srgbClr val="FF0000"/>
              </a:solidFill>
              <a:ln>
                <a:noFill/>
              </a:ln>
              <a:effectLst/>
            </c:spPr>
            <c:extLst>
              <c:ext xmlns:c16="http://schemas.microsoft.com/office/drawing/2014/chart" uri="{C3380CC4-5D6E-409C-BE32-E72D297353CC}">
                <c16:uniqueId val="{0000000B-903B-413B-B8DE-CBE300D0EEE1}"/>
              </c:ext>
            </c:extLst>
          </c:dPt>
          <c:dPt>
            <c:idx val="16"/>
            <c:invertIfNegative val="0"/>
            <c:bubble3D val="0"/>
            <c:spPr>
              <a:solidFill>
                <a:srgbClr val="FF0000"/>
              </a:solidFill>
              <a:ln>
                <a:noFill/>
              </a:ln>
              <a:effectLst/>
            </c:spPr>
            <c:extLst>
              <c:ext xmlns:c16="http://schemas.microsoft.com/office/drawing/2014/chart" uri="{C3380CC4-5D6E-409C-BE32-E72D297353CC}">
                <c16:uniqueId val="{0000000D-903B-413B-B8DE-CBE300D0EEE1}"/>
              </c:ext>
            </c:extLst>
          </c:dPt>
          <c:dPt>
            <c:idx val="17"/>
            <c:invertIfNegative val="0"/>
            <c:bubble3D val="0"/>
            <c:spPr>
              <a:solidFill>
                <a:srgbClr val="FF0000"/>
              </a:solidFill>
              <a:ln>
                <a:noFill/>
              </a:ln>
              <a:effectLst/>
            </c:spPr>
            <c:extLst>
              <c:ext xmlns:c16="http://schemas.microsoft.com/office/drawing/2014/chart" uri="{C3380CC4-5D6E-409C-BE32-E72D297353CC}">
                <c16:uniqueId val="{0000000F-903B-413B-B8DE-CBE300D0EEE1}"/>
              </c:ext>
            </c:extLst>
          </c:dPt>
          <c:dPt>
            <c:idx val="18"/>
            <c:invertIfNegative val="0"/>
            <c:bubble3D val="0"/>
            <c:spPr>
              <a:solidFill>
                <a:srgbClr val="FF0000"/>
              </a:solidFill>
              <a:ln>
                <a:noFill/>
              </a:ln>
              <a:effectLst/>
            </c:spPr>
            <c:extLst>
              <c:ext xmlns:c16="http://schemas.microsoft.com/office/drawing/2014/chart" uri="{C3380CC4-5D6E-409C-BE32-E72D297353CC}">
                <c16:uniqueId val="{00000011-903B-413B-B8DE-CBE300D0EEE1}"/>
              </c:ext>
            </c:extLst>
          </c:dPt>
          <c:dPt>
            <c:idx val="19"/>
            <c:invertIfNegative val="0"/>
            <c:bubble3D val="0"/>
            <c:spPr>
              <a:solidFill>
                <a:srgbClr val="FF0000"/>
              </a:solidFill>
              <a:ln>
                <a:noFill/>
              </a:ln>
              <a:effectLst/>
            </c:spPr>
            <c:extLst>
              <c:ext xmlns:c16="http://schemas.microsoft.com/office/drawing/2014/chart" uri="{C3380CC4-5D6E-409C-BE32-E72D297353CC}">
                <c16:uniqueId val="{00000013-903B-413B-B8DE-CBE300D0EEE1}"/>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Top10Bottom10CTA!$F$4:$F$23</c:f>
              <c:strCache>
                <c:ptCount val="20"/>
                <c:pt idx="0">
                  <c:v>DUNN Capital Management - Managed Futures Strategy (Arrow)</c:v>
                </c:pt>
                <c:pt idx="1">
                  <c:v>Campbell &amp; Company - Managed Futures</c:v>
                </c:pt>
                <c:pt idx="2">
                  <c:v>Dorsey Wright - DWA Tactical</c:v>
                </c:pt>
                <c:pt idx="3">
                  <c:v>Rational Advisors - Rational/ReSolve Adaptive Asset Allc</c:v>
                </c:pt>
                <c:pt idx="4">
                  <c:v>Chesapeake Capital Corporation - AXS Chesapeake Strategy</c:v>
                </c:pt>
                <c:pt idx="5">
                  <c:v>Melqart Asset Management - KEAL Macro Fund</c:v>
                </c:pt>
                <c:pt idx="6">
                  <c:v>ABR - Dynamic Short Volatility Fund</c:v>
                </c:pt>
                <c:pt idx="7">
                  <c:v>ABR - 50/50 Volatility Investor</c:v>
                </c:pt>
                <c:pt idx="8">
                  <c:v>Redwood - Systematic Macro Trend (SMarT)</c:v>
                </c:pt>
                <c:pt idx="9">
                  <c:v>LoCorr Fund Management - Long/Short Commodity Strats</c:v>
                </c:pt>
                <c:pt idx="10">
                  <c:v>AQR Capital Management - AQR Global Macro Fund</c:v>
                </c:pt>
                <c:pt idx="11">
                  <c:v>AQR Capital Management - AQR Managed Futures HV Strategy</c:v>
                </c:pt>
                <c:pt idx="12">
                  <c:v>AQR Capital Management - AQR Managed Futures</c:v>
                </c:pt>
                <c:pt idx="13">
                  <c:v>Altegris Advisors - Evolution</c:v>
                </c:pt>
                <c:pt idx="14">
                  <c:v>Guggenheim Investments - Guggenheim Managed Futures Strategy</c:v>
                </c:pt>
                <c:pt idx="15">
                  <c:v>DoubleLine - Multi-Asset Trend</c:v>
                </c:pt>
                <c:pt idx="16">
                  <c:v>Man AHL - American Beacon AHL Mgd Futs Strat Instl</c:v>
                </c:pt>
                <c:pt idx="17">
                  <c:v>PIMCO - Trends Composite</c:v>
                </c:pt>
                <c:pt idx="18">
                  <c:v>Goldman Sachs Management - Goldman Sachs Mngd Futures Strat Instl</c:v>
                </c:pt>
                <c:pt idx="19">
                  <c:v>Brevan Howard Asset Management - Brevan Howard Macro</c:v>
                </c:pt>
              </c:strCache>
            </c:strRef>
          </c:cat>
          <c:val>
            <c:numRef>
              <c:f>Top10Bottom10CTA!$G$4:$G$23</c:f>
              <c:numCache>
                <c:formatCode>0%</c:formatCode>
                <c:ptCount val="20"/>
                <c:pt idx="0">
                  <c:v>6.5600000000000006E-2</c:v>
                </c:pt>
                <c:pt idx="1">
                  <c:v>4.8599999999999997E-2</c:v>
                </c:pt>
                <c:pt idx="2">
                  <c:v>4.1300000000000003E-2</c:v>
                </c:pt>
                <c:pt idx="3">
                  <c:v>3.8100000000000002E-2</c:v>
                </c:pt>
                <c:pt idx="4">
                  <c:v>3.1899999999999998E-2</c:v>
                </c:pt>
                <c:pt idx="5">
                  <c:v>3.04E-2</c:v>
                </c:pt>
                <c:pt idx="6">
                  <c:v>2.7799999999999998E-2</c:v>
                </c:pt>
                <c:pt idx="7">
                  <c:v>2.7E-2</c:v>
                </c:pt>
                <c:pt idx="8">
                  <c:v>2.5399999999999999E-2</c:v>
                </c:pt>
                <c:pt idx="9">
                  <c:v>2.4E-2</c:v>
                </c:pt>
                <c:pt idx="10">
                  <c:v>6.4000000000000003E-3</c:v>
                </c:pt>
                <c:pt idx="11">
                  <c:v>4.7999999999999996E-3</c:v>
                </c:pt>
                <c:pt idx="12">
                  <c:v>2.3E-3</c:v>
                </c:pt>
                <c:pt idx="13">
                  <c:v>-1.5E-3</c:v>
                </c:pt>
                <c:pt idx="14">
                  <c:v>-1.8E-3</c:v>
                </c:pt>
                <c:pt idx="15">
                  <c:v>-8.3000000000000001E-3</c:v>
                </c:pt>
                <c:pt idx="16">
                  <c:v>-1.1299999999999999E-2</c:v>
                </c:pt>
                <c:pt idx="17">
                  <c:v>-2.5999999999999999E-2</c:v>
                </c:pt>
                <c:pt idx="18">
                  <c:v>-2.7699999999999999E-2</c:v>
                </c:pt>
                <c:pt idx="19">
                  <c:v>-3.3599999999999998E-2</c:v>
                </c:pt>
              </c:numCache>
            </c:numRef>
          </c:val>
          <c:extLst>
            <c:ext xmlns:c16="http://schemas.microsoft.com/office/drawing/2014/chart" uri="{C3380CC4-5D6E-409C-BE32-E72D297353CC}">
              <c16:uniqueId val="{00000014-903B-413B-B8DE-CBE300D0EEE1}"/>
            </c:ext>
          </c:extLst>
        </c:ser>
        <c:dLbls>
          <c:showLegendKey val="0"/>
          <c:showVal val="0"/>
          <c:showCatName val="0"/>
          <c:showSerName val="0"/>
          <c:showPercent val="0"/>
          <c:showBubbleSize val="0"/>
        </c:dLbls>
        <c:gapWidth val="112"/>
        <c:axId val="1009718447"/>
        <c:axId val="1009641151"/>
      </c:barChart>
      <c:catAx>
        <c:axId val="1009718447"/>
        <c:scaling>
          <c:orientation val="minMax"/>
        </c:scaling>
        <c:delete val="0"/>
        <c:axPos val="l"/>
        <c:numFmt formatCode="@" sourceLinked="0"/>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crossAx val="1009641151"/>
        <c:crosses val="autoZero"/>
        <c:auto val="0"/>
        <c:lblAlgn val="ctr"/>
        <c:lblOffset val="100"/>
        <c:noMultiLvlLbl val="0"/>
      </c:catAx>
      <c:valAx>
        <c:axId val="1009641151"/>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crossAx val="10097184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Roboto" panose="02000000000000000000" pitchFamily="2" charset="0"/>
          <a:ea typeface="Roboto" panose="02000000000000000000" pitchFamily="2" charset="0"/>
          <a:cs typeface="Courier New" panose="02070309020205020404" pitchFamily="49" charset="0"/>
        </a:defRPr>
      </a:pPr>
      <a:endParaRPr lang="en-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r>
              <a:rPr lang="en-US"/>
              <a:t>Month-to-Date HF Strategy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title>
    <c:autoTitleDeleted val="0"/>
    <c:plotArea>
      <c:layout/>
      <c:barChart>
        <c:barDir val="bar"/>
        <c:grouping val="clustered"/>
        <c:varyColors val="0"/>
        <c:ser>
          <c:idx val="0"/>
          <c:order val="0"/>
          <c:tx>
            <c:strRef>
              <c:f>Statistics!$G$4</c:f>
              <c:strCache>
                <c:ptCount val="1"/>
                <c:pt idx="0">
                  <c:v>Avg MTD</c:v>
                </c:pt>
              </c:strCache>
            </c:strRef>
          </c:tx>
          <c:spPr>
            <a:solidFill>
              <a:schemeClr val="tx1"/>
            </a:solidFill>
            <a:ln>
              <a:solidFill>
                <a:schemeClr val="tx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Statistics!$B$5:$B$18</c:f>
              <c:strCache>
                <c:ptCount val="14"/>
                <c:pt idx="0">
                  <c:v>AssetAllocation</c:v>
                </c:pt>
                <c:pt idx="1">
                  <c:v>Crypto</c:v>
                </c:pt>
                <c:pt idx="2">
                  <c:v>CTA</c:v>
                </c:pt>
                <c:pt idx="3">
                  <c:v>Equity LS</c:v>
                </c:pt>
                <c:pt idx="4">
                  <c:v>Event Driven</c:v>
                </c:pt>
                <c:pt idx="5">
                  <c:v>Fixed Income</c:v>
                </c:pt>
                <c:pt idx="6">
                  <c:v>Hedge Fund</c:v>
                </c:pt>
                <c:pt idx="7">
                  <c:v>Infrastructure</c:v>
                </c:pt>
                <c:pt idx="8">
                  <c:v>LongOnly</c:v>
                </c:pt>
                <c:pt idx="9">
                  <c:v>Market Neutral</c:v>
                </c:pt>
                <c:pt idx="10">
                  <c:v>NilssonHedge Index</c:v>
                </c:pt>
                <c:pt idx="11">
                  <c:v>Private Debt</c:v>
                </c:pt>
                <c:pt idx="12">
                  <c:v>Private Equity</c:v>
                </c:pt>
                <c:pt idx="13">
                  <c:v>RiskPremia</c:v>
                </c:pt>
              </c:strCache>
            </c:strRef>
          </c:cat>
          <c:val>
            <c:numRef>
              <c:f>Statistics!$G$5:$G$18</c:f>
              <c:numCache>
                <c:formatCode>0.0%</c:formatCode>
                <c:ptCount val="14"/>
                <c:pt idx="0">
                  <c:v>1.9809450980392163E-2</c:v>
                </c:pt>
                <c:pt idx="1">
                  <c:v>-2.4320845921449772E-4</c:v>
                </c:pt>
                <c:pt idx="2">
                  <c:v>1.3670290322580644E-2</c:v>
                </c:pt>
                <c:pt idx="3">
                  <c:v>2.5180628571428564E-2</c:v>
                </c:pt>
                <c:pt idx="4">
                  <c:v>7.080588235294118E-3</c:v>
                </c:pt>
                <c:pt idx="5">
                  <c:v>7.6624285714285718E-3</c:v>
                </c:pt>
                <c:pt idx="6">
                  <c:v>1.356635135135135E-2</c:v>
                </c:pt>
                <c:pt idx="7">
                  <c:v>-6.7026666666666665E-2</c:v>
                </c:pt>
                <c:pt idx="8">
                  <c:v>3.5553428571428569E-2</c:v>
                </c:pt>
                <c:pt idx="9">
                  <c:v>9.4658333333333348E-3</c:v>
                </c:pt>
                <c:pt idx="10">
                  <c:v>1.2485439999999999E-2</c:v>
                </c:pt>
                <c:pt idx="11">
                  <c:v>9.8199999999999989E-3</c:v>
                </c:pt>
                <c:pt idx="12">
                  <c:v>1.0154814814814801E-3</c:v>
                </c:pt>
                <c:pt idx="13">
                  <c:v>2.3940833333333331E-2</c:v>
                </c:pt>
              </c:numCache>
            </c:numRef>
          </c:val>
          <c:extLst>
            <c:ext xmlns:c16="http://schemas.microsoft.com/office/drawing/2014/chart" uri="{C3380CC4-5D6E-409C-BE32-E72D297353CC}">
              <c16:uniqueId val="{00000000-FC9B-4812-8539-5D78100710A1}"/>
            </c:ext>
          </c:extLst>
        </c:ser>
        <c:dLbls>
          <c:showLegendKey val="0"/>
          <c:showVal val="0"/>
          <c:showCatName val="0"/>
          <c:showSerName val="0"/>
          <c:showPercent val="0"/>
          <c:showBubbleSize val="0"/>
        </c:dLbls>
        <c:gapWidth val="100"/>
        <c:axId val="665590416"/>
        <c:axId val="928806624"/>
      </c:barChart>
      <c:catAx>
        <c:axId val="66559041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crossAx val="928806624"/>
        <c:crosses val="autoZero"/>
        <c:auto val="1"/>
        <c:lblAlgn val="ctr"/>
        <c:lblOffset val="100"/>
        <c:noMultiLvlLbl val="0"/>
      </c:catAx>
      <c:valAx>
        <c:axId val="928806624"/>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crossAx val="665590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Roboto" panose="02000000000000000000" pitchFamily="2" charset="0"/>
          <a:ea typeface="Roboto" panose="02000000000000000000" pitchFamily="2" charset="0"/>
          <a:cs typeface="Courier New" panose="02070309020205020404" pitchFamily="49" charset="0"/>
        </a:defRPr>
      </a:pPr>
      <a:endParaRPr lang="en-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r>
              <a:rPr lang="en-US"/>
              <a:t>Year-to-Date HF Strategy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title>
    <c:autoTitleDeleted val="0"/>
    <c:plotArea>
      <c:layout/>
      <c:barChart>
        <c:barDir val="bar"/>
        <c:grouping val="clustered"/>
        <c:varyColors val="0"/>
        <c:ser>
          <c:idx val="0"/>
          <c:order val="0"/>
          <c:tx>
            <c:strRef>
              <c:f>Statistics!$H$4</c:f>
              <c:strCache>
                <c:ptCount val="1"/>
                <c:pt idx="0">
                  <c:v>Avg YTD</c:v>
                </c:pt>
              </c:strCache>
            </c:strRef>
          </c:tx>
          <c:spPr>
            <a:solidFill>
              <a:schemeClr val="tx1"/>
            </a:solidFill>
            <a:ln>
              <a:solidFill>
                <a:schemeClr val="tx1"/>
              </a:solidFill>
            </a:ln>
            <a:effectLst/>
          </c:spPr>
          <c:invertIfNegative val="0"/>
          <c:dLbls>
            <c:dLbl>
              <c:idx val="1"/>
              <c:layout>
                <c:manualLayout>
                  <c:x val="-3.3333333333333333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7B-4080-86A4-334517FAE73F}"/>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Statistics!$B$5:$B$18</c:f>
              <c:strCache>
                <c:ptCount val="14"/>
                <c:pt idx="0">
                  <c:v>AssetAllocation</c:v>
                </c:pt>
                <c:pt idx="1">
                  <c:v>Crypto</c:v>
                </c:pt>
                <c:pt idx="2">
                  <c:v>CTA</c:v>
                </c:pt>
                <c:pt idx="3">
                  <c:v>Equity LS</c:v>
                </c:pt>
                <c:pt idx="4">
                  <c:v>Event Driven</c:v>
                </c:pt>
                <c:pt idx="5">
                  <c:v>Fixed Income</c:v>
                </c:pt>
                <c:pt idx="6">
                  <c:v>Hedge Fund</c:v>
                </c:pt>
                <c:pt idx="7">
                  <c:v>Infrastructure</c:v>
                </c:pt>
                <c:pt idx="8">
                  <c:v>LongOnly</c:v>
                </c:pt>
                <c:pt idx="9">
                  <c:v>Market Neutral</c:v>
                </c:pt>
                <c:pt idx="10">
                  <c:v>NilssonHedge Index</c:v>
                </c:pt>
                <c:pt idx="11">
                  <c:v>Private Debt</c:v>
                </c:pt>
                <c:pt idx="12">
                  <c:v>Private Equity</c:v>
                </c:pt>
                <c:pt idx="13">
                  <c:v>RiskPremia</c:v>
                </c:pt>
              </c:strCache>
            </c:strRef>
          </c:cat>
          <c:val>
            <c:numRef>
              <c:f>Statistics!$H$5:$H$18</c:f>
              <c:numCache>
                <c:formatCode>0.0%</c:formatCode>
                <c:ptCount val="14"/>
                <c:pt idx="0">
                  <c:v>1.9811764705882348E-2</c:v>
                </c:pt>
                <c:pt idx="1">
                  <c:v>-4.0923076923077018E-4</c:v>
                </c:pt>
                <c:pt idx="2">
                  <c:v>1.419375E-2</c:v>
                </c:pt>
                <c:pt idx="3">
                  <c:v>2.3499999999999993E-2</c:v>
                </c:pt>
                <c:pt idx="4">
                  <c:v>7.0823529411764702E-3</c:v>
                </c:pt>
                <c:pt idx="5">
                  <c:v>7.6499999999999997E-3</c:v>
                </c:pt>
                <c:pt idx="6">
                  <c:v>1.3567567567567568E-2</c:v>
                </c:pt>
                <c:pt idx="7">
                  <c:v>-6.7022222222222219E-2</c:v>
                </c:pt>
                <c:pt idx="8">
                  <c:v>4.3520833333333342E-2</c:v>
                </c:pt>
                <c:pt idx="9">
                  <c:v>9.4833333333333315E-3</c:v>
                </c:pt>
                <c:pt idx="10">
                  <c:v>1.2487999999999999E-2</c:v>
                </c:pt>
                <c:pt idx="11">
                  <c:v>9.7999999999999997E-3</c:v>
                </c:pt>
                <c:pt idx="12">
                  <c:v>1.0074074074074033E-3</c:v>
                </c:pt>
                <c:pt idx="13">
                  <c:v>2.3933333333333334E-2</c:v>
                </c:pt>
              </c:numCache>
            </c:numRef>
          </c:val>
          <c:extLst>
            <c:ext xmlns:c16="http://schemas.microsoft.com/office/drawing/2014/chart" uri="{C3380CC4-5D6E-409C-BE32-E72D297353CC}">
              <c16:uniqueId val="{00000000-0CFB-4518-98E5-666F45AFB4E3}"/>
            </c:ext>
          </c:extLst>
        </c:ser>
        <c:dLbls>
          <c:showLegendKey val="0"/>
          <c:showVal val="0"/>
          <c:showCatName val="0"/>
          <c:showSerName val="0"/>
          <c:showPercent val="0"/>
          <c:showBubbleSize val="0"/>
        </c:dLbls>
        <c:gapWidth val="100"/>
        <c:axId val="665590416"/>
        <c:axId val="928806624"/>
      </c:barChart>
      <c:catAx>
        <c:axId val="665590416"/>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crossAx val="928806624"/>
        <c:crosses val="autoZero"/>
        <c:auto val="1"/>
        <c:lblAlgn val="ctr"/>
        <c:lblOffset val="100"/>
        <c:noMultiLvlLbl val="0"/>
      </c:catAx>
      <c:valAx>
        <c:axId val="928806624"/>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Courier New" panose="02070309020205020404" pitchFamily="49" charset="0"/>
              </a:defRPr>
            </a:pPr>
            <a:endParaRPr lang="en-NL"/>
          </a:p>
        </c:txPr>
        <c:crossAx val="665590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Roboto" panose="02000000000000000000" pitchFamily="2" charset="0"/>
          <a:ea typeface="Roboto" panose="02000000000000000000" pitchFamily="2" charset="0"/>
          <a:cs typeface="Courier New" panose="02070309020205020404" pitchFamily="49" charset="0"/>
        </a:defRPr>
      </a:pPr>
      <a:endParaRPr lang="en-NL"/>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txData>
          <cx:v>Database Overview                xxxxx</cx:v>
        </cx:txData>
      </cx:tx>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r>
            <a:rPr lang="en-US" sz="1400" b="0" i="0" u="none" strike="noStrike" baseline="0">
              <a:solidFill>
                <a:sysClr val="windowText" lastClr="000000">
                  <a:lumMod val="65000"/>
                  <a:lumOff val="35000"/>
                </a:sysClr>
              </a:solidFill>
              <a:latin typeface="Roboto" panose="02000000000000000000" pitchFamily="2" charset="0"/>
              <a:ea typeface="Roboto" panose="02000000000000000000" pitchFamily="2" charset="0"/>
              <a:cs typeface="Courier New" panose="02070309020205020404" pitchFamily="49" charset="0"/>
            </a:rPr>
            <a:t>Database Overview                xxxxx</a:t>
          </a:r>
        </a:p>
      </cx:txPr>
    </cx:title>
    <cx:plotArea>
      <cx:plotAreaRegion>
        <cx:series layoutId="treemap" uniqueId="{1A69D1F2-7BAB-4132-99AA-1A8846F7356E}">
          <cx:dataPt idx="2">
            <cx:spPr>
              <a:solidFill>
                <a:srgbClr val="C00000"/>
              </a:solidFill>
            </cx:spPr>
          </cx:dataPt>
          <cx:dataPt idx="3">
            <cx:spPr>
              <a:solidFill>
                <a:sysClr val="windowText" lastClr="000000">
                  <a:lumMod val="50000"/>
                  <a:lumOff val="50000"/>
                </a:sysClr>
              </a:solidFill>
            </cx:spPr>
          </cx:dataPt>
          <cx:dataLabels pos="inEnd">
            <cx:txPr>
              <a:bodyPr vertOverflow="overflow" horzOverflow="overflow" wrap="square" lIns="0" tIns="0" rIns="0" bIns="0"/>
              <a:lstStyle/>
              <a:p>
                <a:pPr algn="ctr" rtl="0">
                  <a:defRPr sz="900" b="0">
                    <a:solidFill>
                      <a:srgbClr val="FFFFFF"/>
                    </a:solidFill>
                    <a:latin typeface="Roboto" panose="02000000000000000000" pitchFamily="2" charset="0"/>
                    <a:ea typeface="Roboto" panose="02000000000000000000" pitchFamily="2" charset="0"/>
                    <a:cs typeface="Roboto" panose="02000000000000000000" pitchFamily="2" charset="0"/>
                  </a:defRPr>
                </a:pPr>
                <a:endParaRPr lang="en-US">
                  <a:latin typeface="Roboto" panose="02000000000000000000" pitchFamily="2" charset="0"/>
                  <a:ea typeface="Roboto" panose="02000000000000000000" pitchFamily="2" charset="0"/>
                  <a:cs typeface="Courier New" panose="02070309020205020404" pitchFamily="49" charset="0"/>
                </a:endParaRPr>
              </a:p>
            </cx:txPr>
            <cx:visibility seriesName="0" categoryName="1" value="0"/>
            <cx:separator>, </cx:separator>
          </cx:dataLabels>
          <cx:dataId val="0"/>
          <cx:layoutPr>
            <cx:parentLabelLayout val="overlapping"/>
          </cx:layoutPr>
        </cx:series>
      </cx:plotAreaRegion>
    </cx:plotArea>
  </cx:chart>
  <cx:spPr>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title pos="t" align="ctr" overlay="0">
      <cx:tx>
        <cx:txData>
          <cx:v>Database Overview                xxxxx</cx:v>
        </cx:txData>
      </cx:tx>
      <cx:txPr>
        <a:bodyPr spcFirstLastPara="1" vertOverflow="ellipsis" horzOverflow="overflow" wrap="square" lIns="0" tIns="0" rIns="0" bIns="0" anchor="ctr" anchorCtr="1"/>
        <a:lstStyle/>
        <a:p>
          <a:pPr algn="ctr" rtl="0">
            <a:defRPr>
              <a:latin typeface="Roboto" panose="02000000000000000000" pitchFamily="2" charset="0"/>
              <a:ea typeface="Roboto" panose="02000000000000000000" pitchFamily="2" charset="0"/>
              <a:cs typeface="Roboto" panose="02000000000000000000" pitchFamily="2" charset="0"/>
            </a:defRPr>
          </a:pPr>
          <a:r>
            <a:rPr lang="en-US" sz="1400" b="0" i="0" u="none" strike="noStrike" baseline="0">
              <a:solidFill>
                <a:sysClr val="windowText" lastClr="000000">
                  <a:lumMod val="65000"/>
                  <a:lumOff val="35000"/>
                </a:sysClr>
              </a:solidFill>
              <a:latin typeface="Roboto" panose="02000000000000000000" pitchFamily="2" charset="0"/>
              <a:ea typeface="Roboto" panose="02000000000000000000" pitchFamily="2" charset="0"/>
              <a:cs typeface="Courier New" panose="02070309020205020404" pitchFamily="49" charset="0"/>
            </a:rPr>
            <a:t>Database Overview                xxxxx</a:t>
          </a:r>
        </a:p>
      </cx:txPr>
    </cx:title>
    <cx:plotArea>
      <cx:plotAreaRegion>
        <cx:series layoutId="treemap" uniqueId="{1A69D1F2-7BAB-4132-99AA-1A8846F7356E}">
          <cx:dataPt idx="7">
            <cx:spPr>
              <a:solidFill>
                <a:sysClr val="windowText" lastClr="000000">
                  <a:lumMod val="50000"/>
                  <a:lumOff val="50000"/>
                </a:sysClr>
              </a:solidFill>
            </cx:spPr>
          </cx:dataPt>
          <cx:dataLabels pos="inEnd">
            <cx:txPr>
              <a:bodyPr vertOverflow="overflow" horzOverflow="overflow" wrap="square" lIns="0" tIns="0" rIns="0" bIns="0"/>
              <a:lstStyle/>
              <a:p>
                <a:pPr algn="ctr" rtl="0">
                  <a:defRPr sz="900" b="0">
                    <a:solidFill>
                      <a:srgbClr val="FFFFFF"/>
                    </a:solidFill>
                    <a:latin typeface="Roboto" panose="02000000000000000000" pitchFamily="2" charset="0"/>
                    <a:ea typeface="Roboto" panose="02000000000000000000" pitchFamily="2" charset="0"/>
                    <a:cs typeface="Roboto" panose="02000000000000000000" pitchFamily="2" charset="0"/>
                  </a:defRPr>
                </a:pPr>
                <a:endParaRPr lang="en-US">
                  <a:latin typeface="Roboto" panose="02000000000000000000" pitchFamily="2" charset="0"/>
                  <a:ea typeface="Roboto" panose="02000000000000000000" pitchFamily="2" charset="0"/>
                  <a:cs typeface="Courier New" panose="02070309020205020404" pitchFamily="49" charset="0"/>
                </a:endParaRPr>
              </a:p>
            </cx:txPr>
            <cx:visibility seriesName="0" categoryName="1" value="0"/>
            <cx:separator>, </cx:separator>
          </cx:dataLabels>
          <cx:dataId val="0"/>
          <cx:layoutPr>
            <cx:parentLabelLayout val="overlapping"/>
          </cx:layoutPr>
        </cx:series>
      </cx:plotAreaRegion>
    </cx:plotArea>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microsoft.com/office/2014/relationships/chartEx" Target="../charts/chartEx2.xml"/><Relationship Id="rId1" Type="http://schemas.microsoft.com/office/2014/relationships/chartEx" Target="../charts/chartEx1.xml"/><Relationship Id="rId5" Type="http://schemas.openxmlformats.org/officeDocument/2006/relationships/image" Target="../media/image2.png"/><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523874</xdr:colOff>
      <xdr:row>0</xdr:row>
      <xdr:rowOff>58817</xdr:rowOff>
    </xdr:from>
    <xdr:to>
      <xdr:col>12</xdr:col>
      <xdr:colOff>209549</xdr:colOff>
      <xdr:row>5</xdr:row>
      <xdr:rowOff>113375</xdr:rowOff>
    </xdr:to>
    <xdr:pic>
      <xdr:nvPicPr>
        <xdr:cNvPr id="5" name="Picture 4">
          <a:extLst>
            <a:ext uri="{FF2B5EF4-FFF2-40B4-BE49-F238E27FC236}">
              <a16:creationId xmlns:a16="http://schemas.microsoft.com/office/drawing/2014/main" id="{F34A04DB-F2A9-41ED-8B9C-12622D5DF9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4" y="58817"/>
          <a:ext cx="7000875" cy="1007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561975</xdr:colOff>
      <xdr:row>23</xdr:row>
      <xdr:rowOff>166687</xdr:rowOff>
    </xdr:from>
    <xdr:to>
      <xdr:col>4</xdr:col>
      <xdr:colOff>19050</xdr:colOff>
      <xdr:row>50</xdr:row>
      <xdr:rowOff>47625</xdr:rowOff>
    </xdr:to>
    <xdr:graphicFrame macro="">
      <xdr:nvGraphicFramePr>
        <xdr:cNvPr id="2" name="Chart 1">
          <a:extLst>
            <a:ext uri="{FF2B5EF4-FFF2-40B4-BE49-F238E27FC236}">
              <a16:creationId xmlns:a16="http://schemas.microsoft.com/office/drawing/2014/main" id="{191B630A-BCB1-4617-AFDF-F9773B49F5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24</xdr:row>
      <xdr:rowOff>0</xdr:rowOff>
    </xdr:from>
    <xdr:to>
      <xdr:col>8</xdr:col>
      <xdr:colOff>431987</xdr:colOff>
      <xdr:row>50</xdr:row>
      <xdr:rowOff>71438</xdr:rowOff>
    </xdr:to>
    <xdr:graphicFrame macro="">
      <xdr:nvGraphicFramePr>
        <xdr:cNvPr id="3" name="Chart 2">
          <a:extLst>
            <a:ext uri="{FF2B5EF4-FFF2-40B4-BE49-F238E27FC236}">
              <a16:creationId xmlns:a16="http://schemas.microsoft.com/office/drawing/2014/main" id="{A41C67E2-4C52-4AE6-AAF4-8A2362F37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4807322</xdr:colOff>
      <xdr:row>26</xdr:row>
      <xdr:rowOff>44824</xdr:rowOff>
    </xdr:from>
    <xdr:to>
      <xdr:col>7</xdr:col>
      <xdr:colOff>332785</xdr:colOff>
      <xdr:row>27</xdr:row>
      <xdr:rowOff>83786</xdr:rowOff>
    </xdr:to>
    <xdr:pic>
      <xdr:nvPicPr>
        <xdr:cNvPr id="4" name="Picture 3">
          <a:extLst>
            <a:ext uri="{FF2B5EF4-FFF2-40B4-BE49-F238E27FC236}">
              <a16:creationId xmlns:a16="http://schemas.microsoft.com/office/drawing/2014/main" id="{82849FD4-592F-42DF-A410-5FA463F37D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03087" y="4997824"/>
          <a:ext cx="1610257" cy="229462"/>
        </a:xfrm>
        <a:prstGeom prst="rect">
          <a:avLst/>
        </a:prstGeom>
      </xdr:spPr>
    </xdr:pic>
    <xdr:clientData/>
  </xdr:twoCellAnchor>
  <xdr:twoCellAnchor editAs="oneCell">
    <xdr:from>
      <xdr:col>1</xdr:col>
      <xdr:colOff>5423646</xdr:colOff>
      <xdr:row>47</xdr:row>
      <xdr:rowOff>179294</xdr:rowOff>
    </xdr:from>
    <xdr:to>
      <xdr:col>2</xdr:col>
      <xdr:colOff>400021</xdr:colOff>
      <xdr:row>49</xdr:row>
      <xdr:rowOff>27756</xdr:rowOff>
    </xdr:to>
    <xdr:pic>
      <xdr:nvPicPr>
        <xdr:cNvPr id="5" name="Picture 4">
          <a:extLst>
            <a:ext uri="{FF2B5EF4-FFF2-40B4-BE49-F238E27FC236}">
              <a16:creationId xmlns:a16="http://schemas.microsoft.com/office/drawing/2014/main" id="{531F912A-B984-42D6-9918-F682A0D557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28764" y="9132794"/>
          <a:ext cx="1610257" cy="2294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561975</xdr:colOff>
      <xdr:row>23</xdr:row>
      <xdr:rowOff>166687</xdr:rowOff>
    </xdr:from>
    <xdr:to>
      <xdr:col>4</xdr:col>
      <xdr:colOff>19050</xdr:colOff>
      <xdr:row>50</xdr:row>
      <xdr:rowOff>47625</xdr:rowOff>
    </xdr:to>
    <xdr:graphicFrame macro="">
      <xdr:nvGraphicFramePr>
        <xdr:cNvPr id="2" name="Chart 1">
          <a:extLst>
            <a:ext uri="{FF2B5EF4-FFF2-40B4-BE49-F238E27FC236}">
              <a16:creationId xmlns:a16="http://schemas.microsoft.com/office/drawing/2014/main" id="{9A93FB2D-CB28-4572-92D4-2CBF9DC75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24</xdr:row>
      <xdr:rowOff>0</xdr:rowOff>
    </xdr:from>
    <xdr:to>
      <xdr:col>8</xdr:col>
      <xdr:colOff>431987</xdr:colOff>
      <xdr:row>50</xdr:row>
      <xdr:rowOff>71438</xdr:rowOff>
    </xdr:to>
    <xdr:graphicFrame macro="">
      <xdr:nvGraphicFramePr>
        <xdr:cNvPr id="3" name="Chart 2">
          <a:extLst>
            <a:ext uri="{FF2B5EF4-FFF2-40B4-BE49-F238E27FC236}">
              <a16:creationId xmlns:a16="http://schemas.microsoft.com/office/drawing/2014/main" id="{65187C8A-4F6D-4681-B8C3-7AD0DE29E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6095999</xdr:colOff>
      <xdr:row>47</xdr:row>
      <xdr:rowOff>179294</xdr:rowOff>
    </xdr:from>
    <xdr:to>
      <xdr:col>3</xdr:col>
      <xdr:colOff>467256</xdr:colOff>
      <xdr:row>49</xdr:row>
      <xdr:rowOff>27756</xdr:rowOff>
    </xdr:to>
    <xdr:pic>
      <xdr:nvPicPr>
        <xdr:cNvPr id="5" name="Picture 4">
          <a:extLst>
            <a:ext uri="{FF2B5EF4-FFF2-40B4-BE49-F238E27FC236}">
              <a16:creationId xmlns:a16="http://schemas.microsoft.com/office/drawing/2014/main" id="{B6FFD654-8065-4887-8BA1-BEB4A82F7C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1117" y="9132794"/>
          <a:ext cx="1610257" cy="229462"/>
        </a:xfrm>
        <a:prstGeom prst="rect">
          <a:avLst/>
        </a:prstGeom>
      </xdr:spPr>
    </xdr:pic>
    <xdr:clientData/>
  </xdr:twoCellAnchor>
  <xdr:twoCellAnchor editAs="oneCell">
    <xdr:from>
      <xdr:col>5</xdr:col>
      <xdr:colOff>5177118</xdr:colOff>
      <xdr:row>26</xdr:row>
      <xdr:rowOff>44823</xdr:rowOff>
    </xdr:from>
    <xdr:to>
      <xdr:col>8</xdr:col>
      <xdr:colOff>97463</xdr:colOff>
      <xdr:row>27</xdr:row>
      <xdr:rowOff>83785</xdr:rowOff>
    </xdr:to>
    <xdr:pic>
      <xdr:nvPicPr>
        <xdr:cNvPr id="6" name="Picture 5">
          <a:extLst>
            <a:ext uri="{FF2B5EF4-FFF2-40B4-BE49-F238E27FC236}">
              <a16:creationId xmlns:a16="http://schemas.microsoft.com/office/drawing/2014/main" id="{7FBD915F-72AD-480D-B2E8-18D936F9C1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108206" y="4997823"/>
          <a:ext cx="1610257" cy="2294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171449</xdr:colOff>
      <xdr:row>2</xdr:row>
      <xdr:rowOff>100012</xdr:rowOff>
    </xdr:from>
    <xdr:to>
      <xdr:col>21</xdr:col>
      <xdr:colOff>523874</xdr:colOff>
      <xdr:row>20</xdr:row>
      <xdr:rowOff>66675</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6308E690-CFBE-4458-9EAD-D47CA936E4B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0544174" y="481012"/>
              <a:ext cx="4619625" cy="3395663"/>
            </a:xfrm>
            <a:prstGeom prst="rect">
              <a:avLst/>
            </a:prstGeom>
            <a:solidFill>
              <a:prstClr val="white"/>
            </a:solidFill>
            <a:ln w="1">
              <a:solidFill>
                <a:prstClr val="green"/>
              </a:solidFill>
            </a:ln>
          </xdr:spPr>
          <xdr:txBody>
            <a:bodyPr vertOverflow="clip" horzOverflow="clip"/>
            <a:lstStyle/>
            <a:p>
              <a:r>
                <a:rPr lang="en-N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14</xdr:col>
      <xdr:colOff>152400</xdr:colOff>
      <xdr:row>24</xdr:row>
      <xdr:rowOff>0</xdr:rowOff>
    </xdr:from>
    <xdr:to>
      <xdr:col>21</xdr:col>
      <xdr:colOff>457200</xdr:colOff>
      <xdr:row>39</xdr:row>
      <xdr:rowOff>185738</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811C706C-F6A1-44C2-8335-C2C8D268040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0525125" y="4572000"/>
              <a:ext cx="4572000" cy="3043238"/>
            </a:xfrm>
            <a:prstGeom prst="rect">
              <a:avLst/>
            </a:prstGeom>
            <a:solidFill>
              <a:prstClr val="white"/>
            </a:solidFill>
            <a:ln w="1">
              <a:solidFill>
                <a:prstClr val="green"/>
              </a:solidFill>
            </a:ln>
          </xdr:spPr>
          <xdr:txBody>
            <a:bodyPr vertOverflow="clip" horzOverflow="clip"/>
            <a:lstStyle/>
            <a:p>
              <a:r>
                <a:rPr lang="en-NL"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22</xdr:col>
      <xdr:colOff>276225</xdr:colOff>
      <xdr:row>3</xdr:row>
      <xdr:rowOff>23812</xdr:rowOff>
    </xdr:from>
    <xdr:to>
      <xdr:col>29</xdr:col>
      <xdr:colOff>581025</xdr:colOff>
      <xdr:row>21</xdr:row>
      <xdr:rowOff>100012</xdr:rowOff>
    </xdr:to>
    <xdr:graphicFrame macro="">
      <xdr:nvGraphicFramePr>
        <xdr:cNvPr id="15" name="Chart 14">
          <a:extLst>
            <a:ext uri="{FF2B5EF4-FFF2-40B4-BE49-F238E27FC236}">
              <a16:creationId xmlns:a16="http://schemas.microsoft.com/office/drawing/2014/main" id="{CE5CF5B5-25D7-415B-AB1C-7F573C1B47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30</xdr:col>
      <xdr:colOff>0</xdr:colOff>
      <xdr:row>3</xdr:row>
      <xdr:rowOff>0</xdr:rowOff>
    </xdr:from>
    <xdr:to>
      <xdr:col>37</xdr:col>
      <xdr:colOff>304800</xdr:colOff>
      <xdr:row>21</xdr:row>
      <xdr:rowOff>76200</xdr:rowOff>
    </xdr:to>
    <xdr:graphicFrame macro="">
      <xdr:nvGraphicFramePr>
        <xdr:cNvPr id="16" name="Chart 15">
          <a:extLst>
            <a:ext uri="{FF2B5EF4-FFF2-40B4-BE49-F238E27FC236}">
              <a16:creationId xmlns:a16="http://schemas.microsoft.com/office/drawing/2014/main" id="{274BD0A4-21CD-411A-9360-3B678E410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609599</xdr:colOff>
      <xdr:row>19</xdr:row>
      <xdr:rowOff>56364</xdr:rowOff>
    </xdr:from>
    <xdr:to>
      <xdr:col>1</xdr:col>
      <xdr:colOff>1610256</xdr:colOff>
      <xdr:row>20</xdr:row>
      <xdr:rowOff>95326</xdr:rowOff>
    </xdr:to>
    <xdr:pic>
      <xdr:nvPicPr>
        <xdr:cNvPr id="17" name="Picture 16">
          <a:extLst>
            <a:ext uri="{FF2B5EF4-FFF2-40B4-BE49-F238E27FC236}">
              <a16:creationId xmlns:a16="http://schemas.microsoft.com/office/drawing/2014/main" id="{23EC815C-D115-47D7-8100-937C21865AD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09599" y="2532864"/>
          <a:ext cx="1610257" cy="229462"/>
        </a:xfrm>
        <a:prstGeom prst="rect">
          <a:avLst/>
        </a:prstGeom>
      </xdr:spPr>
    </xdr:pic>
    <xdr:clientData/>
  </xdr:twoCellAnchor>
  <xdr:twoCellAnchor editAs="oneCell">
    <xdr:from>
      <xdr:col>1</xdr:col>
      <xdr:colOff>73398</xdr:colOff>
      <xdr:row>41</xdr:row>
      <xdr:rowOff>81243</xdr:rowOff>
    </xdr:from>
    <xdr:to>
      <xdr:col>1</xdr:col>
      <xdr:colOff>1679173</xdr:colOff>
      <xdr:row>42</xdr:row>
      <xdr:rowOff>120205</xdr:rowOff>
    </xdr:to>
    <xdr:pic>
      <xdr:nvPicPr>
        <xdr:cNvPr id="18" name="Picture 17">
          <a:extLst>
            <a:ext uri="{FF2B5EF4-FFF2-40B4-BE49-F238E27FC236}">
              <a16:creationId xmlns:a16="http://schemas.microsoft.com/office/drawing/2014/main" id="{E0B7E871-04D1-43E0-A9BB-F4A6E74EC1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8516" y="7701243"/>
          <a:ext cx="1605775" cy="229462"/>
        </a:xfrm>
        <a:prstGeom prst="rect">
          <a:avLst/>
        </a:prstGeom>
      </xdr:spPr>
    </xdr:pic>
    <xdr:clientData/>
  </xdr:twoCellAnchor>
  <xdr:twoCellAnchor editAs="oneCell">
    <xdr:from>
      <xdr:col>18</xdr:col>
      <xdr:colOff>561975</xdr:colOff>
      <xdr:row>24</xdr:row>
      <xdr:rowOff>38100</xdr:rowOff>
    </xdr:from>
    <xdr:to>
      <xdr:col>21</xdr:col>
      <xdr:colOff>343432</xdr:colOff>
      <xdr:row>25</xdr:row>
      <xdr:rowOff>77062</xdr:rowOff>
    </xdr:to>
    <xdr:pic>
      <xdr:nvPicPr>
        <xdr:cNvPr id="19" name="Picture 18">
          <a:extLst>
            <a:ext uri="{FF2B5EF4-FFF2-40B4-BE49-F238E27FC236}">
              <a16:creationId xmlns:a16="http://schemas.microsoft.com/office/drawing/2014/main" id="{FE368656-209D-4F31-AB4A-427D1A98A4A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315950" y="3467100"/>
          <a:ext cx="1610257" cy="229462"/>
        </a:xfrm>
        <a:prstGeom prst="rect">
          <a:avLst/>
        </a:prstGeom>
      </xdr:spPr>
    </xdr:pic>
    <xdr:clientData/>
  </xdr:twoCellAnchor>
  <xdr:twoCellAnchor editAs="oneCell">
    <xdr:from>
      <xdr:col>18</xdr:col>
      <xdr:colOff>600075</xdr:colOff>
      <xdr:row>2</xdr:row>
      <xdr:rowOff>133350</xdr:rowOff>
    </xdr:from>
    <xdr:to>
      <xdr:col>21</xdr:col>
      <xdr:colOff>381532</xdr:colOff>
      <xdr:row>3</xdr:row>
      <xdr:rowOff>172312</xdr:rowOff>
    </xdr:to>
    <xdr:pic>
      <xdr:nvPicPr>
        <xdr:cNvPr id="20" name="Picture 19">
          <a:extLst>
            <a:ext uri="{FF2B5EF4-FFF2-40B4-BE49-F238E27FC236}">
              <a16:creationId xmlns:a16="http://schemas.microsoft.com/office/drawing/2014/main" id="{0CE100C6-D7DF-4976-803F-0F017BA4967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354050" y="133350"/>
          <a:ext cx="1610257" cy="229462"/>
        </a:xfrm>
        <a:prstGeom prst="rect">
          <a:avLst/>
        </a:prstGeom>
      </xdr:spPr>
    </xdr:pic>
    <xdr:clientData/>
  </xdr:twoCellAnchor>
  <xdr:twoCellAnchor editAs="oneCell">
    <xdr:from>
      <xdr:col>22</xdr:col>
      <xdr:colOff>409575</xdr:colOff>
      <xdr:row>21</xdr:row>
      <xdr:rowOff>19050</xdr:rowOff>
    </xdr:from>
    <xdr:to>
      <xdr:col>25</xdr:col>
      <xdr:colOff>191032</xdr:colOff>
      <xdr:row>22</xdr:row>
      <xdr:rowOff>58012</xdr:rowOff>
    </xdr:to>
    <xdr:pic>
      <xdr:nvPicPr>
        <xdr:cNvPr id="24" name="Picture 23">
          <a:extLst>
            <a:ext uri="{FF2B5EF4-FFF2-40B4-BE49-F238E27FC236}">
              <a16:creationId xmlns:a16="http://schemas.microsoft.com/office/drawing/2014/main" id="{791D1030-5E85-4CAA-9300-5DC6637DBF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601950" y="2876550"/>
          <a:ext cx="1610257" cy="229462"/>
        </a:xfrm>
        <a:prstGeom prst="rect">
          <a:avLst/>
        </a:prstGeom>
      </xdr:spPr>
    </xdr:pic>
    <xdr:clientData/>
  </xdr:twoCellAnchor>
  <xdr:twoCellAnchor editAs="oneCell">
    <xdr:from>
      <xdr:col>30</xdr:col>
      <xdr:colOff>47625</xdr:colOff>
      <xdr:row>20</xdr:row>
      <xdr:rowOff>180975</xdr:rowOff>
    </xdr:from>
    <xdr:to>
      <xdr:col>32</xdr:col>
      <xdr:colOff>438682</xdr:colOff>
      <xdr:row>22</xdr:row>
      <xdr:rowOff>29437</xdr:rowOff>
    </xdr:to>
    <xdr:pic>
      <xdr:nvPicPr>
        <xdr:cNvPr id="25" name="Picture 24">
          <a:extLst>
            <a:ext uri="{FF2B5EF4-FFF2-40B4-BE49-F238E27FC236}">
              <a16:creationId xmlns:a16="http://schemas.microsoft.com/office/drawing/2014/main" id="{CD708FEA-7EBE-4F6B-825E-33A5E283BD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116800" y="2847975"/>
          <a:ext cx="1610257" cy="2294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1" xr16:uid="{00000000-0016-0000-0100-000000000000}" autoFormatId="16" applyNumberFormats="0" applyBorderFormats="0" applyFontFormats="0" applyPatternFormats="0" applyAlignmentFormats="0" applyWidthHeightFormats="0">
  <queryTableRefresh nextId="110">
    <queryTableFields count="22">
      <queryTableField id="1" name="type" tableColumnId="1"/>
      <queryTableField id="2" name="style" tableColumnId="2"/>
      <queryTableField id="3" name="strategy" tableColumnId="3"/>
      <queryTableField id="4" name="sector" tableColumnId="4"/>
      <queryTableField id="5" name="manager" tableColumnId="5"/>
      <queryTableField id="6" name="program" tableColumnId="6"/>
      <queryTableField id="108" name="January" tableColumnId="8"/>
      <queryTableField id="106" name="December" tableColumnId="7"/>
      <queryTableField id="9" name="YTD" tableColumnId="9"/>
      <queryTableField id="25" name="Prior YTD" tableColumnId="10"/>
      <queryTableField id="43" name="Risk" tableColumnId="12"/>
      <queryTableField id="27" name="Average Return p.a" tableColumnId="13"/>
      <queryTableField id="39" name="Geometric Return p.a." tableColumnId="19"/>
      <queryTableField id="29" name="Current DrawDown" tableColumnId="17"/>
      <queryTableField id="30" name="Maximum Drawdown" tableColumnId="18"/>
      <queryTableField id="17" name="YTDwithRepMTD" tableColumnId="16"/>
      <queryTableField id="18" name="AUMmn" tableColumnId="15"/>
      <queryTableField id="51" name="Sharpe Rf0" tableColumnId="14"/>
      <queryTableField id="52" name="Sortino Rf0" tableColumnId="20"/>
      <queryTableField id="53" name="CorrEquity" tableColumnId="21"/>
      <queryTableField id="54" name="MaxDDRecovery" tableColumnId="22"/>
      <queryTableField id="55" name="AvgDDRecovery" tableColumnId="2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2" xr16:uid="{00000000-0016-0000-0200-000001000000}" autoFormatId="16" applyNumberFormats="0" applyBorderFormats="0" applyFontFormats="0" applyPatternFormats="0" applyAlignmentFormats="0" applyWidthHeightFormats="0">
  <queryTableRefresh nextId="113">
    <queryTableFields count="22">
      <queryTableField id="1" name="type" tableColumnId="1"/>
      <queryTableField id="2" name="style" tableColumnId="2"/>
      <queryTableField id="3" name="strategy" tableColumnId="3"/>
      <queryTableField id="4" name="sector" tableColumnId="4"/>
      <queryTableField id="5" name="manager" tableColumnId="5"/>
      <queryTableField id="6" name="program" tableColumnId="6"/>
      <queryTableField id="111" name="January" tableColumnId="8"/>
      <queryTableField id="109" name="December" tableColumnId="7"/>
      <queryTableField id="9" name="YTD" tableColumnId="9"/>
      <queryTableField id="25" name="Prior YTD" tableColumnId="10"/>
      <queryTableField id="26" name="Risk p.a" tableColumnId="12"/>
      <queryTableField id="27" name="Average Return p.a" tableColumnId="13"/>
      <queryTableField id="39" name="Geometric Return p.a." tableColumnId="19"/>
      <queryTableField id="44" name="Current DD" tableColumnId="14"/>
      <queryTableField id="45" name="Maximum DD" tableColumnId="17"/>
      <queryTableField id="17" name="YTDwithRepMTD" tableColumnId="16"/>
      <queryTableField id="18" name="AUMmn" tableColumnId="15"/>
      <queryTableField id="54" name="Sharpe Rf0" tableColumnId="11"/>
      <queryTableField id="55" name="Sortino Rf0" tableColumnId="18"/>
      <queryTableField id="56" name="CorrEquity" tableColumnId="20"/>
      <queryTableField id="57" name="MaxDDRecovery" tableColumnId="21"/>
      <queryTableField id="58" name="AvgDDRecovery" tableColumnId="2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E6D7D6-C78A-47E7-9CCC-56CB94EC2007}" name="FlashReportTotalList__2" displayName="FlashReportTotalList__2" ref="A1:V2112" tableType="queryTable" totalsRowShown="0" headerRowDxfId="66" dataDxfId="65">
  <autoFilter ref="A1:V2112" xr:uid="{5BE6D7D6-C78A-47E7-9CCC-56CB94EC2007}"/>
  <sortState xmlns:xlrd2="http://schemas.microsoft.com/office/spreadsheetml/2017/richdata2" ref="A2:V2112">
    <sortCondition descending="1" ref="R1:R2112"/>
  </sortState>
  <tableColumns count="22">
    <tableColumn id="1" xr3:uid="{84B53C46-0E52-4942-89A4-93A29C8145D2}" uniqueName="1" name="Type" queryTableFieldId="1" dataDxfId="20"/>
    <tableColumn id="2" xr3:uid="{23C0232A-5A3E-4C7E-B892-A618D90D09BF}" uniqueName="2" name="Style" queryTableFieldId="2" dataDxfId="19"/>
    <tableColumn id="3" xr3:uid="{5875D7BA-50F9-40CD-AABC-84AD36995E3A}" uniqueName="3" name="Strategy" queryTableFieldId="3" dataDxfId="18"/>
    <tableColumn id="4" xr3:uid="{0E3B40B2-2EFA-47FA-8C17-9E10B34E343F}" uniqueName="4" name="Sector" queryTableFieldId="4" dataDxfId="17"/>
    <tableColumn id="5" xr3:uid="{00620EB1-AEE1-4994-8FE8-5FEF0B7E7A20}" uniqueName="5" name="Manager" queryTableFieldId="5" dataDxfId="16"/>
    <tableColumn id="6" xr3:uid="{5EBBB75A-6687-412C-B2BC-1B09D116E43C}" uniqueName="6" name="Program" queryTableFieldId="6" dataDxfId="15"/>
    <tableColumn id="8" xr3:uid="{A7BC67F0-F4FD-4BF4-8AA2-2AF6B20334B5}" uniqueName="8" name="January" queryTableFieldId="108" dataCellStyle="Comma"/>
    <tableColumn id="7" xr3:uid="{228C1993-EC97-4FC8-9CE1-CB0D8926F6B6}" uniqueName="7" name="December" queryTableFieldId="106" dataDxfId="14" dataCellStyle="Comma"/>
    <tableColumn id="9" xr3:uid="{8A6D3884-C50D-47E3-891F-537F986CF9BF}" uniqueName="9" name="YTD" queryTableFieldId="9" dataDxfId="13" dataCellStyle="Percent"/>
    <tableColumn id="10" xr3:uid="{E7C53621-65DA-40EE-BF98-50851827E358}" uniqueName="10" name="Prior YTD" queryTableFieldId="25" dataDxfId="12" dataCellStyle="Percent"/>
    <tableColumn id="12" xr3:uid="{68E55C42-F3D8-4E82-8085-3978C9FB68F2}" uniqueName="12" name="Risk" queryTableFieldId="43" dataDxfId="11" dataCellStyle="Percent"/>
    <tableColumn id="13" xr3:uid="{3E5B424C-1996-49AC-BEA0-663DAB2AF5AF}" uniqueName="13" name="Average Return p.a" queryTableFieldId="27" dataDxfId="10" dataCellStyle="Percent"/>
    <tableColumn id="19" xr3:uid="{0A253EB1-4073-4D88-B95C-90B73958F778}" uniqueName="19" name="Geometric Return p.a." queryTableFieldId="39" dataDxfId="9" dataCellStyle="Percent"/>
    <tableColumn id="17" xr3:uid="{8C25B264-73B0-4D75-A2FC-1F20406C4AAE}" uniqueName="17" name="Current DrawDown" queryTableFieldId="29" dataDxfId="8" dataCellStyle="Percent"/>
    <tableColumn id="18" xr3:uid="{65C5F40C-D9B5-4408-9225-3E7FC0326A24}" uniqueName="18" name="Maximum Drawdown" queryTableFieldId="30" dataDxfId="7" dataCellStyle="Percent"/>
    <tableColumn id="16" xr3:uid="{171A59EE-9C2B-4CEE-B22F-416BC6E38E0D}" uniqueName="16" name="YTDwithRepMTD" queryTableFieldId="17" dataDxfId="6" dataCellStyle="Percent"/>
    <tableColumn id="15" xr3:uid="{3BD1999F-BC5A-4BF9-8B5B-D6158FF585FD}" uniqueName="15" name="AUMmn" queryTableFieldId="18" dataDxfId="5" dataCellStyle="Comma"/>
    <tableColumn id="14" xr3:uid="{05503BB0-F1D6-43D2-A54C-44FCEB7C1C44}" uniqueName="14" name="Sharpe Rf0" queryTableFieldId="51" dataDxfId="4" dataCellStyle="Comma"/>
    <tableColumn id="20" xr3:uid="{0792418B-4FE2-4460-95D9-440DF3B6BD25}" uniqueName="20" name="Sortino Rf0" queryTableFieldId="52" dataDxfId="3" dataCellStyle="Comma"/>
    <tableColumn id="21" xr3:uid="{DD0B43EB-9833-4986-8564-AED30D4A0CF6}" uniqueName="21" name="CorrEquity" queryTableFieldId="53" dataDxfId="2" dataCellStyle="Comma"/>
    <tableColumn id="22" xr3:uid="{017626C8-4C9A-43F7-A2E8-C81E6CD0D33B}" uniqueName="22" name="MaxDDRecovery" queryTableFieldId="54" dataDxfId="1" dataCellStyle="Comma"/>
    <tableColumn id="23" xr3:uid="{E1F760DB-20D3-472F-BC55-0BB1F61B9430}" uniqueName="23" name="AvgDDRecovery" queryTableFieldId="55" dataDxfId="0" dataCellStyle="Comma"/>
  </tableColumns>
  <tableStyleInfo name="TableStyleMedium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12C75EC-3A35-43C7-84B3-FF5D21B50560}" name="FlashReportTotalList__23" displayName="FlashReportTotalList__23" ref="A1:V586" tableType="queryTable" totalsRowCount="1" headerRowDxfId="64" dataDxfId="63">
  <autoFilter ref="A1:V585" xr:uid="{F12C75EC-3A35-43C7-84B3-FF5D21B50560}"/>
  <sortState xmlns:xlrd2="http://schemas.microsoft.com/office/spreadsheetml/2017/richdata2" ref="A2:V585">
    <sortCondition descending="1" ref="I1:I585"/>
  </sortState>
  <tableColumns count="22">
    <tableColumn id="1" xr3:uid="{BE6948B2-54BB-4ED6-B470-0CBD4702C845}" uniqueName="1" name="Type" queryTableFieldId="1" dataDxfId="41" totalsRowDxfId="42"/>
    <tableColumn id="2" xr3:uid="{3D5288D6-DAA9-4870-860D-D5D81CEACDDB}" uniqueName="2" name="Style" queryTableFieldId="2" dataDxfId="40" totalsRowDxfId="43"/>
    <tableColumn id="3" xr3:uid="{DEC77AE2-0B56-425E-959C-64B22C120747}" uniqueName="3" name="Strategy" queryTableFieldId="3" dataDxfId="39" totalsRowDxfId="44"/>
    <tableColumn id="4" xr3:uid="{66FC9DBA-4ECD-4041-A12A-88652EDDF690}" uniqueName="4" name="Sector" queryTableFieldId="4" dataDxfId="38" totalsRowDxfId="45"/>
    <tableColumn id="5" xr3:uid="{0579009C-AA9C-4E59-8054-5FC797D95786}" uniqueName="5" name="Manager" queryTableFieldId="5" dataDxfId="37" totalsRowDxfId="46"/>
    <tableColumn id="6" xr3:uid="{4B71A1DD-AE2C-424B-9304-53212A38427D}" uniqueName="6" name="Program" queryTableFieldId="6" dataDxfId="36" totalsRowDxfId="47"/>
    <tableColumn id="8" xr3:uid="{8F415610-556D-4B46-ADDE-DCEE681F0E14}" uniqueName="8" name="January" queryTableFieldId="111"/>
    <tableColumn id="7" xr3:uid="{80D125B0-6D30-4D6C-8F47-E7B41349F896}" uniqueName="7" name="December" queryTableFieldId="109" dataDxfId="35" totalsRowDxfId="48" dataCellStyle="Percent"/>
    <tableColumn id="9" xr3:uid="{85B1CB3E-E48A-40E2-8648-AE1B980D42BD}" uniqueName="9" name="YTD" queryTableFieldId="9" dataDxfId="34" totalsRowDxfId="49" dataCellStyle="Percent"/>
    <tableColumn id="10" xr3:uid="{1C75A5FE-422E-47C4-879F-E63144909FD1}" uniqueName="10" name="Prior YTD" queryTableFieldId="25" dataDxfId="33" totalsRowDxfId="50" dataCellStyle="Percent"/>
    <tableColumn id="12" xr3:uid="{96C9D717-6708-44B5-9537-26044A65C029}" uniqueName="12" name="Risk p.a" queryTableFieldId="26" dataDxfId="32" totalsRowDxfId="51" dataCellStyle="Percent"/>
    <tableColumn id="13" xr3:uid="{7FB0DF3D-07BA-4DE4-B1D5-EFECA6F23FD4}" uniqueName="13" name="Average Return p.a" queryTableFieldId="27" dataDxfId="31" totalsRowDxfId="52" dataCellStyle="Percent"/>
    <tableColumn id="19" xr3:uid="{829C535E-5F7C-4433-8EC0-2532E4DDDA99}" uniqueName="19" name="Geometric Return p.a." queryTableFieldId="39" dataDxfId="30" totalsRowDxfId="53" dataCellStyle="Percent"/>
    <tableColumn id="14" xr3:uid="{EF57D963-F96F-4E34-8932-A8121962C112}" uniqueName="14" name="Current DD" queryTableFieldId="44" dataDxfId="29" totalsRowDxfId="54" dataCellStyle="Percent"/>
    <tableColumn id="17" xr3:uid="{7399E56F-804B-455E-98F0-1A686E1DC529}" uniqueName="17" name="Maximum DD" queryTableFieldId="45" dataDxfId="28" totalsRowDxfId="55" dataCellStyle="Percent"/>
    <tableColumn id="16" xr3:uid="{2B1008BC-D6BA-4752-BF38-BB8555350CF7}" uniqueName="16" name="YTDwithRepMTD" queryTableFieldId="17" dataDxfId="27" totalsRowDxfId="56" dataCellStyle="Percent"/>
    <tableColumn id="15" xr3:uid="{CB030945-597D-41E6-8E69-459EDD9DD513}" uniqueName="15" name="AUMmn" queryTableFieldId="18" dataDxfId="26" totalsRowDxfId="57" dataCellStyle="Comma"/>
    <tableColumn id="11" xr3:uid="{A3FBDFE5-E537-43AF-8263-E2D7F924CCE9}" uniqueName="11" name="Sharpe Rf0" queryTableFieldId="54" dataDxfId="25" totalsRowDxfId="58"/>
    <tableColumn id="18" xr3:uid="{4580318A-BD43-4F5D-97D0-003852B0D7CD}" uniqueName="18" name="Sortino Rf0" queryTableFieldId="55" dataDxfId="24" totalsRowDxfId="59"/>
    <tableColumn id="20" xr3:uid="{DDDD011C-81E7-42EE-85A1-5CCDF7FF8E58}" uniqueName="20" name="CorrEquity" queryTableFieldId="56" dataDxfId="23" totalsRowDxfId="60"/>
    <tableColumn id="21" xr3:uid="{196DCD5F-6638-4A0B-9E69-8589198765AD}" uniqueName="21" name="MaxDDRecovery" queryTableFieldId="57" dataDxfId="22" totalsRowDxfId="61"/>
    <tableColumn id="22" xr3:uid="{1FA3C1EF-DBF2-4A99-9C00-2F9B2647824F}" uniqueName="22" name="AvgDDRecovery" queryTableFieldId="58" dataDxfId="21" totalsRowDxfId="62"/>
  </tableColumns>
  <tableStyleInfo name="TableStyleMedium7"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51954-5735-4B68-A309-D7EB7311C32B}">
  <dimension ref="B5:O33"/>
  <sheetViews>
    <sheetView showGridLines="0" showRowColHeaders="0" topLeftCell="A4" zoomScaleNormal="100" workbookViewId="0">
      <selection activeCell="S10" sqref="S10"/>
    </sheetView>
  </sheetViews>
  <sheetFormatPr defaultColWidth="9.140625" defaultRowHeight="15" x14ac:dyDescent="0.25"/>
  <cols>
    <col min="1" max="16384" width="9.140625" style="23"/>
  </cols>
  <sheetData>
    <row r="5" spans="2:15" x14ac:dyDescent="0.25">
      <c r="B5" s="75" t="s">
        <v>1434</v>
      </c>
      <c r="C5" s="76"/>
      <c r="D5" s="76"/>
      <c r="E5" s="76"/>
      <c r="F5" s="76"/>
      <c r="G5" s="76"/>
      <c r="H5" s="76"/>
    </row>
    <row r="6" spans="2:15" x14ac:dyDescent="0.25">
      <c r="B6" s="76"/>
      <c r="C6" s="76"/>
      <c r="D6" s="76"/>
      <c r="E6" s="76"/>
      <c r="F6" s="76"/>
      <c r="G6" s="76"/>
      <c r="H6" s="76"/>
    </row>
    <row r="7" spans="2:15" x14ac:dyDescent="0.25">
      <c r="B7" s="76"/>
      <c r="C7" s="76"/>
      <c r="D7" s="76"/>
      <c r="E7" s="76"/>
      <c r="F7" s="76"/>
      <c r="G7" s="76"/>
      <c r="H7" s="76"/>
    </row>
    <row r="8" spans="2:15" x14ac:dyDescent="0.25">
      <c r="B8" s="76"/>
      <c r="C8" s="76"/>
      <c r="D8" s="76"/>
      <c r="E8" s="76"/>
      <c r="F8" s="76"/>
      <c r="G8" s="76"/>
      <c r="H8" s="76"/>
    </row>
    <row r="9" spans="2:15" x14ac:dyDescent="0.25">
      <c r="B9" s="76"/>
      <c r="C9" s="76"/>
      <c r="D9" s="76"/>
      <c r="E9" s="76"/>
      <c r="F9" s="76"/>
      <c r="G9" s="76"/>
      <c r="H9" s="76"/>
    </row>
    <row r="10" spans="2:15" x14ac:dyDescent="0.25">
      <c r="B10" s="76"/>
      <c r="C10" s="76"/>
      <c r="D10" s="76"/>
      <c r="E10" s="76"/>
      <c r="F10" s="76"/>
      <c r="G10" s="76"/>
      <c r="H10" s="76"/>
    </row>
    <row r="11" spans="2:15" x14ac:dyDescent="0.25">
      <c r="B11" s="76"/>
      <c r="C11" s="76"/>
      <c r="D11" s="76"/>
      <c r="E11" s="76"/>
      <c r="F11" s="76"/>
      <c r="G11" s="76"/>
      <c r="H11" s="76"/>
    </row>
    <row r="12" spans="2:15" x14ac:dyDescent="0.25">
      <c r="B12" s="76"/>
      <c r="C12" s="76"/>
      <c r="D12" s="76"/>
      <c r="E12" s="76"/>
      <c r="F12" s="76"/>
      <c r="G12" s="76"/>
      <c r="H12" s="76"/>
    </row>
    <row r="13" spans="2:15" x14ac:dyDescent="0.25">
      <c r="B13" s="76"/>
      <c r="C13" s="76"/>
      <c r="D13" s="76"/>
      <c r="E13" s="76"/>
      <c r="F13" s="76"/>
      <c r="G13" s="76"/>
      <c r="H13" s="76"/>
    </row>
    <row r="14" spans="2:15" x14ac:dyDescent="0.25">
      <c r="B14" s="75" t="s">
        <v>324</v>
      </c>
      <c r="C14" s="77"/>
      <c r="D14" s="77"/>
      <c r="E14" s="77"/>
      <c r="F14" s="77"/>
      <c r="G14" s="77"/>
      <c r="H14" s="77"/>
      <c r="N14" s="80">
        <f ca="1">+EOMONTH(NOW(),-1)</f>
        <v>45688</v>
      </c>
      <c r="O14" s="81"/>
    </row>
    <row r="15" spans="2:15" x14ac:dyDescent="0.25">
      <c r="B15" s="77"/>
      <c r="C15" s="77"/>
      <c r="D15" s="77"/>
      <c r="E15" s="77"/>
      <c r="F15" s="77"/>
      <c r="G15" s="77"/>
      <c r="H15" s="77"/>
      <c r="J15" s="23" t="s">
        <v>806</v>
      </c>
      <c r="N15" s="81"/>
      <c r="O15" s="81"/>
    </row>
    <row r="16" spans="2:15" x14ac:dyDescent="0.25">
      <c r="B16" s="77"/>
      <c r="C16" s="77"/>
      <c r="D16" s="77"/>
      <c r="E16" s="77"/>
      <c r="F16" s="77"/>
      <c r="G16" s="77"/>
      <c r="H16" s="77"/>
      <c r="J16" s="23" t="s">
        <v>1435</v>
      </c>
      <c r="N16" s="81"/>
      <c r="O16" s="81"/>
    </row>
    <row r="17" spans="2:15" x14ac:dyDescent="0.25">
      <c r="B17" s="77"/>
      <c r="C17" s="77"/>
      <c r="D17" s="77"/>
      <c r="E17" s="77"/>
      <c r="F17" s="77"/>
      <c r="G17" s="77"/>
      <c r="H17" s="77"/>
      <c r="J17" s="23" t="s">
        <v>1436</v>
      </c>
    </row>
    <row r="18" spans="2:15" x14ac:dyDescent="0.25">
      <c r="B18" s="78" t="s">
        <v>306</v>
      </c>
      <c r="C18" s="79"/>
      <c r="D18" s="79"/>
      <c r="E18" s="79"/>
      <c r="F18" s="79"/>
      <c r="G18" s="79"/>
      <c r="H18" s="79"/>
      <c r="I18" s="79"/>
      <c r="J18" s="79"/>
      <c r="K18" s="79"/>
      <c r="L18" s="79"/>
      <c r="M18" s="79"/>
      <c r="N18" s="79"/>
      <c r="O18" s="79"/>
    </row>
    <row r="19" spans="2:15" x14ac:dyDescent="0.25">
      <c r="B19" s="79"/>
      <c r="C19" s="79"/>
      <c r="D19" s="79"/>
      <c r="E19" s="79"/>
      <c r="F19" s="79"/>
      <c r="G19" s="79"/>
      <c r="H19" s="79"/>
      <c r="I19" s="79"/>
      <c r="J19" s="79"/>
      <c r="K19" s="79"/>
      <c r="L19" s="79"/>
      <c r="M19" s="79"/>
      <c r="N19" s="79"/>
      <c r="O19" s="79"/>
    </row>
    <row r="20" spans="2:15" x14ac:dyDescent="0.25">
      <c r="B20" s="79"/>
      <c r="C20" s="79"/>
      <c r="D20" s="79"/>
      <c r="E20" s="79"/>
      <c r="F20" s="79"/>
      <c r="G20" s="79"/>
      <c r="H20" s="79"/>
      <c r="I20" s="79"/>
      <c r="J20" s="79"/>
      <c r="K20" s="79"/>
      <c r="L20" s="79"/>
      <c r="M20" s="79"/>
      <c r="N20" s="79"/>
      <c r="O20" s="79"/>
    </row>
    <row r="21" spans="2:15" x14ac:dyDescent="0.25">
      <c r="B21" s="79"/>
      <c r="C21" s="79"/>
      <c r="D21" s="79"/>
      <c r="E21" s="79"/>
      <c r="F21" s="79"/>
      <c r="G21" s="79"/>
      <c r="H21" s="79"/>
      <c r="I21" s="79"/>
      <c r="J21" s="79"/>
      <c r="K21" s="79"/>
      <c r="L21" s="79"/>
      <c r="M21" s="79"/>
      <c r="N21" s="79"/>
      <c r="O21" s="79"/>
    </row>
    <row r="22" spans="2:15" x14ac:dyDescent="0.25">
      <c r="B22" s="79"/>
      <c r="C22" s="79"/>
      <c r="D22" s="79"/>
      <c r="E22" s="79"/>
      <c r="F22" s="79"/>
      <c r="G22" s="79"/>
      <c r="H22" s="79"/>
      <c r="I22" s="79"/>
      <c r="J22" s="79"/>
      <c r="K22" s="79"/>
      <c r="L22" s="79"/>
      <c r="M22" s="79"/>
      <c r="N22" s="79"/>
      <c r="O22" s="79"/>
    </row>
    <row r="23" spans="2:15" x14ac:dyDescent="0.25">
      <c r="B23" s="79"/>
      <c r="C23" s="79"/>
      <c r="D23" s="79"/>
      <c r="E23" s="79"/>
      <c r="F23" s="79"/>
      <c r="G23" s="79"/>
      <c r="H23" s="79"/>
      <c r="I23" s="79"/>
      <c r="J23" s="79"/>
      <c r="K23" s="79"/>
      <c r="L23" s="79"/>
      <c r="M23" s="79"/>
      <c r="N23" s="79"/>
      <c r="O23" s="79"/>
    </row>
    <row r="24" spans="2:15" x14ac:dyDescent="0.25">
      <c r="B24" s="79"/>
      <c r="C24" s="79"/>
      <c r="D24" s="79"/>
      <c r="E24" s="79"/>
      <c r="F24" s="79"/>
      <c r="G24" s="79"/>
      <c r="H24" s="79"/>
      <c r="I24" s="79"/>
      <c r="J24" s="79"/>
      <c r="K24" s="79"/>
      <c r="L24" s="79"/>
      <c r="M24" s="79"/>
      <c r="N24" s="79"/>
      <c r="O24" s="79"/>
    </row>
    <row r="25" spans="2:15" x14ac:dyDescent="0.25">
      <c r="B25" s="79"/>
      <c r="C25" s="79"/>
      <c r="D25" s="79"/>
      <c r="E25" s="79"/>
      <c r="F25" s="79"/>
      <c r="G25" s="79"/>
      <c r="H25" s="79"/>
      <c r="I25" s="79"/>
      <c r="J25" s="79"/>
      <c r="K25" s="79"/>
      <c r="L25" s="79"/>
      <c r="M25" s="79"/>
      <c r="N25" s="79"/>
      <c r="O25" s="79"/>
    </row>
    <row r="26" spans="2:15" x14ac:dyDescent="0.25">
      <c r="B26" s="79"/>
      <c r="C26" s="79"/>
      <c r="D26" s="79"/>
      <c r="E26" s="79"/>
      <c r="F26" s="79"/>
      <c r="G26" s="79"/>
      <c r="H26" s="79"/>
      <c r="I26" s="79"/>
      <c r="J26" s="79"/>
      <c r="K26" s="79"/>
      <c r="L26" s="79"/>
      <c r="M26" s="79"/>
      <c r="N26" s="79"/>
      <c r="O26" s="79"/>
    </row>
    <row r="27" spans="2:15" x14ac:dyDescent="0.25">
      <c r="B27" s="79"/>
      <c r="C27" s="79"/>
      <c r="D27" s="79"/>
      <c r="E27" s="79"/>
      <c r="F27" s="79"/>
      <c r="G27" s="79"/>
      <c r="H27" s="79"/>
      <c r="I27" s="79"/>
      <c r="J27" s="79"/>
      <c r="K27" s="79"/>
      <c r="L27" s="79"/>
      <c r="M27" s="79"/>
      <c r="N27" s="79"/>
      <c r="O27" s="79"/>
    </row>
    <row r="28" spans="2:15" x14ac:dyDescent="0.25">
      <c r="B28" s="79"/>
      <c r="C28" s="79"/>
      <c r="D28" s="79"/>
      <c r="E28" s="79"/>
      <c r="F28" s="79"/>
      <c r="G28" s="79"/>
      <c r="H28" s="79"/>
      <c r="I28" s="79"/>
      <c r="J28" s="79"/>
      <c r="K28" s="79"/>
      <c r="L28" s="79"/>
      <c r="M28" s="79"/>
      <c r="N28" s="79"/>
      <c r="O28" s="79"/>
    </row>
    <row r="29" spans="2:15" x14ac:dyDescent="0.25">
      <c r="B29" s="79"/>
      <c r="C29" s="79"/>
      <c r="D29" s="79"/>
      <c r="E29" s="79"/>
      <c r="F29" s="79"/>
      <c r="G29" s="79"/>
      <c r="H29" s="79"/>
      <c r="I29" s="79"/>
      <c r="J29" s="79"/>
      <c r="K29" s="79"/>
      <c r="L29" s="79"/>
      <c r="M29" s="79"/>
      <c r="N29" s="79"/>
      <c r="O29" s="79"/>
    </row>
    <row r="30" spans="2:15" x14ac:dyDescent="0.25">
      <c r="B30" s="79"/>
      <c r="C30" s="79"/>
      <c r="D30" s="79"/>
      <c r="E30" s="79"/>
      <c r="F30" s="79"/>
      <c r="G30" s="79"/>
      <c r="H30" s="79"/>
      <c r="I30" s="79"/>
      <c r="J30" s="79"/>
      <c r="K30" s="79"/>
      <c r="L30" s="79"/>
      <c r="M30" s="79"/>
      <c r="N30" s="79"/>
      <c r="O30" s="79"/>
    </row>
    <row r="31" spans="2:15" x14ac:dyDescent="0.25">
      <c r="B31" s="79"/>
      <c r="C31" s="79"/>
      <c r="D31" s="79"/>
      <c r="E31" s="79"/>
      <c r="F31" s="79"/>
      <c r="G31" s="79"/>
      <c r="H31" s="79"/>
      <c r="I31" s="79"/>
      <c r="J31" s="79"/>
      <c r="K31" s="79"/>
      <c r="L31" s="79"/>
      <c r="M31" s="79"/>
      <c r="N31" s="79"/>
      <c r="O31" s="79"/>
    </row>
    <row r="32" spans="2:15" x14ac:dyDescent="0.25">
      <c r="B32" s="79"/>
      <c r="C32" s="79"/>
      <c r="D32" s="79"/>
      <c r="E32" s="79"/>
      <c r="F32" s="79"/>
      <c r="G32" s="79"/>
      <c r="H32" s="79"/>
      <c r="I32" s="79"/>
      <c r="J32" s="79"/>
      <c r="K32" s="79"/>
      <c r="L32" s="79"/>
      <c r="M32" s="79"/>
      <c r="N32" s="79"/>
      <c r="O32" s="79"/>
    </row>
    <row r="33" spans="2:15" x14ac:dyDescent="0.25">
      <c r="B33" s="79"/>
      <c r="C33" s="79"/>
      <c r="D33" s="79"/>
      <c r="E33" s="79"/>
      <c r="F33" s="79"/>
      <c r="G33" s="79"/>
      <c r="H33" s="79"/>
      <c r="I33" s="79"/>
      <c r="J33" s="79"/>
      <c r="K33" s="79"/>
      <c r="L33" s="79"/>
      <c r="M33" s="79"/>
      <c r="N33" s="79"/>
      <c r="O33" s="79"/>
    </row>
  </sheetData>
  <mergeCells count="4">
    <mergeCell ref="B5:H13"/>
    <mergeCell ref="B14:H17"/>
    <mergeCell ref="B18:O33"/>
    <mergeCell ref="N14:O16"/>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18C0-C511-4BA6-9563-6588AEA717AC}">
  <dimension ref="A1:BL2278"/>
  <sheetViews>
    <sheetView zoomScale="70" zoomScaleNormal="70" workbookViewId="0">
      <pane xSplit="1" ySplit="1" topLeftCell="F2127" activePane="bottomRight" state="frozenSplit"/>
      <selection activeCell="H15" sqref="H15"/>
      <selection pane="topRight" activeCell="H15" sqref="H15"/>
      <selection pane="bottomLeft" activeCell="H15" sqref="H15"/>
      <selection pane="bottomRight" sqref="A1:V2168"/>
    </sheetView>
  </sheetViews>
  <sheetFormatPr defaultColWidth="9.140625" defaultRowHeight="15" x14ac:dyDescent="0.25"/>
  <cols>
    <col min="1" max="1" width="20.85546875" style="1" bestFit="1" customWidth="1"/>
    <col min="2" max="2" width="18.28515625" style="1" bestFit="1" customWidth="1"/>
    <col min="3" max="3" width="18.85546875" style="1" customWidth="1"/>
    <col min="4" max="4" width="14.5703125" style="1" customWidth="1"/>
    <col min="5" max="5" width="39.140625" style="1" customWidth="1"/>
    <col min="6" max="6" width="36.140625" style="1" customWidth="1"/>
    <col min="7" max="8" width="14.85546875" style="15" bestFit="1" customWidth="1"/>
    <col min="9" max="9" width="9.5703125" style="2" bestFit="1" customWidth="1"/>
    <col min="10" max="11" width="9.5703125" style="2" customWidth="1"/>
    <col min="12" max="12" width="14.28515625" style="2" bestFit="1" customWidth="1"/>
    <col min="13" max="13" width="30.5703125" style="2" bestFit="1" customWidth="1"/>
    <col min="14" max="14" width="13.140625" style="2" bestFit="1" customWidth="1"/>
    <col min="15" max="20" width="13.140625" style="2" customWidth="1"/>
    <col min="21" max="47" width="13.140625" style="20" customWidth="1"/>
    <col min="48" max="49" width="15.42578125" style="20" bestFit="1" customWidth="1"/>
    <col min="50" max="50" width="13.140625" style="2" customWidth="1"/>
    <col min="51" max="51" width="15" style="2" bestFit="1" customWidth="1"/>
    <col min="52" max="52" width="15.7109375" style="2" bestFit="1" customWidth="1"/>
    <col min="53" max="53" width="11.7109375" style="15" bestFit="1" customWidth="1"/>
    <col min="54" max="54" width="13" style="15" bestFit="1" customWidth="1"/>
    <col min="55" max="55" width="14.85546875" style="2" bestFit="1" customWidth="1"/>
    <col min="56" max="56" width="9.5703125" style="2" bestFit="1" customWidth="1"/>
    <col min="57" max="57" width="13" style="2" bestFit="1" customWidth="1"/>
    <col min="58" max="59" width="20.5703125" style="2" bestFit="1" customWidth="1"/>
    <col min="60" max="60" width="12.5703125" style="2" bestFit="1" customWidth="1"/>
    <col min="61" max="62" width="14.85546875" style="20" customWidth="1"/>
    <col min="63" max="63" width="14.5703125" style="2" bestFit="1" customWidth="1"/>
    <col min="64" max="64" width="12.85546875" style="3" bestFit="1" customWidth="1"/>
    <col min="65" max="16384" width="9.140625" style="1"/>
  </cols>
  <sheetData>
    <row r="1" spans="1:64" s="21" customFormat="1" ht="60" customHeight="1" x14ac:dyDescent="0.25">
      <c r="A1" s="70" t="s">
        <v>742</v>
      </c>
      <c r="B1" s="70" t="s">
        <v>743</v>
      </c>
      <c r="C1" s="70" t="s">
        <v>744</v>
      </c>
      <c r="D1" s="70" t="s">
        <v>371</v>
      </c>
      <c r="E1" s="70" t="s">
        <v>303</v>
      </c>
      <c r="F1" s="70" t="s">
        <v>745</v>
      </c>
      <c r="G1" t="s">
        <v>3345</v>
      </c>
      <c r="H1" t="s">
        <v>3108</v>
      </c>
      <c r="I1" s="70" t="s">
        <v>0</v>
      </c>
      <c r="J1" s="70" t="s">
        <v>746</v>
      </c>
      <c r="K1" s="70" t="s">
        <v>1404</v>
      </c>
      <c r="L1" s="70" t="s">
        <v>748</v>
      </c>
      <c r="M1" s="70" t="s">
        <v>751</v>
      </c>
      <c r="N1" s="70" t="s">
        <v>749</v>
      </c>
      <c r="O1" s="70" t="s">
        <v>750</v>
      </c>
      <c r="P1" s="70" t="s">
        <v>665</v>
      </c>
      <c r="Q1" s="70" t="s">
        <v>733</v>
      </c>
      <c r="R1" s="70" t="s">
        <v>1428</v>
      </c>
      <c r="S1" s="70" t="s">
        <v>1429</v>
      </c>
      <c r="T1" s="70" t="s">
        <v>1430</v>
      </c>
      <c r="U1" s="70" t="s">
        <v>1431</v>
      </c>
      <c r="V1" s="70" t="s">
        <v>1432</v>
      </c>
    </row>
    <row r="2" spans="1:64" x14ac:dyDescent="0.25">
      <c r="A2" s="1" t="s">
        <v>6</v>
      </c>
      <c r="B2" s="1" t="s">
        <v>2</v>
      </c>
      <c r="C2" s="1" t="s">
        <v>27</v>
      </c>
      <c r="D2" s="1" t="s">
        <v>4</v>
      </c>
      <c r="E2" s="1" t="s">
        <v>3379</v>
      </c>
      <c r="F2" s="1" t="s">
        <v>3380</v>
      </c>
      <c r="G2"/>
      <c r="H2" s="22">
        <v>0.13120000000000001</v>
      </c>
      <c r="J2" s="13">
        <v>3.8675000000000002</v>
      </c>
      <c r="K2" s="13">
        <v>2.29E-2</v>
      </c>
      <c r="L2" s="13">
        <v>1.6919</v>
      </c>
      <c r="M2" s="13">
        <v>3.8675000000000002</v>
      </c>
      <c r="N2" s="13">
        <v>0</v>
      </c>
      <c r="O2" s="13">
        <v>0</v>
      </c>
      <c r="P2" s="13"/>
      <c r="Q2" s="19">
        <v>412</v>
      </c>
      <c r="R2" s="22">
        <v>73.88</v>
      </c>
      <c r="S2" s="22"/>
      <c r="T2" s="22">
        <v>0.18</v>
      </c>
      <c r="U2" s="19"/>
      <c r="V2" s="19"/>
      <c r="AS2" s="2"/>
      <c r="AT2" s="2"/>
      <c r="AU2" s="2"/>
      <c r="AV2" s="15"/>
      <c r="AW2" s="15"/>
      <c r="BA2" s="2"/>
      <c r="BB2" s="2"/>
      <c r="BD2" s="20"/>
      <c r="BE2" s="20"/>
      <c r="BG2" s="3"/>
      <c r="BH2" s="1"/>
      <c r="BI2" s="1"/>
      <c r="BJ2" s="1"/>
      <c r="BK2" s="1"/>
      <c r="BL2" s="1"/>
    </row>
    <row r="3" spans="1:64" x14ac:dyDescent="0.25">
      <c r="A3" s="1" t="s">
        <v>32</v>
      </c>
      <c r="B3" s="1" t="s">
        <v>18</v>
      </c>
      <c r="C3" s="1" t="s">
        <v>25</v>
      </c>
      <c r="D3" s="1" t="s">
        <v>1822</v>
      </c>
      <c r="E3" s="1" t="s">
        <v>2904</v>
      </c>
      <c r="F3" s="1" t="s">
        <v>3207</v>
      </c>
      <c r="G3"/>
      <c r="H3" s="22">
        <v>5.4999999999999997E-3</v>
      </c>
      <c r="J3" s="13">
        <v>4.87E-2</v>
      </c>
      <c r="K3" s="13">
        <v>1.01E-2</v>
      </c>
      <c r="L3" s="13">
        <v>0.1147</v>
      </c>
      <c r="M3" s="13">
        <v>0</v>
      </c>
      <c r="N3" s="13">
        <v>0</v>
      </c>
      <c r="O3" s="13">
        <v>0</v>
      </c>
      <c r="P3" s="13"/>
      <c r="Q3" s="19">
        <v>199</v>
      </c>
      <c r="R3" s="22">
        <v>11.36</v>
      </c>
      <c r="S3" s="22"/>
      <c r="T3" s="22"/>
      <c r="U3" s="19"/>
      <c r="V3" s="19"/>
      <c r="AS3" s="2"/>
      <c r="AT3" s="2"/>
      <c r="AU3" s="2"/>
      <c r="AV3" s="15"/>
      <c r="AW3" s="15"/>
      <c r="BA3" s="2"/>
      <c r="BB3" s="2"/>
      <c r="BD3" s="20"/>
      <c r="BE3" s="20"/>
      <c r="BG3" s="3"/>
      <c r="BH3" s="1"/>
      <c r="BI3" s="1"/>
      <c r="BJ3" s="1"/>
      <c r="BK3" s="1"/>
      <c r="BL3" s="1"/>
    </row>
    <row r="4" spans="1:64" x14ac:dyDescent="0.25">
      <c r="A4" s="1" t="s">
        <v>1</v>
      </c>
      <c r="B4" s="1" t="s">
        <v>2</v>
      </c>
      <c r="C4" s="1" t="s">
        <v>27</v>
      </c>
      <c r="D4" s="1" t="s">
        <v>4</v>
      </c>
      <c r="E4" s="1" t="s">
        <v>3123</v>
      </c>
      <c r="F4" s="1" t="s">
        <v>3124</v>
      </c>
      <c r="G4"/>
      <c r="H4" s="22">
        <v>5.7999999999999996E-3</v>
      </c>
      <c r="J4" s="13">
        <v>8.3099999999999993E-2</v>
      </c>
      <c r="K4" s="13">
        <v>7.1999999999999998E-3</v>
      </c>
      <c r="L4" s="13">
        <v>7.7600000000000002E-2</v>
      </c>
      <c r="M4" s="13">
        <v>8.0399999999999999E-2</v>
      </c>
      <c r="N4" s="13">
        <v>0</v>
      </c>
      <c r="O4" s="13">
        <v>-2.0000000000000001E-4</v>
      </c>
      <c r="P4" s="13"/>
      <c r="Q4" s="19">
        <v>83</v>
      </c>
      <c r="R4" s="22">
        <v>10.78</v>
      </c>
      <c r="S4" s="22"/>
      <c r="T4" s="22">
        <v>0.1</v>
      </c>
      <c r="U4" s="19">
        <v>1</v>
      </c>
      <c r="V4" s="19">
        <v>1</v>
      </c>
      <c r="AS4" s="2"/>
      <c r="AT4" s="2"/>
      <c r="AU4" s="2"/>
      <c r="AV4" s="15"/>
      <c r="AW4" s="15"/>
      <c r="BA4" s="2"/>
      <c r="BB4" s="2"/>
      <c r="BD4" s="20"/>
      <c r="BE4" s="20"/>
      <c r="BG4" s="3"/>
      <c r="BH4" s="1"/>
      <c r="BI4" s="1"/>
      <c r="BJ4" s="1"/>
      <c r="BK4" s="1"/>
      <c r="BL4" s="1"/>
    </row>
    <row r="5" spans="1:64" x14ac:dyDescent="0.25">
      <c r="A5" s="1" t="s">
        <v>32</v>
      </c>
      <c r="B5" s="1" t="s">
        <v>18</v>
      </c>
      <c r="C5" s="1" t="s">
        <v>25</v>
      </c>
      <c r="D5" s="1" t="s">
        <v>286</v>
      </c>
      <c r="E5" s="1" t="s">
        <v>1820</v>
      </c>
      <c r="F5" s="1" t="s">
        <v>1821</v>
      </c>
      <c r="G5"/>
      <c r="H5" s="22">
        <v>1.15E-2</v>
      </c>
      <c r="J5" s="13">
        <v>0.16220000000000001</v>
      </c>
      <c r="K5" s="13">
        <v>1.7600000000000001E-2</v>
      </c>
      <c r="L5" s="13">
        <v>0.1462</v>
      </c>
      <c r="M5" s="13">
        <v>0.15620000000000001</v>
      </c>
      <c r="N5" s="13">
        <v>0</v>
      </c>
      <c r="O5" s="13">
        <v>0</v>
      </c>
      <c r="P5" s="13"/>
      <c r="Q5" s="19">
        <v>219</v>
      </c>
      <c r="R5" s="22">
        <v>8.31</v>
      </c>
      <c r="S5" s="22"/>
      <c r="T5" s="22">
        <v>7.0000000000000007E-2</v>
      </c>
      <c r="U5" s="19"/>
      <c r="V5" s="19"/>
      <c r="AS5" s="2"/>
      <c r="AT5" s="2"/>
      <c r="AU5" s="2"/>
      <c r="AV5" s="15"/>
      <c r="AW5" s="15"/>
      <c r="BA5" s="2"/>
      <c r="BB5" s="2"/>
      <c r="BD5" s="20"/>
      <c r="BE5" s="20"/>
      <c r="BG5" s="3"/>
      <c r="BH5" s="1"/>
      <c r="BI5" s="1"/>
      <c r="BJ5" s="1"/>
      <c r="BK5" s="1"/>
      <c r="BL5" s="1"/>
    </row>
    <row r="6" spans="1:64" x14ac:dyDescent="0.25">
      <c r="A6" s="1" t="s">
        <v>483</v>
      </c>
      <c r="B6" s="1" t="s">
        <v>18</v>
      </c>
      <c r="C6" s="1" t="s">
        <v>25</v>
      </c>
      <c r="D6" s="1" t="s">
        <v>4</v>
      </c>
      <c r="E6" s="1" t="s">
        <v>2857</v>
      </c>
      <c r="F6" s="1" t="s">
        <v>2951</v>
      </c>
      <c r="G6"/>
      <c r="H6" s="22">
        <v>7.1500000000000001E-3</v>
      </c>
      <c r="J6" s="13">
        <v>8.1299999999999997E-2</v>
      </c>
      <c r="K6" s="13">
        <v>1.04E-2</v>
      </c>
      <c r="L6" s="13">
        <v>7.5899999999999995E-2</v>
      </c>
      <c r="M6" s="13">
        <v>7.85E-2</v>
      </c>
      <c r="N6" s="13">
        <v>0</v>
      </c>
      <c r="O6" s="13">
        <v>0</v>
      </c>
      <c r="P6" s="13"/>
      <c r="Q6" s="19">
        <v>1164</v>
      </c>
      <c r="R6" s="22">
        <v>7.3</v>
      </c>
      <c r="S6" s="22"/>
      <c r="T6" s="22">
        <v>0.15</v>
      </c>
      <c r="U6" s="19"/>
      <c r="V6" s="19"/>
      <c r="AS6" s="2"/>
      <c r="AT6" s="2"/>
      <c r="AU6" s="2"/>
      <c r="AV6" s="15"/>
      <c r="AW6" s="15"/>
      <c r="BA6" s="2"/>
      <c r="BB6" s="2"/>
      <c r="BD6" s="20"/>
      <c r="BE6" s="20"/>
      <c r="BG6" s="3"/>
      <c r="BH6" s="1"/>
      <c r="BI6" s="1"/>
      <c r="BJ6" s="1"/>
      <c r="BK6" s="1"/>
      <c r="BL6" s="1"/>
    </row>
    <row r="7" spans="1:64" x14ac:dyDescent="0.25">
      <c r="A7" s="1" t="s">
        <v>32</v>
      </c>
      <c r="B7" s="1" t="s">
        <v>18</v>
      </c>
      <c r="C7" s="1" t="s">
        <v>508</v>
      </c>
      <c r="D7" s="1" t="s">
        <v>283</v>
      </c>
      <c r="E7" s="1" t="s">
        <v>417</v>
      </c>
      <c r="F7" s="1" t="s">
        <v>2084</v>
      </c>
      <c r="G7"/>
      <c r="H7" s="22">
        <v>4.3E-3</v>
      </c>
      <c r="J7" s="13">
        <v>0.10680000000000001</v>
      </c>
      <c r="K7" s="13">
        <v>1.43E-2</v>
      </c>
      <c r="L7" s="13">
        <v>0.10290000000000001</v>
      </c>
      <c r="M7" s="13">
        <v>0.1077</v>
      </c>
      <c r="N7" s="13">
        <v>0</v>
      </c>
      <c r="O7" s="13">
        <v>0</v>
      </c>
      <c r="P7" s="13"/>
      <c r="Q7" s="19">
        <v>0</v>
      </c>
      <c r="R7" s="22">
        <v>7.2</v>
      </c>
      <c r="S7" s="22"/>
      <c r="T7" s="22">
        <v>0.35</v>
      </c>
      <c r="U7" s="19"/>
      <c r="V7" s="19"/>
      <c r="AS7" s="2"/>
      <c r="AT7" s="2"/>
      <c r="AU7" s="2"/>
      <c r="AV7" s="15"/>
      <c r="AW7" s="15"/>
      <c r="BA7" s="2"/>
      <c r="BB7" s="2"/>
      <c r="BD7" s="20"/>
      <c r="BE7" s="20"/>
      <c r="BG7" s="3"/>
      <c r="BH7" s="1"/>
      <c r="BI7" s="1"/>
      <c r="BJ7" s="1"/>
      <c r="BK7" s="1"/>
      <c r="BL7" s="1"/>
    </row>
    <row r="8" spans="1:64" x14ac:dyDescent="0.25">
      <c r="A8" s="1" t="s">
        <v>1</v>
      </c>
      <c r="B8" s="1" t="s">
        <v>2</v>
      </c>
      <c r="C8" s="1" t="s">
        <v>56</v>
      </c>
      <c r="D8" s="1" t="s">
        <v>48</v>
      </c>
      <c r="E8" s="1" t="s">
        <v>599</v>
      </c>
      <c r="F8" s="1" t="s">
        <v>3050</v>
      </c>
      <c r="G8"/>
      <c r="H8" s="22">
        <v>1.0699999999999999E-2</v>
      </c>
      <c r="J8" s="13">
        <v>7.3400000000000007E-2</v>
      </c>
      <c r="K8" s="13">
        <v>1.44E-2</v>
      </c>
      <c r="L8" s="13">
        <v>8.8999999999999996E-2</v>
      </c>
      <c r="M8" s="13">
        <v>9.2600000000000002E-2</v>
      </c>
      <c r="N8" s="13">
        <v>0</v>
      </c>
      <c r="O8" s="13">
        <v>-6.3E-3</v>
      </c>
      <c r="P8" s="13"/>
      <c r="Q8" s="19">
        <v>4</v>
      </c>
      <c r="R8" s="22">
        <v>6.18</v>
      </c>
      <c r="S8" s="22"/>
      <c r="T8" s="22">
        <v>-0.21</v>
      </c>
      <c r="U8" s="19">
        <v>1</v>
      </c>
      <c r="V8" s="19">
        <v>1</v>
      </c>
      <c r="AS8" s="2"/>
      <c r="AT8" s="2"/>
      <c r="AU8" s="2"/>
      <c r="AV8" s="15"/>
      <c r="AW8" s="15"/>
      <c r="BA8" s="2"/>
      <c r="BB8" s="2"/>
      <c r="BD8" s="20"/>
      <c r="BE8" s="20"/>
      <c r="BG8" s="3"/>
      <c r="BH8" s="1"/>
      <c r="BI8" s="1"/>
      <c r="BJ8" s="1"/>
      <c r="BK8" s="1"/>
      <c r="BL8" s="1"/>
    </row>
    <row r="9" spans="1:64" x14ac:dyDescent="0.25">
      <c r="A9" s="1" t="s">
        <v>32</v>
      </c>
      <c r="B9" s="1" t="s">
        <v>18</v>
      </c>
      <c r="C9" s="1" t="s">
        <v>25</v>
      </c>
      <c r="D9" s="1" t="s">
        <v>1822</v>
      </c>
      <c r="E9" s="1" t="s">
        <v>1820</v>
      </c>
      <c r="F9" s="1" t="s">
        <v>1823</v>
      </c>
      <c r="G9"/>
      <c r="H9" s="22">
        <v>1.0200000000000001E-2</v>
      </c>
      <c r="J9" s="13">
        <v>0.252</v>
      </c>
      <c r="K9" s="13">
        <v>3.5200000000000002E-2</v>
      </c>
      <c r="L9" s="13">
        <v>0.216</v>
      </c>
      <c r="M9" s="13">
        <v>0.23799999999999999</v>
      </c>
      <c r="N9" s="13">
        <v>0</v>
      </c>
      <c r="O9" s="13">
        <v>0</v>
      </c>
      <c r="P9" s="13"/>
      <c r="Q9" s="19">
        <v>159</v>
      </c>
      <c r="R9" s="22">
        <v>6.14</v>
      </c>
      <c r="S9" s="22"/>
      <c r="T9" s="22">
        <v>-0.05</v>
      </c>
      <c r="U9" s="19"/>
      <c r="V9" s="19"/>
      <c r="AS9" s="2"/>
      <c r="AT9" s="2"/>
      <c r="AU9" s="2"/>
      <c r="AV9" s="15"/>
      <c r="AW9" s="15"/>
      <c r="BA9" s="2"/>
      <c r="BB9" s="2"/>
      <c r="BD9" s="20"/>
      <c r="BE9" s="20"/>
      <c r="BG9" s="3"/>
      <c r="BH9" s="1"/>
      <c r="BI9" s="1"/>
      <c r="BJ9" s="1"/>
      <c r="BK9" s="1"/>
      <c r="BL9" s="1"/>
    </row>
    <row r="10" spans="1:64" x14ac:dyDescent="0.25">
      <c r="A10" s="1" t="s">
        <v>36</v>
      </c>
      <c r="B10" s="1" t="s">
        <v>8</v>
      </c>
      <c r="C10" s="1" t="s">
        <v>7</v>
      </c>
      <c r="D10" s="1" t="s">
        <v>4</v>
      </c>
      <c r="E10" s="1" t="s">
        <v>3093</v>
      </c>
      <c r="F10" s="1" t="s">
        <v>3094</v>
      </c>
      <c r="G10"/>
      <c r="H10" s="22">
        <v>1.2E-2</v>
      </c>
      <c r="J10" s="13">
        <v>7.5600000000000001E-2</v>
      </c>
      <c r="K10" s="13">
        <v>1.9699999999999999E-2</v>
      </c>
      <c r="L10" s="13">
        <v>0.1191</v>
      </c>
      <c r="M10" s="13">
        <v>0</v>
      </c>
      <c r="N10" s="13">
        <v>0</v>
      </c>
      <c r="O10" s="13">
        <v>0</v>
      </c>
      <c r="P10" s="13"/>
      <c r="Q10" s="19">
        <v>11600</v>
      </c>
      <c r="R10" s="22">
        <v>6.05</v>
      </c>
      <c r="S10" s="22"/>
      <c r="T10" s="22"/>
      <c r="U10" s="19"/>
      <c r="V10" s="19"/>
      <c r="AS10" s="2"/>
      <c r="AT10" s="2"/>
      <c r="AU10" s="2"/>
      <c r="AV10" s="15"/>
      <c r="AW10" s="15"/>
      <c r="BA10" s="2"/>
      <c r="BB10" s="2"/>
      <c r="BD10" s="20"/>
      <c r="BE10" s="20"/>
      <c r="BG10" s="3"/>
      <c r="BH10" s="1"/>
      <c r="BI10" s="1"/>
      <c r="BJ10" s="1"/>
      <c r="BK10" s="1"/>
      <c r="BL10" s="1"/>
    </row>
    <row r="11" spans="1:64" x14ac:dyDescent="0.25">
      <c r="A11" s="1" t="s">
        <v>6</v>
      </c>
      <c r="B11" s="1" t="s">
        <v>2</v>
      </c>
      <c r="C11" s="1" t="s">
        <v>27</v>
      </c>
      <c r="D11" s="1" t="s">
        <v>4</v>
      </c>
      <c r="E11" s="1" t="s">
        <v>3182</v>
      </c>
      <c r="F11" s="1" t="s">
        <v>3185</v>
      </c>
      <c r="G11"/>
      <c r="H11" s="22">
        <v>3.5999999999999999E-3</v>
      </c>
      <c r="J11" s="13">
        <v>6.7100000000000007E-2</v>
      </c>
      <c r="K11" s="13">
        <v>1.95E-2</v>
      </c>
      <c r="L11" s="13">
        <v>0.11169999999999999</v>
      </c>
      <c r="M11" s="13">
        <v>0.1174</v>
      </c>
      <c r="N11" s="13">
        <v>0</v>
      </c>
      <c r="O11" s="13">
        <v>0</v>
      </c>
      <c r="P11" s="13"/>
      <c r="Q11" s="19">
        <v>57</v>
      </c>
      <c r="R11" s="22">
        <v>5.73</v>
      </c>
      <c r="S11" s="22"/>
      <c r="T11" s="22">
        <v>0.08</v>
      </c>
      <c r="U11" s="19"/>
      <c r="V11" s="19"/>
      <c r="AS11" s="2"/>
      <c r="AT11" s="2"/>
      <c r="AU11" s="2"/>
      <c r="AV11" s="15"/>
      <c r="AW11" s="15"/>
      <c r="BA11" s="2"/>
      <c r="BB11" s="2"/>
      <c r="BD11" s="20"/>
      <c r="BE11" s="20"/>
      <c r="BG11" s="3"/>
      <c r="BH11" s="1"/>
      <c r="BI11" s="1"/>
      <c r="BJ11" s="1"/>
      <c r="BK11" s="1"/>
      <c r="BL11" s="1"/>
    </row>
    <row r="12" spans="1:64" x14ac:dyDescent="0.25">
      <c r="A12" s="1" t="s">
        <v>483</v>
      </c>
      <c r="B12" s="1" t="s">
        <v>18</v>
      </c>
      <c r="C12" s="1" t="s">
        <v>25</v>
      </c>
      <c r="D12" s="1" t="s">
        <v>4</v>
      </c>
      <c r="E12" s="1" t="s">
        <v>3317</v>
      </c>
      <c r="F12" s="1" t="s">
        <v>3318</v>
      </c>
      <c r="G12"/>
      <c r="H12" s="22">
        <v>2.92E-2</v>
      </c>
      <c r="J12" s="13">
        <v>0.1555</v>
      </c>
      <c r="K12" s="13">
        <v>3.1199999999999999E-2</v>
      </c>
      <c r="L12" s="13">
        <v>0.16800000000000001</v>
      </c>
      <c r="M12" s="13">
        <v>0.18110000000000001</v>
      </c>
      <c r="N12" s="13">
        <v>0</v>
      </c>
      <c r="O12" s="13">
        <v>0</v>
      </c>
      <c r="P12" s="13"/>
      <c r="Q12" s="19">
        <v>119</v>
      </c>
      <c r="R12" s="22">
        <v>5.38</v>
      </c>
      <c r="S12" s="22"/>
      <c r="T12" s="22">
        <v>-0.17</v>
      </c>
      <c r="U12" s="19"/>
      <c r="V12" s="19"/>
      <c r="AS12" s="2"/>
      <c r="AT12" s="2"/>
      <c r="AU12" s="2"/>
      <c r="AV12" s="15"/>
      <c r="AW12" s="15"/>
      <c r="BA12" s="2"/>
      <c r="BB12" s="2"/>
      <c r="BD12" s="20"/>
      <c r="BE12" s="20"/>
      <c r="BG12" s="3"/>
      <c r="BH12" s="1"/>
      <c r="BI12" s="1"/>
      <c r="BJ12" s="1"/>
      <c r="BK12" s="1"/>
      <c r="BL12" s="1"/>
    </row>
    <row r="13" spans="1:64" x14ac:dyDescent="0.25">
      <c r="A13" s="1" t="s">
        <v>1</v>
      </c>
      <c r="B13" s="1" t="s">
        <v>18</v>
      </c>
      <c r="C13" s="1" t="s">
        <v>25</v>
      </c>
      <c r="D13" s="1" t="s">
        <v>32</v>
      </c>
      <c r="E13" s="1" t="s">
        <v>2871</v>
      </c>
      <c r="F13" s="1" t="s">
        <v>2872</v>
      </c>
      <c r="G13"/>
      <c r="H13" s="22">
        <v>5.7999999999999996E-3</v>
      </c>
      <c r="J13" s="13">
        <v>4.4299999999999999E-2</v>
      </c>
      <c r="K13" s="13">
        <v>8.3999999999999995E-3</v>
      </c>
      <c r="L13" s="13">
        <v>4.4699999999999997E-2</v>
      </c>
      <c r="M13" s="13">
        <v>4.5600000000000002E-2</v>
      </c>
      <c r="N13" s="13">
        <v>0</v>
      </c>
      <c r="O13" s="13">
        <v>-1.8E-3</v>
      </c>
      <c r="P13" s="13"/>
      <c r="Q13" s="19">
        <v>37</v>
      </c>
      <c r="R13" s="22">
        <v>5.32</v>
      </c>
      <c r="S13" s="22">
        <v>18.63</v>
      </c>
      <c r="T13" s="22">
        <v>0.19</v>
      </c>
      <c r="U13" s="19">
        <v>1</v>
      </c>
      <c r="V13" s="19">
        <v>1</v>
      </c>
      <c r="AS13" s="2"/>
      <c r="AT13" s="2"/>
      <c r="AU13" s="2"/>
      <c r="AV13" s="15"/>
      <c r="AW13" s="15"/>
      <c r="BA13" s="2"/>
      <c r="BB13" s="2"/>
      <c r="BD13" s="20"/>
      <c r="BE13" s="20"/>
      <c r="BG13" s="3"/>
      <c r="BH13" s="1"/>
      <c r="BI13" s="1"/>
      <c r="BJ13" s="1"/>
      <c r="BK13" s="1"/>
      <c r="BL13" s="1"/>
    </row>
    <row r="14" spans="1:64" x14ac:dyDescent="0.25">
      <c r="A14" s="1" t="s">
        <v>32</v>
      </c>
      <c r="B14" s="1" t="s">
        <v>18</v>
      </c>
      <c r="C14" s="1" t="s">
        <v>25</v>
      </c>
      <c r="D14" s="1" t="s">
        <v>4</v>
      </c>
      <c r="E14" s="1" t="s">
        <v>641</v>
      </c>
      <c r="F14" s="1" t="s">
        <v>1924</v>
      </c>
      <c r="G14"/>
      <c r="H14" s="22">
        <v>2.8999999999999998E-3</v>
      </c>
      <c r="J14" s="13">
        <v>0.1037</v>
      </c>
      <c r="K14" s="13">
        <v>1.72E-2</v>
      </c>
      <c r="L14" s="13">
        <v>8.9399999999999993E-2</v>
      </c>
      <c r="M14" s="13">
        <v>9.2999999999999999E-2</v>
      </c>
      <c r="N14" s="13">
        <v>0</v>
      </c>
      <c r="O14" s="13">
        <v>-4.0000000000000001E-3</v>
      </c>
      <c r="P14" s="13"/>
      <c r="Q14" s="19">
        <v>209</v>
      </c>
      <c r="R14" s="22">
        <v>5.2</v>
      </c>
      <c r="S14" s="22"/>
      <c r="T14" s="22">
        <v>0.19</v>
      </c>
      <c r="U14" s="19">
        <v>1</v>
      </c>
      <c r="V14" s="19">
        <v>1</v>
      </c>
      <c r="AS14" s="2"/>
      <c r="AT14" s="2"/>
      <c r="AU14" s="2"/>
      <c r="AV14" s="15"/>
      <c r="AW14" s="15"/>
      <c r="BA14" s="2"/>
      <c r="BB14" s="2"/>
      <c r="BD14" s="20"/>
      <c r="BE14" s="20"/>
      <c r="BG14" s="3"/>
      <c r="BH14" s="1"/>
      <c r="BI14" s="1"/>
      <c r="BJ14" s="1"/>
      <c r="BK14" s="1"/>
      <c r="BL14" s="1"/>
    </row>
    <row r="15" spans="1:64" x14ac:dyDescent="0.25">
      <c r="A15" s="1" t="s">
        <v>32</v>
      </c>
      <c r="B15" s="1" t="s">
        <v>18</v>
      </c>
      <c r="C15" s="1" t="s">
        <v>25</v>
      </c>
      <c r="D15" s="1" t="s">
        <v>280</v>
      </c>
      <c r="E15" s="1" t="s">
        <v>1621</v>
      </c>
      <c r="F15" s="1" t="s">
        <v>1622</v>
      </c>
      <c r="G15"/>
      <c r="H15" s="22">
        <v>1.03E-2</v>
      </c>
      <c r="J15" s="13">
        <v>0.24929999999999999</v>
      </c>
      <c r="K15" s="13">
        <v>3.3500000000000002E-2</v>
      </c>
      <c r="L15" s="13">
        <v>0.1734</v>
      </c>
      <c r="M15" s="13">
        <v>0.18729999999999999</v>
      </c>
      <c r="N15" s="13">
        <v>0</v>
      </c>
      <c r="O15" s="13">
        <v>-1.6000000000000001E-3</v>
      </c>
      <c r="P15" s="13"/>
      <c r="Q15" s="19">
        <v>233</v>
      </c>
      <c r="R15" s="22">
        <v>5.18</v>
      </c>
      <c r="S15" s="22"/>
      <c r="T15" s="22">
        <v>-0.06</v>
      </c>
      <c r="U15" s="19">
        <v>1</v>
      </c>
      <c r="V15" s="19">
        <v>1</v>
      </c>
      <c r="AS15" s="2"/>
      <c r="AT15" s="2"/>
      <c r="AU15" s="2"/>
      <c r="AV15" s="15"/>
      <c r="AW15" s="15"/>
      <c r="BA15" s="2"/>
      <c r="BB15" s="2"/>
      <c r="BD15" s="20"/>
      <c r="BE15" s="20"/>
      <c r="BG15" s="3"/>
      <c r="BH15" s="1"/>
      <c r="BI15" s="1"/>
      <c r="BJ15" s="1"/>
      <c r="BK15" s="1"/>
      <c r="BL15" s="1"/>
    </row>
    <row r="16" spans="1:64" x14ac:dyDescent="0.25">
      <c r="A16" s="1" t="s">
        <v>27</v>
      </c>
      <c r="B16" s="1" t="s">
        <v>2</v>
      </c>
      <c r="C16" s="1" t="s">
        <v>25</v>
      </c>
      <c r="D16" s="1" t="s">
        <v>4</v>
      </c>
      <c r="E16" s="1" t="s">
        <v>2609</v>
      </c>
      <c r="F16" s="1" t="s">
        <v>2770</v>
      </c>
      <c r="G16"/>
      <c r="H16" s="22">
        <v>9.1000000000000004E-3</v>
      </c>
      <c r="J16" s="13">
        <v>0.21149999999999999</v>
      </c>
      <c r="K16" s="13">
        <v>3.3799999999999997E-2</v>
      </c>
      <c r="L16" s="13">
        <v>0.1744</v>
      </c>
      <c r="M16" s="13">
        <v>0.18840000000000001</v>
      </c>
      <c r="N16" s="13">
        <v>0</v>
      </c>
      <c r="O16" s="13">
        <v>0</v>
      </c>
      <c r="P16" s="13"/>
      <c r="Q16" s="19">
        <v>0</v>
      </c>
      <c r="R16" s="22">
        <v>5.16</v>
      </c>
      <c r="S16" s="22"/>
      <c r="T16" s="22">
        <v>0.33</v>
      </c>
      <c r="U16" s="19"/>
      <c r="V16" s="19"/>
      <c r="AS16" s="2"/>
      <c r="AT16" s="2"/>
      <c r="AU16" s="2"/>
      <c r="AV16" s="15"/>
      <c r="AW16" s="15"/>
      <c r="BA16" s="2"/>
      <c r="BB16" s="2"/>
      <c r="BD16" s="20"/>
      <c r="BE16" s="20"/>
      <c r="BG16" s="3"/>
      <c r="BH16" s="1"/>
      <c r="BI16" s="1"/>
      <c r="BJ16" s="1"/>
      <c r="BK16" s="1"/>
      <c r="BL16" s="1"/>
    </row>
    <row r="17" spans="1:64" x14ac:dyDescent="0.25">
      <c r="A17" s="1" t="s">
        <v>32</v>
      </c>
      <c r="B17" s="1" t="s">
        <v>18</v>
      </c>
      <c r="C17" s="1" t="s">
        <v>25</v>
      </c>
      <c r="D17" s="1" t="s">
        <v>473</v>
      </c>
      <c r="E17" s="1" t="s">
        <v>2775</v>
      </c>
      <c r="F17" s="1" t="s">
        <v>2776</v>
      </c>
      <c r="G17"/>
      <c r="H17" s="22">
        <v>5.0000000000000001E-3</v>
      </c>
      <c r="J17" s="13">
        <v>0.1832</v>
      </c>
      <c r="K17" s="13">
        <v>3.4500000000000003E-2</v>
      </c>
      <c r="L17" s="13">
        <v>0.16719999999999999</v>
      </c>
      <c r="M17" s="13">
        <v>0.18</v>
      </c>
      <c r="N17" s="13">
        <v>0</v>
      </c>
      <c r="O17" s="13">
        <v>0</v>
      </c>
      <c r="P17" s="13"/>
      <c r="Q17" s="19">
        <v>1039</v>
      </c>
      <c r="R17" s="22">
        <v>4.8499999999999996</v>
      </c>
      <c r="S17" s="22"/>
      <c r="T17" s="22">
        <v>0.52</v>
      </c>
      <c r="U17" s="19"/>
      <c r="V17" s="19"/>
      <c r="AS17" s="2"/>
      <c r="AT17" s="2"/>
      <c r="AU17" s="2"/>
      <c r="AV17" s="15"/>
      <c r="AW17" s="15"/>
      <c r="BA17" s="2"/>
      <c r="BB17" s="2"/>
      <c r="BD17" s="20"/>
      <c r="BE17" s="20"/>
      <c r="BG17" s="3"/>
      <c r="BH17" s="1"/>
      <c r="BI17" s="1"/>
      <c r="BJ17" s="1"/>
      <c r="BK17" s="1"/>
      <c r="BL17" s="1"/>
    </row>
    <row r="18" spans="1:64" x14ac:dyDescent="0.25">
      <c r="A18" s="1" t="s">
        <v>483</v>
      </c>
      <c r="B18" s="1" t="s">
        <v>18</v>
      </c>
      <c r="C18" s="1" t="s">
        <v>539</v>
      </c>
      <c r="D18" s="1" t="s">
        <v>4</v>
      </c>
      <c r="E18" s="1" t="s">
        <v>1761</v>
      </c>
      <c r="F18" s="1" t="s">
        <v>626</v>
      </c>
      <c r="G18"/>
      <c r="H18" s="22">
        <v>6.8999999999999999E-3</v>
      </c>
      <c r="J18" s="13">
        <v>3.73E-2</v>
      </c>
      <c r="K18" s="13">
        <v>7.3000000000000001E-3</v>
      </c>
      <c r="L18" s="13">
        <v>3.5400000000000001E-2</v>
      </c>
      <c r="M18" s="13">
        <v>3.5999999999999997E-2</v>
      </c>
      <c r="N18" s="13">
        <v>0</v>
      </c>
      <c r="O18" s="13">
        <v>-8.0000000000000004E-4</v>
      </c>
      <c r="P18" s="13"/>
      <c r="Q18" s="19">
        <v>141</v>
      </c>
      <c r="R18" s="22">
        <v>4.8499999999999996</v>
      </c>
      <c r="S18" s="22"/>
      <c r="T18" s="22">
        <v>-0.21</v>
      </c>
      <c r="U18" s="19">
        <v>1</v>
      </c>
      <c r="V18" s="19">
        <v>1</v>
      </c>
      <c r="AS18" s="2"/>
      <c r="AT18" s="2"/>
      <c r="AU18" s="2"/>
      <c r="AV18" s="15"/>
      <c r="AW18" s="15"/>
      <c r="BA18" s="2"/>
      <c r="BB18" s="2"/>
      <c r="BD18" s="20"/>
      <c r="BE18" s="20"/>
      <c r="BG18" s="3"/>
      <c r="BH18" s="1"/>
      <c r="BI18" s="1"/>
      <c r="BJ18" s="1"/>
      <c r="BK18" s="1"/>
      <c r="BL18" s="1"/>
    </row>
    <row r="19" spans="1:64" x14ac:dyDescent="0.25">
      <c r="A19" s="1" t="s">
        <v>483</v>
      </c>
      <c r="B19" s="1" t="s">
        <v>18</v>
      </c>
      <c r="C19" s="1" t="s">
        <v>25</v>
      </c>
      <c r="D19" s="1" t="s">
        <v>4</v>
      </c>
      <c r="E19" s="1" t="s">
        <v>88</v>
      </c>
      <c r="F19" s="1" t="s">
        <v>1813</v>
      </c>
      <c r="G19"/>
      <c r="H19" s="22">
        <v>4.0000000000000001E-3</v>
      </c>
      <c r="J19" s="13">
        <v>5.0799999999999998E-2</v>
      </c>
      <c r="K19" s="13">
        <v>1.03E-2</v>
      </c>
      <c r="L19" s="13">
        <v>4.9599999999999998E-2</v>
      </c>
      <c r="M19" s="13">
        <v>5.0700000000000002E-2</v>
      </c>
      <c r="N19" s="13">
        <v>0</v>
      </c>
      <c r="O19" s="13">
        <v>-2.9999999999999997E-4</v>
      </c>
      <c r="P19" s="13"/>
      <c r="Q19" s="19">
        <v>55</v>
      </c>
      <c r="R19" s="22">
        <v>4.82</v>
      </c>
      <c r="S19" s="22"/>
      <c r="T19" s="22">
        <v>7.0000000000000007E-2</v>
      </c>
      <c r="U19" s="19">
        <v>1</v>
      </c>
      <c r="V19" s="19">
        <v>1</v>
      </c>
      <c r="AS19" s="2"/>
      <c r="AT19" s="2"/>
      <c r="AU19" s="2"/>
      <c r="AV19" s="15"/>
      <c r="AW19" s="15"/>
      <c r="BA19" s="2"/>
      <c r="BB19" s="2"/>
      <c r="BD19" s="20"/>
      <c r="BE19" s="20"/>
      <c r="BG19" s="3"/>
      <c r="BH19" s="1"/>
      <c r="BI19" s="1"/>
      <c r="BJ19" s="1"/>
      <c r="BK19" s="1"/>
      <c r="BL19" s="1"/>
    </row>
    <row r="20" spans="1:64" x14ac:dyDescent="0.25">
      <c r="A20" s="1" t="s">
        <v>1</v>
      </c>
      <c r="B20" s="1" t="s">
        <v>18</v>
      </c>
      <c r="C20" s="1" t="s">
        <v>25</v>
      </c>
      <c r="D20" s="1" t="s">
        <v>45</v>
      </c>
      <c r="E20" s="1" t="s">
        <v>2704</v>
      </c>
      <c r="F20" s="1" t="s">
        <v>2705</v>
      </c>
      <c r="G20"/>
      <c r="H20" s="22">
        <v>3.1E-2</v>
      </c>
      <c r="J20" s="13">
        <v>0.9395</v>
      </c>
      <c r="K20" s="13">
        <v>0.12720000000000001</v>
      </c>
      <c r="L20" s="13">
        <v>0.60840000000000005</v>
      </c>
      <c r="M20" s="13">
        <v>0.79800000000000004</v>
      </c>
      <c r="N20" s="13">
        <v>0</v>
      </c>
      <c r="O20" s="13">
        <v>-2.6499999999999999E-2</v>
      </c>
      <c r="P20" s="13"/>
      <c r="Q20" s="19">
        <v>0</v>
      </c>
      <c r="R20" s="22">
        <v>4.78</v>
      </c>
      <c r="S20" s="22"/>
      <c r="T20" s="22">
        <v>-0.57999999999999996</v>
      </c>
      <c r="U20" s="19">
        <v>1</v>
      </c>
      <c r="V20" s="19">
        <v>1</v>
      </c>
      <c r="AS20" s="2"/>
      <c r="AT20" s="2"/>
      <c r="AU20" s="2"/>
      <c r="AV20" s="15"/>
      <c r="AW20" s="15"/>
      <c r="BA20" s="2"/>
      <c r="BB20" s="2"/>
      <c r="BD20" s="20"/>
      <c r="BE20" s="20"/>
      <c r="BG20" s="3"/>
      <c r="BH20" s="1"/>
      <c r="BI20" s="1"/>
      <c r="BJ20" s="1"/>
      <c r="BK20" s="1"/>
      <c r="BL20" s="1"/>
    </row>
    <row r="21" spans="1:64" x14ac:dyDescent="0.25">
      <c r="A21" s="1" t="s">
        <v>6</v>
      </c>
      <c r="B21" s="1" t="s">
        <v>2</v>
      </c>
      <c r="C21" s="1" t="s">
        <v>1646</v>
      </c>
      <c r="D21" s="1" t="s">
        <v>4</v>
      </c>
      <c r="E21" s="1" t="s">
        <v>3260</v>
      </c>
      <c r="F21" s="1" t="s">
        <v>3262</v>
      </c>
      <c r="G21"/>
      <c r="H21" s="22">
        <v>0.12509999999999999</v>
      </c>
      <c r="J21" s="13">
        <v>1.5099</v>
      </c>
      <c r="K21" s="13">
        <v>0.21129999999999999</v>
      </c>
      <c r="L21" s="13">
        <v>0.96099999999999997</v>
      </c>
      <c r="M21" s="13">
        <v>1.4774</v>
      </c>
      <c r="N21" s="13">
        <v>0</v>
      </c>
      <c r="O21" s="13">
        <v>0</v>
      </c>
      <c r="P21" s="13"/>
      <c r="Q21" s="19">
        <v>10</v>
      </c>
      <c r="R21" s="22">
        <v>4.55</v>
      </c>
      <c r="S21" s="22"/>
      <c r="T21" s="22">
        <v>0.05</v>
      </c>
      <c r="U21" s="19"/>
      <c r="V21" s="19"/>
      <c r="AS21" s="2"/>
      <c r="AT21" s="2"/>
      <c r="AU21" s="2"/>
      <c r="AV21" s="15"/>
      <c r="AW21" s="15"/>
      <c r="BA21" s="2"/>
      <c r="BB21" s="2"/>
      <c r="BD21" s="20"/>
      <c r="BE21" s="20"/>
      <c r="BG21" s="3"/>
      <c r="BH21" s="1"/>
      <c r="BI21" s="1"/>
      <c r="BJ21" s="1"/>
      <c r="BK21" s="1"/>
      <c r="BL21" s="1"/>
    </row>
    <row r="22" spans="1:64" x14ac:dyDescent="0.25">
      <c r="A22" s="1" t="s">
        <v>36</v>
      </c>
      <c r="B22" s="1" t="s">
        <v>18</v>
      </c>
      <c r="C22" s="1" t="s">
        <v>39</v>
      </c>
      <c r="D22" s="1" t="s">
        <v>4</v>
      </c>
      <c r="E22" s="1" t="s">
        <v>3249</v>
      </c>
      <c r="F22" s="1" t="s">
        <v>3250</v>
      </c>
      <c r="G22"/>
      <c r="H22" s="22">
        <v>5.9999999999999995E-4</v>
      </c>
      <c r="J22" s="13">
        <v>0.1198</v>
      </c>
      <c r="K22" s="13">
        <v>2.35E-2</v>
      </c>
      <c r="L22" s="13">
        <v>0.10580000000000001</v>
      </c>
      <c r="M22" s="13">
        <v>0.1108</v>
      </c>
      <c r="N22" s="13">
        <v>0</v>
      </c>
      <c r="O22" s="13">
        <v>-7.4999999999999997E-3</v>
      </c>
      <c r="P22" s="13"/>
      <c r="Q22" s="19">
        <v>4807</v>
      </c>
      <c r="R22" s="22">
        <v>4.5</v>
      </c>
      <c r="S22" s="22">
        <v>7.1</v>
      </c>
      <c r="T22" s="22">
        <v>0.54</v>
      </c>
      <c r="U22" s="19">
        <v>2</v>
      </c>
      <c r="V22" s="19">
        <v>2</v>
      </c>
      <c r="AS22" s="2"/>
      <c r="AT22" s="2"/>
      <c r="AU22" s="2"/>
      <c r="AV22" s="15"/>
      <c r="AW22" s="15"/>
      <c r="BA22" s="2"/>
      <c r="BB22" s="2"/>
      <c r="BD22" s="20"/>
      <c r="BE22" s="20"/>
      <c r="BG22" s="3"/>
      <c r="BH22" s="1"/>
      <c r="BI22" s="1"/>
      <c r="BJ22" s="1"/>
      <c r="BK22" s="1"/>
      <c r="BL22" s="1"/>
    </row>
    <row r="23" spans="1:64" x14ac:dyDescent="0.25">
      <c r="A23" s="1" t="s">
        <v>1</v>
      </c>
      <c r="B23" s="1" t="s">
        <v>18</v>
      </c>
      <c r="C23" s="1" t="s">
        <v>25</v>
      </c>
      <c r="D23" s="1" t="s">
        <v>45</v>
      </c>
      <c r="E23" s="1" t="s">
        <v>2704</v>
      </c>
      <c r="F23" s="1" t="s">
        <v>3348</v>
      </c>
      <c r="G23"/>
      <c r="H23" s="22">
        <v>1.41E-2</v>
      </c>
      <c r="J23" s="13">
        <v>0.22720000000000001</v>
      </c>
      <c r="K23" s="13">
        <v>4.2200000000000001E-2</v>
      </c>
      <c r="L23" s="13">
        <v>0.18459999999999999</v>
      </c>
      <c r="M23" s="13">
        <v>0.2001</v>
      </c>
      <c r="N23" s="13"/>
      <c r="O23" s="13">
        <v>-7.1000000000000004E-3</v>
      </c>
      <c r="P23" s="13"/>
      <c r="Q23" s="19">
        <v>0</v>
      </c>
      <c r="R23" s="22">
        <v>4.37</v>
      </c>
      <c r="S23" s="22"/>
      <c r="T23" s="22">
        <v>-0.66</v>
      </c>
      <c r="U23" s="19">
        <v>1</v>
      </c>
      <c r="V23" s="19">
        <v>1</v>
      </c>
      <c r="AS23" s="2"/>
      <c r="AT23" s="2"/>
      <c r="AU23" s="2"/>
      <c r="AV23" s="15"/>
      <c r="AW23" s="15"/>
      <c r="BA23" s="2"/>
      <c r="BB23" s="2"/>
      <c r="BD23" s="20"/>
      <c r="BE23" s="20"/>
      <c r="BG23" s="3"/>
      <c r="BH23" s="1"/>
      <c r="BI23" s="1"/>
      <c r="BJ23" s="1"/>
      <c r="BK23" s="1"/>
      <c r="BL23" s="1"/>
    </row>
    <row r="24" spans="1:64" x14ac:dyDescent="0.25">
      <c r="A24" s="1" t="s">
        <v>1</v>
      </c>
      <c r="B24" s="1" t="s">
        <v>18</v>
      </c>
      <c r="C24" s="1" t="s">
        <v>56</v>
      </c>
      <c r="D24" s="1" t="s">
        <v>30</v>
      </c>
      <c r="E24" s="1" t="s">
        <v>106</v>
      </c>
      <c r="F24" s="1" t="s">
        <v>107</v>
      </c>
      <c r="G24"/>
      <c r="H24" s="22">
        <v>6.7999999999999996E-3</v>
      </c>
      <c r="J24" s="13">
        <v>5.8099999999999999E-2</v>
      </c>
      <c r="K24" s="13">
        <v>1.26E-2</v>
      </c>
      <c r="L24" s="13">
        <v>5.4300000000000001E-2</v>
      </c>
      <c r="M24" s="13">
        <v>5.5599999999999997E-2</v>
      </c>
      <c r="N24" s="13">
        <v>0</v>
      </c>
      <c r="O24" s="13">
        <v>-1.66E-2</v>
      </c>
      <c r="P24" s="13"/>
      <c r="Q24" s="19">
        <v>1</v>
      </c>
      <c r="R24" s="22">
        <v>4.3099999999999996</v>
      </c>
      <c r="S24" s="22">
        <v>1.38</v>
      </c>
      <c r="T24" s="22">
        <v>-7.0000000000000007E-2</v>
      </c>
      <c r="U24" s="19">
        <v>2</v>
      </c>
      <c r="V24" s="19">
        <v>1</v>
      </c>
      <c r="AS24" s="2"/>
      <c r="AT24" s="2"/>
      <c r="AU24" s="2"/>
      <c r="AV24" s="15"/>
      <c r="AW24" s="15"/>
      <c r="BA24" s="2"/>
      <c r="BB24" s="2"/>
      <c r="BD24" s="20"/>
      <c r="BE24" s="20"/>
      <c r="BG24" s="3"/>
      <c r="BH24" s="1"/>
      <c r="BI24" s="1"/>
      <c r="BJ24" s="1"/>
      <c r="BK24" s="1"/>
      <c r="BL24" s="1"/>
    </row>
    <row r="25" spans="1:64" x14ac:dyDescent="0.25">
      <c r="A25" s="1" t="s">
        <v>6</v>
      </c>
      <c r="B25" s="1" t="s">
        <v>2</v>
      </c>
      <c r="C25" s="1" t="s">
        <v>27</v>
      </c>
      <c r="D25" s="1" t="s">
        <v>4</v>
      </c>
      <c r="E25" s="1" t="s">
        <v>1698</v>
      </c>
      <c r="F25" s="1" t="s">
        <v>1705</v>
      </c>
      <c r="G25">
        <v>7.2110000000000004E-3</v>
      </c>
      <c r="H25" s="22">
        <v>6.071E-3</v>
      </c>
      <c r="I25" s="2">
        <v>7.1999999999999998E-3</v>
      </c>
      <c r="J25" s="13">
        <v>8.7300000000000003E-2</v>
      </c>
      <c r="K25" s="13">
        <v>1.4999999999999999E-2</v>
      </c>
      <c r="L25" s="13">
        <v>6.1600000000000002E-2</v>
      </c>
      <c r="M25" s="13">
        <v>6.3299999999999995E-2</v>
      </c>
      <c r="N25" s="13">
        <v>0</v>
      </c>
      <c r="O25" s="13">
        <v>0</v>
      </c>
      <c r="P25" s="13">
        <v>7.1999999999999998E-3</v>
      </c>
      <c r="Q25" s="19">
        <v>0</v>
      </c>
      <c r="R25" s="22">
        <v>4.1100000000000003</v>
      </c>
      <c r="S25" s="22"/>
      <c r="T25" s="22">
        <v>0.32</v>
      </c>
      <c r="U25" s="19"/>
      <c r="V25" s="19"/>
      <c r="AS25" s="2"/>
      <c r="AT25" s="2"/>
      <c r="AU25" s="2"/>
      <c r="AV25" s="15"/>
      <c r="AW25" s="15"/>
      <c r="BA25" s="2"/>
      <c r="BB25" s="2"/>
      <c r="BD25" s="20"/>
      <c r="BE25" s="20"/>
      <c r="BG25" s="3"/>
      <c r="BH25" s="1"/>
      <c r="BI25" s="1"/>
      <c r="BJ25" s="1"/>
      <c r="BK25" s="1"/>
      <c r="BL25" s="1"/>
    </row>
    <row r="26" spans="1:64" x14ac:dyDescent="0.25">
      <c r="A26" s="1" t="s">
        <v>6</v>
      </c>
      <c r="B26" s="1" t="s">
        <v>2</v>
      </c>
      <c r="C26" s="1" t="s">
        <v>1646</v>
      </c>
      <c r="D26" s="1" t="s">
        <v>4</v>
      </c>
      <c r="E26" s="1" t="s">
        <v>3260</v>
      </c>
      <c r="F26" s="1" t="s">
        <v>3261</v>
      </c>
      <c r="G26"/>
      <c r="H26" s="22">
        <v>0.1426</v>
      </c>
      <c r="J26" s="13">
        <v>2.1025999999999998</v>
      </c>
      <c r="K26" s="13">
        <v>0.31109999999999999</v>
      </c>
      <c r="L26" s="13">
        <v>1.2630999999999999</v>
      </c>
      <c r="M26" s="13">
        <v>2.2019000000000002</v>
      </c>
      <c r="N26" s="13">
        <v>0</v>
      </c>
      <c r="O26" s="13">
        <v>-5.5899999999999998E-2</v>
      </c>
      <c r="P26" s="13"/>
      <c r="Q26" s="19">
        <v>35</v>
      </c>
      <c r="R26" s="22">
        <v>4.0599999999999996</v>
      </c>
      <c r="S26" s="22"/>
      <c r="T26" s="22">
        <v>0.19</v>
      </c>
      <c r="U26" s="19">
        <v>1</v>
      </c>
      <c r="V26" s="19">
        <v>1</v>
      </c>
      <c r="AS26" s="2"/>
      <c r="AT26" s="2"/>
      <c r="AU26" s="2"/>
      <c r="AV26" s="15"/>
      <c r="AW26" s="15"/>
      <c r="BA26" s="2"/>
      <c r="BB26" s="2"/>
      <c r="BD26" s="20"/>
      <c r="BE26" s="20"/>
      <c r="BG26" s="3"/>
      <c r="BH26" s="1"/>
      <c r="BI26" s="1"/>
      <c r="BJ26" s="1"/>
      <c r="BK26" s="1"/>
      <c r="BL26" s="1"/>
    </row>
    <row r="27" spans="1:64" x14ac:dyDescent="0.25">
      <c r="A27" s="1" t="s">
        <v>36</v>
      </c>
      <c r="B27" s="1" t="s">
        <v>8</v>
      </c>
      <c r="C27" s="1" t="s">
        <v>7</v>
      </c>
      <c r="D27" s="1" t="s">
        <v>4</v>
      </c>
      <c r="E27" s="1" t="s">
        <v>1757</v>
      </c>
      <c r="F27" s="1" t="s">
        <v>2036</v>
      </c>
      <c r="G27"/>
      <c r="H27" s="22">
        <v>1.2E-2</v>
      </c>
      <c r="J27" s="13">
        <v>0.10290000000000001</v>
      </c>
      <c r="K27" s="13">
        <v>2.23E-2</v>
      </c>
      <c r="L27" s="13">
        <v>8.9800000000000005E-2</v>
      </c>
      <c r="M27" s="13">
        <v>9.3399999999999997E-2</v>
      </c>
      <c r="N27" s="13">
        <v>0</v>
      </c>
      <c r="O27" s="13">
        <v>-3.7000000000000002E-3</v>
      </c>
      <c r="P27" s="13"/>
      <c r="Q27" s="19">
        <v>59</v>
      </c>
      <c r="R27" s="22">
        <v>4.03</v>
      </c>
      <c r="S27" s="22">
        <v>10.199999999999999</v>
      </c>
      <c r="T27" s="22">
        <v>-0.28999999999999998</v>
      </c>
      <c r="U27" s="19">
        <v>1</v>
      </c>
      <c r="V27" s="19">
        <v>1</v>
      </c>
      <c r="AS27" s="2"/>
      <c r="AT27" s="2"/>
      <c r="AU27" s="2"/>
      <c r="AV27" s="15"/>
      <c r="AW27" s="15"/>
      <c r="BA27" s="2"/>
      <c r="BB27" s="2"/>
      <c r="BD27" s="20"/>
      <c r="BE27" s="20"/>
      <c r="BG27" s="3"/>
      <c r="BH27" s="1"/>
      <c r="BI27" s="1"/>
      <c r="BJ27" s="1"/>
      <c r="BK27" s="1"/>
      <c r="BL27" s="1"/>
    </row>
    <row r="28" spans="1:64" x14ac:dyDescent="0.25">
      <c r="A28" s="1" t="s">
        <v>17</v>
      </c>
      <c r="B28" s="1" t="s">
        <v>2</v>
      </c>
      <c r="C28" s="1" t="s">
        <v>25</v>
      </c>
      <c r="D28" s="1" t="s">
        <v>283</v>
      </c>
      <c r="E28" s="1" t="s">
        <v>636</v>
      </c>
      <c r="F28" s="1" t="s">
        <v>1476</v>
      </c>
      <c r="G28"/>
      <c r="H28" s="22">
        <v>1.37E-2</v>
      </c>
      <c r="J28" s="13">
        <v>0.21099999999999999</v>
      </c>
      <c r="K28" s="13">
        <v>5.2999999999999999E-2</v>
      </c>
      <c r="L28" s="13">
        <v>0.21060000000000001</v>
      </c>
      <c r="M28" s="13">
        <v>0.2306</v>
      </c>
      <c r="N28" s="13">
        <v>0</v>
      </c>
      <c r="O28" s="13">
        <v>-1.89E-2</v>
      </c>
      <c r="P28" s="13"/>
      <c r="Q28" s="19">
        <v>2900</v>
      </c>
      <c r="R28" s="22">
        <v>3.97</v>
      </c>
      <c r="S28" s="22"/>
      <c r="T28" s="22">
        <v>0.09</v>
      </c>
      <c r="U28" s="19">
        <v>2</v>
      </c>
      <c r="V28" s="19">
        <v>2</v>
      </c>
      <c r="AS28" s="2"/>
      <c r="AT28" s="2"/>
      <c r="AU28" s="2"/>
      <c r="AV28" s="15"/>
      <c r="AW28" s="15"/>
      <c r="BA28" s="2"/>
      <c r="BB28" s="2"/>
      <c r="BD28" s="20"/>
      <c r="BE28" s="20"/>
      <c r="BG28" s="3"/>
      <c r="BH28" s="1"/>
      <c r="BI28" s="1"/>
      <c r="BJ28" s="1"/>
      <c r="BK28" s="1"/>
      <c r="BL28" s="1"/>
    </row>
    <row r="29" spans="1:64" x14ac:dyDescent="0.25">
      <c r="A29" s="1" t="s">
        <v>6</v>
      </c>
      <c r="B29" s="1" t="s">
        <v>2</v>
      </c>
      <c r="C29" s="1" t="s">
        <v>27</v>
      </c>
      <c r="D29" s="1" t="s">
        <v>4</v>
      </c>
      <c r="E29" s="1" t="s">
        <v>3017</v>
      </c>
      <c r="F29" s="1" t="s">
        <v>27</v>
      </c>
      <c r="G29"/>
      <c r="H29" s="22">
        <v>3.3500000000000002E-2</v>
      </c>
      <c r="J29" s="13">
        <v>0.28599999999999998</v>
      </c>
      <c r="K29" s="13">
        <v>5.5399999999999998E-2</v>
      </c>
      <c r="L29" s="13">
        <v>0.21690000000000001</v>
      </c>
      <c r="M29" s="13">
        <v>0.23810000000000001</v>
      </c>
      <c r="N29" s="13">
        <v>0</v>
      </c>
      <c r="O29" s="13">
        <v>0</v>
      </c>
      <c r="P29" s="13"/>
      <c r="Q29" s="19">
        <v>20</v>
      </c>
      <c r="R29" s="22">
        <v>3.92</v>
      </c>
      <c r="S29" s="22"/>
      <c r="T29" s="22">
        <v>7.0000000000000007E-2</v>
      </c>
      <c r="U29" s="19"/>
      <c r="V29" s="19"/>
      <c r="AS29" s="2"/>
      <c r="AT29" s="2"/>
      <c r="AU29" s="2"/>
      <c r="AV29" s="15"/>
      <c r="AW29" s="15"/>
      <c r="BA29" s="2"/>
      <c r="BB29" s="2"/>
      <c r="BD29" s="20"/>
      <c r="BE29" s="20"/>
      <c r="BG29" s="3"/>
      <c r="BH29" s="1"/>
      <c r="BI29" s="1"/>
      <c r="BJ29" s="1"/>
      <c r="BK29" s="1"/>
      <c r="BL29" s="1"/>
    </row>
    <row r="30" spans="1:64" x14ac:dyDescent="0.25">
      <c r="A30" s="1" t="s">
        <v>36</v>
      </c>
      <c r="B30" s="1" t="s">
        <v>2</v>
      </c>
      <c r="C30" s="1" t="s">
        <v>39</v>
      </c>
      <c r="D30" s="1" t="s">
        <v>4</v>
      </c>
      <c r="E30" s="1" t="s">
        <v>91</v>
      </c>
      <c r="F30" s="1" t="s">
        <v>3306</v>
      </c>
      <c r="G30"/>
      <c r="H30" s="22">
        <v>2.76E-2</v>
      </c>
      <c r="J30" s="13">
        <v>5.2400000000000002E-2</v>
      </c>
      <c r="K30" s="13">
        <v>5.5199999999999999E-2</v>
      </c>
      <c r="L30" s="13">
        <v>0.2072</v>
      </c>
      <c r="M30" s="13">
        <v>0</v>
      </c>
      <c r="N30" s="13">
        <v>0</v>
      </c>
      <c r="O30" s="13">
        <v>-1.1000000000000001E-3</v>
      </c>
      <c r="P30" s="13"/>
      <c r="Q30" s="19">
        <v>11800</v>
      </c>
      <c r="R30" s="22">
        <v>3.75</v>
      </c>
      <c r="S30" s="22"/>
      <c r="T30" s="22"/>
      <c r="U30" s="19">
        <v>1</v>
      </c>
      <c r="V30" s="19">
        <v>1</v>
      </c>
      <c r="AS30" s="2"/>
      <c r="AT30" s="2"/>
      <c r="AU30" s="2"/>
      <c r="AV30" s="15"/>
      <c r="AW30" s="15"/>
      <c r="BA30" s="2"/>
      <c r="BB30" s="2"/>
      <c r="BD30" s="20"/>
      <c r="BE30" s="20"/>
      <c r="BG30" s="3"/>
      <c r="BH30" s="1"/>
      <c r="BI30" s="1"/>
      <c r="BJ30" s="1"/>
      <c r="BK30" s="1"/>
      <c r="BL30" s="1"/>
    </row>
    <row r="31" spans="1:64" x14ac:dyDescent="0.25">
      <c r="A31" s="1" t="s">
        <v>32</v>
      </c>
      <c r="B31" s="1" t="s">
        <v>18</v>
      </c>
      <c r="C31" s="1" t="s">
        <v>25</v>
      </c>
      <c r="D31" s="1" t="s">
        <v>473</v>
      </c>
      <c r="E31" s="1" t="s">
        <v>641</v>
      </c>
      <c r="F31" s="1" t="s">
        <v>2765</v>
      </c>
      <c r="G31"/>
      <c r="H31" s="22">
        <v>1E-3</v>
      </c>
      <c r="J31" s="13">
        <v>0.20419999999999999</v>
      </c>
      <c r="K31" s="13">
        <v>3.6600000000000001E-2</v>
      </c>
      <c r="L31" s="13">
        <v>0.13600000000000001</v>
      </c>
      <c r="M31" s="13">
        <v>0.14410000000000001</v>
      </c>
      <c r="N31" s="13">
        <v>0</v>
      </c>
      <c r="O31" s="13">
        <v>-1.4E-3</v>
      </c>
      <c r="P31" s="13"/>
      <c r="Q31" s="19">
        <v>68</v>
      </c>
      <c r="R31" s="22">
        <v>3.72</v>
      </c>
      <c r="S31" s="22">
        <v>113.33</v>
      </c>
      <c r="T31" s="22">
        <v>0.46</v>
      </c>
      <c r="U31" s="19">
        <v>1</v>
      </c>
      <c r="V31" s="19">
        <v>1</v>
      </c>
      <c r="AS31" s="2"/>
      <c r="AT31" s="2"/>
      <c r="AU31" s="2"/>
      <c r="AV31" s="15"/>
      <c r="AW31" s="15"/>
      <c r="BA31" s="2"/>
      <c r="BB31" s="2"/>
      <c r="BD31" s="20"/>
      <c r="BE31" s="20"/>
      <c r="BG31" s="3"/>
      <c r="BH31" s="1"/>
      <c r="BI31" s="1"/>
      <c r="BJ31" s="1"/>
      <c r="BK31" s="1"/>
      <c r="BL31" s="1"/>
    </row>
    <row r="32" spans="1:64" x14ac:dyDescent="0.25">
      <c r="A32" s="1" t="s">
        <v>148</v>
      </c>
      <c r="B32" s="1" t="s">
        <v>2</v>
      </c>
      <c r="C32" s="1" t="s">
        <v>39</v>
      </c>
      <c r="D32" s="1" t="s">
        <v>4</v>
      </c>
      <c r="E32" s="1" t="s">
        <v>110</v>
      </c>
      <c r="F32" s="1" t="s">
        <v>1413</v>
      </c>
      <c r="G32"/>
      <c r="H32" s="22">
        <v>1.0500000000000001E-2</v>
      </c>
      <c r="J32" s="13">
        <v>6.8099999999999994E-2</v>
      </c>
      <c r="K32" s="13">
        <v>1.84E-2</v>
      </c>
      <c r="L32" s="13">
        <v>6.7400000000000002E-2</v>
      </c>
      <c r="M32" s="13">
        <v>6.93E-2</v>
      </c>
      <c r="N32" s="13">
        <v>0</v>
      </c>
      <c r="O32" s="13">
        <v>-7.6E-3</v>
      </c>
      <c r="P32" s="13"/>
      <c r="Q32" s="19">
        <v>931</v>
      </c>
      <c r="R32" s="22">
        <v>3.66</v>
      </c>
      <c r="S32" s="22">
        <v>6.24</v>
      </c>
      <c r="T32" s="22">
        <v>0.39</v>
      </c>
      <c r="U32" s="19">
        <v>2</v>
      </c>
      <c r="V32" s="19">
        <v>1</v>
      </c>
      <c r="AS32" s="2"/>
      <c r="AT32" s="2"/>
      <c r="AU32" s="2"/>
      <c r="AV32" s="15"/>
      <c r="AW32" s="15"/>
      <c r="BA32" s="2"/>
      <c r="BB32" s="2"/>
      <c r="BD32" s="20"/>
      <c r="BE32" s="20"/>
      <c r="BG32" s="3"/>
      <c r="BH32" s="1"/>
      <c r="BI32" s="1"/>
      <c r="BJ32" s="1"/>
      <c r="BK32" s="1"/>
      <c r="BL32" s="1"/>
    </row>
    <row r="33" spans="1:64" x14ac:dyDescent="0.25">
      <c r="A33" s="1" t="s">
        <v>6</v>
      </c>
      <c r="B33" s="1" t="s">
        <v>2</v>
      </c>
      <c r="C33" s="1" t="s">
        <v>27</v>
      </c>
      <c r="D33" s="1" t="s">
        <v>4</v>
      </c>
      <c r="E33" s="1" t="s">
        <v>1698</v>
      </c>
      <c r="F33" s="1" t="s">
        <v>1706</v>
      </c>
      <c r="G33">
        <v>6.8279999999999999E-3</v>
      </c>
      <c r="H33" s="22">
        <v>4.084E-3</v>
      </c>
      <c r="I33" s="2">
        <v>6.7999999999999996E-3</v>
      </c>
      <c r="J33" s="13">
        <v>6.6100000000000006E-2</v>
      </c>
      <c r="K33" s="13">
        <v>1.4200000000000001E-2</v>
      </c>
      <c r="L33" s="13">
        <v>5.1499999999999997E-2</v>
      </c>
      <c r="M33" s="13">
        <v>5.2600000000000001E-2</v>
      </c>
      <c r="N33" s="13">
        <v>0</v>
      </c>
      <c r="O33" s="13">
        <v>-3.0999999999999999E-3</v>
      </c>
      <c r="P33" s="13">
        <v>6.7999999999999996E-3</v>
      </c>
      <c r="Q33" s="19">
        <v>0</v>
      </c>
      <c r="R33" s="22">
        <v>3.63</v>
      </c>
      <c r="S33" s="22"/>
      <c r="T33" s="22">
        <v>0.33</v>
      </c>
      <c r="U33" s="19">
        <v>1</v>
      </c>
      <c r="V33" s="19">
        <v>1</v>
      </c>
      <c r="AS33" s="2"/>
      <c r="AT33" s="2"/>
      <c r="AU33" s="2"/>
      <c r="AV33" s="15"/>
      <c r="AW33" s="15"/>
      <c r="BA33" s="2"/>
      <c r="BB33" s="2"/>
      <c r="BD33" s="20"/>
      <c r="BE33" s="20"/>
      <c r="BG33" s="3"/>
      <c r="BH33" s="1"/>
      <c r="BI33" s="1"/>
      <c r="BJ33" s="1"/>
      <c r="BK33" s="1"/>
      <c r="BL33" s="1"/>
    </row>
    <row r="34" spans="1:64" x14ac:dyDescent="0.25">
      <c r="A34" s="1" t="s">
        <v>1</v>
      </c>
      <c r="B34" s="1" t="s">
        <v>18</v>
      </c>
      <c r="C34" s="1" t="s">
        <v>5</v>
      </c>
      <c r="D34" s="1" t="s">
        <v>30</v>
      </c>
      <c r="E34" s="1" t="s">
        <v>1608</v>
      </c>
      <c r="F34" s="1" t="s">
        <v>1610</v>
      </c>
      <c r="G34"/>
      <c r="H34" s="22">
        <v>1.4E-2</v>
      </c>
      <c r="J34" s="13">
        <v>8.2100000000000006E-2</v>
      </c>
      <c r="K34" s="13">
        <v>3.2899999999999999E-2</v>
      </c>
      <c r="L34" s="13">
        <v>0.1181</v>
      </c>
      <c r="M34" s="13">
        <v>0.1242</v>
      </c>
      <c r="N34" s="13">
        <v>0</v>
      </c>
      <c r="O34" s="13">
        <v>-3.9100000000000003E-2</v>
      </c>
      <c r="P34" s="13"/>
      <c r="Q34" s="19">
        <v>1</v>
      </c>
      <c r="R34" s="22">
        <v>3.59</v>
      </c>
      <c r="S34" s="22">
        <v>4.03</v>
      </c>
      <c r="T34" s="22">
        <v>0.19</v>
      </c>
      <c r="U34" s="19">
        <v>4</v>
      </c>
      <c r="V34" s="19">
        <v>1</v>
      </c>
      <c r="AS34" s="2"/>
      <c r="AT34" s="2"/>
      <c r="AU34" s="2"/>
      <c r="AV34" s="15"/>
      <c r="AW34" s="15"/>
      <c r="BA34" s="2"/>
      <c r="BB34" s="2"/>
      <c r="BD34" s="20"/>
      <c r="BE34" s="20"/>
      <c r="BG34" s="3"/>
      <c r="BH34" s="1"/>
      <c r="BI34" s="1"/>
      <c r="BJ34" s="1"/>
      <c r="BK34" s="1"/>
      <c r="BL34" s="1"/>
    </row>
    <row r="35" spans="1:64" x14ac:dyDescent="0.25">
      <c r="A35" s="1" t="s">
        <v>27</v>
      </c>
      <c r="B35" s="1" t="s">
        <v>8</v>
      </c>
      <c r="C35" s="1" t="s">
        <v>7</v>
      </c>
      <c r="D35" s="1" t="s">
        <v>4</v>
      </c>
      <c r="E35" s="1" t="s">
        <v>2288</v>
      </c>
      <c r="F35" s="1" t="s">
        <v>2253</v>
      </c>
      <c r="G35"/>
      <c r="H35" s="22">
        <v>6.8999999999999999E-3</v>
      </c>
      <c r="J35" s="13">
        <v>0.11269999999999999</v>
      </c>
      <c r="K35" s="13">
        <v>1.78E-2</v>
      </c>
      <c r="L35" s="13">
        <v>6.3799999999999996E-2</v>
      </c>
      <c r="M35" s="13">
        <v>6.5500000000000003E-2</v>
      </c>
      <c r="N35" s="13">
        <v>0</v>
      </c>
      <c r="O35" s="13">
        <v>0</v>
      </c>
      <c r="P35" s="13"/>
      <c r="Q35" s="19">
        <v>0</v>
      </c>
      <c r="R35" s="22">
        <v>3.58</v>
      </c>
      <c r="S35" s="22"/>
      <c r="T35" s="22">
        <v>-0.08</v>
      </c>
      <c r="U35" s="19"/>
      <c r="V35" s="19"/>
      <c r="AS35" s="2"/>
      <c r="AT35" s="2"/>
      <c r="AU35" s="2"/>
      <c r="AV35" s="15"/>
      <c r="AW35" s="15"/>
      <c r="BA35" s="2"/>
      <c r="BB35" s="2"/>
      <c r="BD35" s="20"/>
      <c r="BE35" s="20"/>
      <c r="BG35" s="3"/>
      <c r="BH35" s="1"/>
      <c r="BI35" s="1"/>
      <c r="BJ35" s="1"/>
      <c r="BK35" s="1"/>
      <c r="BL35" s="1"/>
    </row>
    <row r="36" spans="1:64" x14ac:dyDescent="0.25">
      <c r="A36" s="1" t="s">
        <v>1</v>
      </c>
      <c r="B36" s="1" t="s">
        <v>2</v>
      </c>
      <c r="C36" s="1" t="s">
        <v>39</v>
      </c>
      <c r="D36" s="1" t="s">
        <v>4</v>
      </c>
      <c r="E36" s="1" t="s">
        <v>2272</v>
      </c>
      <c r="F36" s="1" t="s">
        <v>2273</v>
      </c>
      <c r="G36"/>
      <c r="H36" s="22">
        <v>6.9999999999999999E-4</v>
      </c>
      <c r="J36" s="13">
        <v>0.12089999999999999</v>
      </c>
      <c r="K36" s="13">
        <v>4.4699999999999997E-2</v>
      </c>
      <c r="L36" s="13">
        <v>0.15870000000000001</v>
      </c>
      <c r="M36" s="13">
        <v>0.16969999999999999</v>
      </c>
      <c r="N36" s="13">
        <v>0</v>
      </c>
      <c r="O36" s="13">
        <v>-1.23E-2</v>
      </c>
      <c r="P36" s="13"/>
      <c r="Q36" s="19">
        <v>20</v>
      </c>
      <c r="R36" s="22">
        <v>3.55</v>
      </c>
      <c r="S36" s="22">
        <v>11.5</v>
      </c>
      <c r="T36" s="22">
        <v>-0.33</v>
      </c>
      <c r="U36" s="19">
        <v>3</v>
      </c>
      <c r="V36" s="19">
        <v>1</v>
      </c>
      <c r="AS36" s="2"/>
      <c r="AT36" s="2"/>
      <c r="AU36" s="2"/>
      <c r="AV36" s="15"/>
      <c r="AW36" s="15"/>
      <c r="BA36" s="2"/>
      <c r="BB36" s="2"/>
      <c r="BD36" s="20"/>
      <c r="BE36" s="20"/>
      <c r="BG36" s="3"/>
      <c r="BH36" s="1"/>
      <c r="BI36" s="1"/>
      <c r="BJ36" s="1"/>
      <c r="BK36" s="1"/>
      <c r="BL36" s="1"/>
    </row>
    <row r="37" spans="1:64" x14ac:dyDescent="0.25">
      <c r="A37" s="1" t="s">
        <v>483</v>
      </c>
      <c r="B37" s="1" t="s">
        <v>18</v>
      </c>
      <c r="C37" s="1" t="s">
        <v>25</v>
      </c>
      <c r="D37" s="1" t="s">
        <v>4</v>
      </c>
      <c r="E37" s="1" t="s">
        <v>2935</v>
      </c>
      <c r="F37" s="1" t="s">
        <v>2937</v>
      </c>
      <c r="G37"/>
      <c r="H37" s="22">
        <v>-1.01E-2</v>
      </c>
      <c r="J37" s="13">
        <v>0.2157</v>
      </c>
      <c r="K37" s="13">
        <v>5.0900000000000001E-2</v>
      </c>
      <c r="L37" s="13">
        <v>0.1797</v>
      </c>
      <c r="M37" s="13">
        <v>0.1938</v>
      </c>
      <c r="N37" s="13">
        <v>-1.01E-2</v>
      </c>
      <c r="O37" s="13">
        <v>-2.0500000000000001E-2</v>
      </c>
      <c r="P37" s="13"/>
      <c r="Q37" s="19">
        <v>50</v>
      </c>
      <c r="R37" s="22">
        <v>3.53</v>
      </c>
      <c r="S37" s="22">
        <v>7.05</v>
      </c>
      <c r="T37" s="22">
        <v>0.66</v>
      </c>
      <c r="U37" s="19">
        <v>1</v>
      </c>
      <c r="V37" s="19">
        <v>1</v>
      </c>
      <c r="AS37" s="2"/>
      <c r="AT37" s="2"/>
      <c r="AU37" s="2"/>
      <c r="AV37" s="15"/>
      <c r="AW37" s="15"/>
      <c r="BA37" s="2"/>
      <c r="BB37" s="2"/>
      <c r="BD37" s="20"/>
      <c r="BE37" s="20"/>
      <c r="BG37" s="3"/>
      <c r="BH37" s="1"/>
      <c r="BI37" s="1"/>
      <c r="BJ37" s="1"/>
      <c r="BK37" s="1"/>
      <c r="BL37" s="1"/>
    </row>
    <row r="38" spans="1:64" x14ac:dyDescent="0.25">
      <c r="A38" s="1" t="s">
        <v>6</v>
      </c>
      <c r="B38" s="1" t="s">
        <v>2</v>
      </c>
      <c r="C38" s="1" t="s">
        <v>27</v>
      </c>
      <c r="D38" s="1" t="s">
        <v>4</v>
      </c>
      <c r="E38" s="1" t="s">
        <v>1482</v>
      </c>
      <c r="F38" s="1" t="s">
        <v>1484</v>
      </c>
      <c r="G38"/>
      <c r="H38" s="22">
        <v>1.7899999999999999E-2</v>
      </c>
      <c r="J38" s="13">
        <v>0.13320000000000001</v>
      </c>
      <c r="K38" s="13">
        <v>3.61E-2</v>
      </c>
      <c r="L38" s="13">
        <v>0.1236</v>
      </c>
      <c r="M38" s="13">
        <v>0.13020000000000001</v>
      </c>
      <c r="N38" s="13">
        <v>0</v>
      </c>
      <c r="O38" s="13">
        <v>-5.1000000000000004E-3</v>
      </c>
      <c r="P38" s="13"/>
      <c r="Q38" s="19">
        <v>3</v>
      </c>
      <c r="R38" s="22">
        <v>3.42</v>
      </c>
      <c r="S38" s="22">
        <v>16.93</v>
      </c>
      <c r="T38" s="22">
        <v>0.18</v>
      </c>
      <c r="U38" s="19">
        <v>2</v>
      </c>
      <c r="V38" s="19">
        <v>1</v>
      </c>
      <c r="AS38" s="2"/>
      <c r="AT38" s="2"/>
      <c r="AU38" s="2"/>
      <c r="AV38" s="15"/>
      <c r="AW38" s="15"/>
      <c r="BA38" s="2"/>
      <c r="BB38" s="2"/>
      <c r="BD38" s="20"/>
      <c r="BE38" s="20"/>
      <c r="BG38" s="3"/>
      <c r="BH38" s="1"/>
      <c r="BI38" s="1"/>
      <c r="BJ38" s="1"/>
      <c r="BK38" s="1"/>
      <c r="BL38" s="1"/>
    </row>
    <row r="39" spans="1:64" x14ac:dyDescent="0.25">
      <c r="A39" s="1" t="s">
        <v>6</v>
      </c>
      <c r="B39" s="1" t="s">
        <v>2</v>
      </c>
      <c r="C39" s="1" t="s">
        <v>27</v>
      </c>
      <c r="D39" s="1" t="s">
        <v>4</v>
      </c>
      <c r="E39" s="1" t="s">
        <v>2112</v>
      </c>
      <c r="F39" s="1" t="s">
        <v>2113</v>
      </c>
      <c r="G39"/>
      <c r="H39" s="22">
        <v>1.2E-2</v>
      </c>
      <c r="J39" s="13">
        <v>0.30409999999999998</v>
      </c>
      <c r="K39" s="13">
        <v>5.4399999999999997E-2</v>
      </c>
      <c r="L39" s="13">
        <v>0.1857</v>
      </c>
      <c r="M39" s="13">
        <v>0.2006</v>
      </c>
      <c r="N39" s="13">
        <v>0</v>
      </c>
      <c r="O39" s="13">
        <v>-2.41E-2</v>
      </c>
      <c r="P39" s="13"/>
      <c r="Q39" s="19">
        <v>217</v>
      </c>
      <c r="R39" s="22">
        <v>3.41</v>
      </c>
      <c r="S39" s="22">
        <v>4.8600000000000003</v>
      </c>
      <c r="T39" s="22">
        <v>0.11</v>
      </c>
      <c r="U39" s="19">
        <v>9</v>
      </c>
      <c r="V39" s="19">
        <v>5</v>
      </c>
      <c r="AS39" s="2"/>
      <c r="AT39" s="2"/>
      <c r="AU39" s="2"/>
      <c r="AV39" s="15"/>
      <c r="AW39" s="15"/>
      <c r="BA39" s="2"/>
      <c r="BB39" s="2"/>
      <c r="BD39" s="20"/>
      <c r="BE39" s="20"/>
      <c r="BG39" s="3"/>
      <c r="BH39" s="1"/>
      <c r="BI39" s="1"/>
      <c r="BJ39" s="1"/>
      <c r="BK39" s="1"/>
      <c r="BL39" s="1"/>
    </row>
    <row r="40" spans="1:64" x14ac:dyDescent="0.25">
      <c r="A40" s="1" t="s">
        <v>6</v>
      </c>
      <c r="B40" s="1" t="s">
        <v>2</v>
      </c>
      <c r="C40" s="1" t="s">
        <v>27</v>
      </c>
      <c r="D40" s="1" t="s">
        <v>4</v>
      </c>
      <c r="E40" s="1" t="s">
        <v>2919</v>
      </c>
      <c r="F40" s="1" t="s">
        <v>2920</v>
      </c>
      <c r="G40"/>
      <c r="H40" s="22">
        <v>1.2E-2</v>
      </c>
      <c r="J40" s="13">
        <v>0.25390000000000001</v>
      </c>
      <c r="K40" s="13">
        <v>5.3199999999999997E-2</v>
      </c>
      <c r="L40" s="13">
        <v>0.17660000000000001</v>
      </c>
      <c r="M40" s="13">
        <v>0.19</v>
      </c>
      <c r="N40" s="13">
        <v>0</v>
      </c>
      <c r="O40" s="13">
        <v>-2.41E-2</v>
      </c>
      <c r="P40" s="13"/>
      <c r="Q40" s="19">
        <v>0</v>
      </c>
      <c r="R40" s="22">
        <v>3.32</v>
      </c>
      <c r="S40" s="22">
        <v>4.62</v>
      </c>
      <c r="T40" s="22">
        <v>0.11</v>
      </c>
      <c r="U40" s="19">
        <v>9</v>
      </c>
      <c r="V40" s="19">
        <v>5</v>
      </c>
      <c r="AS40" s="2"/>
      <c r="AT40" s="2"/>
      <c r="AU40" s="2"/>
      <c r="AV40" s="15"/>
      <c r="AW40" s="15"/>
      <c r="BA40" s="2"/>
      <c r="BB40" s="2"/>
      <c r="BD40" s="20"/>
      <c r="BE40" s="20"/>
      <c r="BG40" s="3"/>
      <c r="BH40" s="1"/>
      <c r="BI40" s="1"/>
      <c r="BJ40" s="1"/>
      <c r="BK40" s="1"/>
      <c r="BL40" s="1"/>
    </row>
    <row r="41" spans="1:64" x14ac:dyDescent="0.25">
      <c r="A41" s="1" t="s">
        <v>27</v>
      </c>
      <c r="B41" s="1" t="s">
        <v>2</v>
      </c>
      <c r="C41" s="1" t="s">
        <v>39</v>
      </c>
      <c r="D41" s="1" t="s">
        <v>4</v>
      </c>
      <c r="E41" s="1" t="s">
        <v>3097</v>
      </c>
      <c r="F41" s="1" t="s">
        <v>3098</v>
      </c>
      <c r="G41"/>
      <c r="H41" s="22">
        <v>3.0000000000000001E-3</v>
      </c>
      <c r="J41" s="13">
        <v>0.18840000000000001</v>
      </c>
      <c r="K41" s="13">
        <v>5.3999999999999999E-2</v>
      </c>
      <c r="L41" s="13">
        <v>0.1777</v>
      </c>
      <c r="M41" s="13">
        <v>0.19139999999999999</v>
      </c>
      <c r="N41" s="13">
        <v>0</v>
      </c>
      <c r="O41" s="13">
        <v>-1.4E-2</v>
      </c>
      <c r="P41" s="13"/>
      <c r="Q41" s="19">
        <v>87</v>
      </c>
      <c r="R41" s="22">
        <v>3.29</v>
      </c>
      <c r="S41" s="22">
        <v>6.61</v>
      </c>
      <c r="T41" s="22">
        <v>0.01</v>
      </c>
      <c r="U41" s="19">
        <v>2</v>
      </c>
      <c r="V41" s="19">
        <v>1</v>
      </c>
      <c r="AS41" s="2"/>
      <c r="AT41" s="2"/>
      <c r="AU41" s="2"/>
      <c r="AV41" s="15"/>
      <c r="AW41" s="15"/>
      <c r="BA41" s="2"/>
      <c r="BB41" s="2"/>
      <c r="BD41" s="20"/>
      <c r="BE41" s="20"/>
      <c r="BG41" s="3"/>
      <c r="BH41" s="1"/>
      <c r="BI41" s="1"/>
      <c r="BJ41" s="1"/>
      <c r="BK41" s="1"/>
      <c r="BL41" s="1"/>
    </row>
    <row r="42" spans="1:64" x14ac:dyDescent="0.25">
      <c r="A42" s="1" t="s">
        <v>32</v>
      </c>
      <c r="B42" s="1" t="s">
        <v>18</v>
      </c>
      <c r="C42" s="1" t="s">
        <v>25</v>
      </c>
      <c r="D42" s="1" t="s">
        <v>4</v>
      </c>
      <c r="E42" s="1" t="s">
        <v>2531</v>
      </c>
      <c r="F42" s="1" t="s">
        <v>678</v>
      </c>
      <c r="G42"/>
      <c r="H42" s="22">
        <v>2.0999999999999999E-3</v>
      </c>
      <c r="J42" s="13">
        <v>5.2600000000000001E-2</v>
      </c>
      <c r="K42" s="13">
        <v>1.12E-2</v>
      </c>
      <c r="L42" s="13">
        <v>3.6700000000000003E-2</v>
      </c>
      <c r="M42" s="13">
        <v>3.7199999999999997E-2</v>
      </c>
      <c r="N42" s="13">
        <v>0</v>
      </c>
      <c r="O42" s="13">
        <v>-3.0999999999999999E-3</v>
      </c>
      <c r="P42" s="13"/>
      <c r="Q42" s="19">
        <v>409</v>
      </c>
      <c r="R42" s="22">
        <v>3.28</v>
      </c>
      <c r="S42" s="22">
        <v>10.49</v>
      </c>
      <c r="T42" s="22">
        <v>0.39</v>
      </c>
      <c r="U42" s="19">
        <v>4</v>
      </c>
      <c r="V42" s="19">
        <v>2</v>
      </c>
      <c r="AS42" s="2"/>
      <c r="AT42" s="2"/>
      <c r="AU42" s="2"/>
      <c r="AV42" s="15"/>
      <c r="AW42" s="15"/>
      <c r="BA42" s="2"/>
      <c r="BB42" s="2"/>
      <c r="BD42" s="20"/>
      <c r="BE42" s="20"/>
      <c r="BG42" s="3"/>
      <c r="BH42" s="1"/>
      <c r="BI42" s="1"/>
      <c r="BJ42" s="1"/>
      <c r="BK42" s="1"/>
      <c r="BL42" s="1"/>
    </row>
    <row r="43" spans="1:64" x14ac:dyDescent="0.25">
      <c r="A43" s="1" t="s">
        <v>1</v>
      </c>
      <c r="B43" s="1" t="s">
        <v>2</v>
      </c>
      <c r="C43" s="1" t="s">
        <v>56</v>
      </c>
      <c r="D43" s="1" t="s">
        <v>48</v>
      </c>
      <c r="E43" s="1" t="s">
        <v>599</v>
      </c>
      <c r="F43" s="1" t="s">
        <v>1724</v>
      </c>
      <c r="G43"/>
      <c r="H43" s="22">
        <v>1.8100000000000002E-2</v>
      </c>
      <c r="J43" s="13">
        <v>9.1899999999999996E-2</v>
      </c>
      <c r="K43" s="13">
        <v>3.7699999999999997E-2</v>
      </c>
      <c r="L43" s="13">
        <v>0.1231</v>
      </c>
      <c r="M43" s="13">
        <v>0.12959999999999999</v>
      </c>
      <c r="N43" s="13">
        <v>0</v>
      </c>
      <c r="O43" s="13">
        <v>-3.5200000000000002E-2</v>
      </c>
      <c r="P43" s="13"/>
      <c r="Q43" s="19">
        <v>5</v>
      </c>
      <c r="R43" s="22">
        <v>3.27</v>
      </c>
      <c r="S43" s="22">
        <v>3.04</v>
      </c>
      <c r="T43" s="22">
        <v>-0.16</v>
      </c>
      <c r="U43" s="19">
        <v>4</v>
      </c>
      <c r="V43" s="19">
        <v>2</v>
      </c>
      <c r="AS43" s="2"/>
      <c r="AT43" s="2"/>
      <c r="AU43" s="2"/>
      <c r="AV43" s="15"/>
      <c r="AW43" s="15"/>
      <c r="BA43" s="2"/>
      <c r="BB43" s="2"/>
      <c r="BD43" s="20"/>
      <c r="BE43" s="20"/>
      <c r="BG43" s="3"/>
      <c r="BH43" s="1"/>
      <c r="BI43" s="1"/>
      <c r="BJ43" s="1"/>
      <c r="BK43" s="1"/>
      <c r="BL43" s="1"/>
    </row>
    <row r="44" spans="1:64" x14ac:dyDescent="0.25">
      <c r="A44" s="1" t="s">
        <v>17</v>
      </c>
      <c r="B44" s="1" t="s">
        <v>18</v>
      </c>
      <c r="C44" s="1" t="s">
        <v>25</v>
      </c>
      <c r="D44" s="1" t="s">
        <v>617</v>
      </c>
      <c r="E44" s="1" t="s">
        <v>2257</v>
      </c>
      <c r="F44" s="1" t="s">
        <v>2829</v>
      </c>
      <c r="G44"/>
      <c r="H44" s="22">
        <v>2.5899999999999999E-2</v>
      </c>
      <c r="J44" s="13">
        <v>0.1535</v>
      </c>
      <c r="K44" s="13">
        <v>4.99E-2</v>
      </c>
      <c r="L44" s="13">
        <v>0.15840000000000001</v>
      </c>
      <c r="M44" s="13">
        <v>0.1691</v>
      </c>
      <c r="N44" s="13">
        <v>0</v>
      </c>
      <c r="O44" s="13">
        <v>-5.8999999999999999E-3</v>
      </c>
      <c r="P44" s="13"/>
      <c r="Q44" s="19">
        <v>262</v>
      </c>
      <c r="R44" s="22">
        <v>3.17</v>
      </c>
      <c r="S44" s="22">
        <v>23.29</v>
      </c>
      <c r="T44" s="22">
        <v>0.14000000000000001</v>
      </c>
      <c r="U44" s="19">
        <v>1</v>
      </c>
      <c r="V44" s="19">
        <v>1</v>
      </c>
      <c r="AS44" s="2"/>
      <c r="AT44" s="2"/>
      <c r="AU44" s="2"/>
      <c r="AV44" s="15"/>
      <c r="AW44" s="15"/>
      <c r="BA44" s="2"/>
      <c r="BB44" s="2"/>
      <c r="BD44" s="20"/>
      <c r="BE44" s="20"/>
      <c r="BG44" s="3"/>
      <c r="BH44" s="1"/>
      <c r="BI44" s="1"/>
      <c r="BJ44" s="1"/>
      <c r="BK44" s="1"/>
      <c r="BL44" s="1"/>
    </row>
    <row r="45" spans="1:64" x14ac:dyDescent="0.25">
      <c r="A45" s="1" t="s">
        <v>36</v>
      </c>
      <c r="B45" s="1" t="s">
        <v>18</v>
      </c>
      <c r="C45" s="1" t="s">
        <v>39</v>
      </c>
      <c r="D45" s="1" t="s">
        <v>4</v>
      </c>
      <c r="E45" s="1" t="s">
        <v>2428</v>
      </c>
      <c r="F45" s="1" t="s">
        <v>2429</v>
      </c>
      <c r="G45"/>
      <c r="H45" s="22">
        <v>2.3E-3</v>
      </c>
      <c r="J45" s="13">
        <v>7.22E-2</v>
      </c>
      <c r="K45" s="13">
        <v>2.18E-2</v>
      </c>
      <c r="L45" s="13">
        <v>6.8199999999999997E-2</v>
      </c>
      <c r="M45" s="13">
        <v>7.0199999999999999E-2</v>
      </c>
      <c r="N45" s="13">
        <v>0</v>
      </c>
      <c r="O45" s="13">
        <v>-5.1999999999999998E-3</v>
      </c>
      <c r="P45" s="13"/>
      <c r="Q45" s="19">
        <v>227</v>
      </c>
      <c r="R45" s="22">
        <v>3.13</v>
      </c>
      <c r="S45" s="22">
        <v>14.51</v>
      </c>
      <c r="T45" s="22">
        <v>0.41</v>
      </c>
      <c r="U45" s="19">
        <v>1</v>
      </c>
      <c r="V45" s="19">
        <v>1</v>
      </c>
      <c r="AS45" s="2"/>
      <c r="AT45" s="2"/>
      <c r="AU45" s="2"/>
      <c r="AV45" s="15"/>
      <c r="AW45" s="15"/>
      <c r="BA45" s="2"/>
      <c r="BB45" s="2"/>
      <c r="BD45" s="20"/>
      <c r="BE45" s="20"/>
      <c r="BG45" s="3"/>
      <c r="BH45" s="1"/>
      <c r="BI45" s="1"/>
      <c r="BJ45" s="1"/>
      <c r="BK45" s="1"/>
      <c r="BL45" s="1"/>
    </row>
    <row r="46" spans="1:64" x14ac:dyDescent="0.25">
      <c r="A46" s="1" t="s">
        <v>27</v>
      </c>
      <c r="B46" s="1" t="s">
        <v>18</v>
      </c>
      <c r="C46" s="1" t="s">
        <v>25</v>
      </c>
      <c r="D46" s="1" t="s">
        <v>4</v>
      </c>
      <c r="E46" s="1" t="s">
        <v>2771</v>
      </c>
      <c r="F46" s="1" t="s">
        <v>2772</v>
      </c>
      <c r="G46"/>
      <c r="H46" s="22">
        <v>8.0999999999999996E-3</v>
      </c>
      <c r="J46" s="13">
        <v>0.16139999999999999</v>
      </c>
      <c r="K46" s="13">
        <v>3.4599999999999999E-2</v>
      </c>
      <c r="L46" s="13">
        <v>0.1072</v>
      </c>
      <c r="M46" s="13">
        <v>0.11210000000000001</v>
      </c>
      <c r="N46" s="13">
        <v>0</v>
      </c>
      <c r="O46" s="13">
        <v>-1.4800000000000001E-2</v>
      </c>
      <c r="P46" s="13"/>
      <c r="Q46" s="19">
        <v>160</v>
      </c>
      <c r="R46" s="22">
        <v>3.1</v>
      </c>
      <c r="S46" s="22">
        <v>4.45</v>
      </c>
      <c r="T46" s="22">
        <v>0.02</v>
      </c>
      <c r="U46" s="19">
        <v>3</v>
      </c>
      <c r="V46" s="19">
        <v>2</v>
      </c>
      <c r="AS46" s="2"/>
      <c r="AT46" s="2"/>
      <c r="AU46" s="2"/>
      <c r="AV46" s="15"/>
      <c r="AW46" s="15"/>
      <c r="BA46" s="2"/>
      <c r="BB46" s="2"/>
      <c r="BD46" s="20"/>
      <c r="BE46" s="20"/>
      <c r="BG46" s="3"/>
      <c r="BH46" s="1"/>
      <c r="BI46" s="1"/>
      <c r="BJ46" s="1"/>
      <c r="BK46" s="1"/>
      <c r="BL46" s="1"/>
    </row>
    <row r="47" spans="1:64" x14ac:dyDescent="0.25">
      <c r="A47" s="1" t="s">
        <v>32</v>
      </c>
      <c r="B47" s="1" t="s">
        <v>18</v>
      </c>
      <c r="C47" s="1" t="s">
        <v>25</v>
      </c>
      <c r="D47" s="1" t="s">
        <v>33</v>
      </c>
      <c r="E47" s="1" t="s">
        <v>2823</v>
      </c>
      <c r="F47" s="1" t="s">
        <v>2824</v>
      </c>
      <c r="G47"/>
      <c r="H47" s="22">
        <v>0</v>
      </c>
      <c r="J47" s="13">
        <v>7.5499999999999998E-2</v>
      </c>
      <c r="K47" s="13">
        <v>2.64E-2</v>
      </c>
      <c r="L47" s="13">
        <v>8.1299999999999997E-2</v>
      </c>
      <c r="M47" s="13">
        <v>8.4099999999999994E-2</v>
      </c>
      <c r="N47" s="13">
        <v>-1.9E-3</v>
      </c>
      <c r="O47" s="13">
        <v>-6.8999999999999999E-3</v>
      </c>
      <c r="P47" s="13"/>
      <c r="Q47" s="19">
        <v>20</v>
      </c>
      <c r="R47" s="22">
        <v>3.08</v>
      </c>
      <c r="S47" s="22">
        <v>6.66</v>
      </c>
      <c r="T47" s="22">
        <v>0.7</v>
      </c>
      <c r="U47" s="19">
        <v>4</v>
      </c>
      <c r="V47" s="19">
        <v>2</v>
      </c>
      <c r="AS47" s="2"/>
      <c r="AT47" s="2"/>
      <c r="AU47" s="2"/>
      <c r="AV47" s="15"/>
      <c r="AW47" s="15"/>
      <c r="BA47" s="2"/>
      <c r="BB47" s="2"/>
      <c r="BD47" s="20"/>
      <c r="BE47" s="20"/>
      <c r="BG47" s="3"/>
      <c r="BH47" s="1"/>
      <c r="BI47" s="1"/>
      <c r="BJ47" s="1"/>
      <c r="BK47" s="1"/>
      <c r="BL47" s="1"/>
    </row>
    <row r="48" spans="1:64" x14ac:dyDescent="0.25">
      <c r="A48" s="1" t="s">
        <v>36</v>
      </c>
      <c r="B48" s="1" t="s">
        <v>8</v>
      </c>
      <c r="C48" s="1" t="s">
        <v>7</v>
      </c>
      <c r="D48" s="1" t="s">
        <v>4</v>
      </c>
      <c r="E48" s="1" t="s">
        <v>3365</v>
      </c>
      <c r="F48" s="1" t="s">
        <v>3366</v>
      </c>
      <c r="G48"/>
      <c r="H48" s="22">
        <v>4.0000000000000001E-3</v>
      </c>
      <c r="J48" s="13">
        <v>6.8900000000000003E-2</v>
      </c>
      <c r="K48" s="13">
        <v>2.18E-2</v>
      </c>
      <c r="L48" s="13">
        <v>6.7000000000000004E-2</v>
      </c>
      <c r="M48" s="13">
        <v>6.8900000000000003E-2</v>
      </c>
      <c r="N48" s="13">
        <v>0</v>
      </c>
      <c r="O48" s="13">
        <v>-5.0000000000000001E-3</v>
      </c>
      <c r="P48" s="13"/>
      <c r="Q48" s="19">
        <v>0</v>
      </c>
      <c r="R48" s="22">
        <v>3.07</v>
      </c>
      <c r="S48" s="22">
        <v>27.92</v>
      </c>
      <c r="T48" s="22">
        <v>-0.3</v>
      </c>
      <c r="U48" s="19">
        <v>3</v>
      </c>
      <c r="V48" s="19">
        <v>2</v>
      </c>
      <c r="AS48" s="2"/>
      <c r="AT48" s="2"/>
      <c r="AU48" s="2"/>
      <c r="AV48" s="15"/>
      <c r="AW48" s="15"/>
      <c r="BA48" s="2"/>
      <c r="BB48" s="2"/>
      <c r="BD48" s="20"/>
      <c r="BE48" s="20"/>
      <c r="BG48" s="3"/>
      <c r="BH48" s="1"/>
      <c r="BI48" s="1"/>
      <c r="BJ48" s="1"/>
      <c r="BK48" s="1"/>
      <c r="BL48" s="1"/>
    </row>
    <row r="49" spans="1:64" x14ac:dyDescent="0.25">
      <c r="A49" s="1" t="s">
        <v>1</v>
      </c>
      <c r="B49" s="1" t="s">
        <v>18</v>
      </c>
      <c r="C49" s="1" t="s">
        <v>25</v>
      </c>
      <c r="D49" s="1" t="s">
        <v>617</v>
      </c>
      <c r="E49" s="1" t="s">
        <v>1733</v>
      </c>
      <c r="F49" s="1" t="s">
        <v>1734</v>
      </c>
      <c r="G49"/>
      <c r="H49" s="22">
        <v>7.0000000000000001E-3</v>
      </c>
      <c r="J49" s="13">
        <v>9.74E-2</v>
      </c>
      <c r="K49" s="13">
        <v>3.5400000000000001E-2</v>
      </c>
      <c r="L49" s="13">
        <v>0.10879999999999999</v>
      </c>
      <c r="M49" s="13">
        <v>0.1137</v>
      </c>
      <c r="N49" s="13">
        <v>0</v>
      </c>
      <c r="O49" s="13">
        <v>-1.7999999999999999E-2</v>
      </c>
      <c r="P49" s="13"/>
      <c r="Q49" s="19">
        <v>0</v>
      </c>
      <c r="R49" s="22">
        <v>3.07</v>
      </c>
      <c r="S49" s="22">
        <v>4.95</v>
      </c>
      <c r="T49" s="22">
        <v>0.59</v>
      </c>
      <c r="U49" s="19">
        <v>2</v>
      </c>
      <c r="V49" s="19">
        <v>1</v>
      </c>
      <c r="AS49" s="2"/>
      <c r="AT49" s="2"/>
      <c r="AU49" s="2"/>
      <c r="AV49" s="15"/>
      <c r="AW49" s="15"/>
      <c r="BA49" s="2"/>
      <c r="BB49" s="2"/>
      <c r="BD49" s="20"/>
      <c r="BE49" s="20"/>
      <c r="BG49" s="3"/>
      <c r="BH49" s="1"/>
      <c r="BI49" s="1"/>
      <c r="BJ49" s="1"/>
      <c r="BK49" s="1"/>
      <c r="BL49" s="1"/>
    </row>
    <row r="50" spans="1:64" x14ac:dyDescent="0.25">
      <c r="A50" s="1" t="s">
        <v>6</v>
      </c>
      <c r="B50" s="1" t="s">
        <v>18</v>
      </c>
      <c r="C50" s="1" t="s">
        <v>27</v>
      </c>
      <c r="D50" s="1" t="s">
        <v>4</v>
      </c>
      <c r="E50" s="1" t="s">
        <v>3270</v>
      </c>
      <c r="F50" s="1" t="s">
        <v>3272</v>
      </c>
      <c r="G50"/>
      <c r="H50" s="22">
        <v>1.4500000000000001E-2</v>
      </c>
      <c r="J50" s="13">
        <v>0.18</v>
      </c>
      <c r="K50" s="13">
        <v>5.1299999999999998E-2</v>
      </c>
      <c r="L50" s="13">
        <v>0.1575</v>
      </c>
      <c r="M50" s="13">
        <v>0.16800000000000001</v>
      </c>
      <c r="N50" s="13">
        <v>0</v>
      </c>
      <c r="O50" s="13">
        <v>-1.1599999999999999E-2</v>
      </c>
      <c r="P50" s="13"/>
      <c r="Q50" s="19">
        <v>7</v>
      </c>
      <c r="R50" s="22">
        <v>3.07</v>
      </c>
      <c r="S50" s="22">
        <v>9.32</v>
      </c>
      <c r="T50" s="22">
        <v>0.09</v>
      </c>
      <c r="U50" s="19">
        <v>2</v>
      </c>
      <c r="V50" s="19">
        <v>1</v>
      </c>
      <c r="AS50" s="2"/>
      <c r="AT50" s="2"/>
      <c r="AU50" s="2"/>
      <c r="AV50" s="15"/>
      <c r="AW50" s="15"/>
      <c r="BA50" s="2"/>
      <c r="BB50" s="2"/>
      <c r="BD50" s="20"/>
      <c r="BE50" s="20"/>
      <c r="BG50" s="3"/>
      <c r="BH50" s="1"/>
      <c r="BI50" s="1"/>
      <c r="BJ50" s="1"/>
      <c r="BK50" s="1"/>
      <c r="BL50" s="1"/>
    </row>
    <row r="51" spans="1:64" x14ac:dyDescent="0.25">
      <c r="A51" s="1" t="s">
        <v>1</v>
      </c>
      <c r="B51" s="1" t="s">
        <v>18</v>
      </c>
      <c r="C51" s="1" t="s">
        <v>56</v>
      </c>
      <c r="D51" s="1" t="s">
        <v>4</v>
      </c>
      <c r="E51" s="1" t="s">
        <v>1349</v>
      </c>
      <c r="F51" s="1" t="s">
        <v>1350</v>
      </c>
      <c r="G51"/>
      <c r="H51" s="22">
        <v>2.07E-2</v>
      </c>
      <c r="J51" s="13">
        <v>0.11260000000000001</v>
      </c>
      <c r="K51" s="13">
        <v>2.8500000000000001E-2</v>
      </c>
      <c r="L51" s="13">
        <v>8.6900000000000005E-2</v>
      </c>
      <c r="M51" s="13">
        <v>0.09</v>
      </c>
      <c r="N51" s="13">
        <v>0</v>
      </c>
      <c r="O51" s="13">
        <v>-1.9400000000000001E-2</v>
      </c>
      <c r="P51" s="13"/>
      <c r="Q51" s="19">
        <v>42</v>
      </c>
      <c r="R51" s="22">
        <v>3.05</v>
      </c>
      <c r="S51" s="22">
        <v>3.75</v>
      </c>
      <c r="T51" s="22">
        <v>-0.13</v>
      </c>
      <c r="U51" s="19">
        <v>7</v>
      </c>
      <c r="V51" s="19">
        <v>3</v>
      </c>
      <c r="AS51" s="2"/>
      <c r="AT51" s="2"/>
      <c r="AU51" s="2"/>
      <c r="AV51" s="15"/>
      <c r="AW51" s="15"/>
      <c r="BA51" s="2"/>
      <c r="BB51" s="2"/>
      <c r="BD51" s="20"/>
      <c r="BE51" s="20"/>
      <c r="BG51" s="3"/>
      <c r="BH51" s="1"/>
      <c r="BI51" s="1"/>
      <c r="BJ51" s="1"/>
      <c r="BK51" s="1"/>
      <c r="BL51" s="1"/>
    </row>
    <row r="52" spans="1:64" x14ac:dyDescent="0.25">
      <c r="A52" s="1" t="s">
        <v>1</v>
      </c>
      <c r="B52" s="1" t="s">
        <v>18</v>
      </c>
      <c r="C52" s="1" t="s">
        <v>25</v>
      </c>
      <c r="D52" s="1" t="s">
        <v>4</v>
      </c>
      <c r="E52" s="1" t="s">
        <v>1925</v>
      </c>
      <c r="F52" s="1" t="s">
        <v>3170</v>
      </c>
      <c r="G52"/>
      <c r="H52" s="22">
        <v>4.4999999999999997E-3</v>
      </c>
      <c r="I52" s="2">
        <v>3.04E-2</v>
      </c>
      <c r="J52" s="13">
        <v>3.5400000000000001E-2</v>
      </c>
      <c r="K52" s="13">
        <v>1.7100000000000001E-2</v>
      </c>
      <c r="L52" s="13">
        <v>5.21E-2</v>
      </c>
      <c r="M52" s="13">
        <v>5.3199999999999997E-2</v>
      </c>
      <c r="N52" s="13">
        <v>0</v>
      </c>
      <c r="O52" s="13">
        <v>-5.4000000000000003E-3</v>
      </c>
      <c r="P52" s="13">
        <v>0</v>
      </c>
      <c r="Q52" s="19">
        <v>26</v>
      </c>
      <c r="R52" s="22">
        <v>3.05</v>
      </c>
      <c r="S52" s="22">
        <v>4.82</v>
      </c>
      <c r="T52" s="22">
        <v>-0.41</v>
      </c>
      <c r="U52" s="19">
        <v>2</v>
      </c>
      <c r="V52" s="19">
        <v>2</v>
      </c>
      <c r="AS52" s="2"/>
      <c r="AT52" s="2"/>
      <c r="AU52" s="2"/>
      <c r="AV52" s="15"/>
      <c r="AW52" s="15"/>
      <c r="BA52" s="2"/>
      <c r="BB52" s="2"/>
      <c r="BD52" s="20"/>
      <c r="BE52" s="20"/>
      <c r="BG52" s="3"/>
      <c r="BH52" s="1"/>
      <c r="BI52" s="1"/>
      <c r="BJ52" s="1"/>
      <c r="BK52" s="1"/>
      <c r="BL52" s="1"/>
    </row>
    <row r="53" spans="1:64" x14ac:dyDescent="0.25">
      <c r="A53" s="1" t="s">
        <v>32</v>
      </c>
      <c r="B53" s="1" t="s">
        <v>18</v>
      </c>
      <c r="C53" s="1" t="s">
        <v>25</v>
      </c>
      <c r="D53" s="1" t="s">
        <v>4</v>
      </c>
      <c r="E53" s="1" t="s">
        <v>2533</v>
      </c>
      <c r="F53" s="1" t="s">
        <v>2534</v>
      </c>
      <c r="G53"/>
      <c r="H53" s="22">
        <v>-2.9999999999999997E-4</v>
      </c>
      <c r="J53" s="13">
        <v>5.6800000000000003E-2</v>
      </c>
      <c r="K53" s="13">
        <v>1.1900000000000001E-2</v>
      </c>
      <c r="L53" s="13">
        <v>3.61E-2</v>
      </c>
      <c r="M53" s="13">
        <v>3.6600000000000001E-2</v>
      </c>
      <c r="N53" s="13">
        <v>-2.9999999999999997E-4</v>
      </c>
      <c r="O53" s="13">
        <v>-1.17E-2</v>
      </c>
      <c r="P53" s="13"/>
      <c r="Q53" s="19">
        <v>93</v>
      </c>
      <c r="R53" s="22">
        <v>3.03</v>
      </c>
      <c r="S53" s="22">
        <v>7.08</v>
      </c>
      <c r="T53" s="22">
        <v>0.74</v>
      </c>
      <c r="U53" s="19">
        <v>10</v>
      </c>
      <c r="V53" s="19">
        <v>5</v>
      </c>
      <c r="AS53" s="2"/>
      <c r="AT53" s="2"/>
      <c r="AU53" s="2"/>
      <c r="AV53" s="15"/>
      <c r="AW53" s="15"/>
      <c r="BA53" s="2"/>
      <c r="BB53" s="2"/>
      <c r="BD53" s="20"/>
      <c r="BE53" s="20"/>
      <c r="BG53" s="3"/>
      <c r="BH53" s="1"/>
      <c r="BI53" s="1"/>
      <c r="BJ53" s="1"/>
      <c r="BK53" s="1"/>
      <c r="BL53" s="1"/>
    </row>
    <row r="54" spans="1:64" x14ac:dyDescent="0.25">
      <c r="A54" s="1" t="s">
        <v>1</v>
      </c>
      <c r="B54" s="1" t="s">
        <v>2</v>
      </c>
      <c r="C54" s="1" t="s">
        <v>56</v>
      </c>
      <c r="D54" s="1" t="s">
        <v>48</v>
      </c>
      <c r="E54" s="1" t="s">
        <v>599</v>
      </c>
      <c r="F54" s="1" t="s">
        <v>600</v>
      </c>
      <c r="G54"/>
      <c r="H54" s="22">
        <v>7.4000000000000003E-3</v>
      </c>
      <c r="J54" s="13">
        <v>0.03</v>
      </c>
      <c r="K54" s="13">
        <v>3.2800000000000003E-2</v>
      </c>
      <c r="L54" s="13">
        <v>9.8199999999999996E-2</v>
      </c>
      <c r="M54" s="13">
        <v>0.1022</v>
      </c>
      <c r="N54" s="13">
        <v>0</v>
      </c>
      <c r="O54" s="13">
        <v>-2.1700000000000001E-2</v>
      </c>
      <c r="P54" s="13"/>
      <c r="Q54" s="19">
        <v>26</v>
      </c>
      <c r="R54" s="22">
        <v>2.99</v>
      </c>
      <c r="S54" s="22">
        <v>3.9</v>
      </c>
      <c r="T54" s="22">
        <v>-0.17</v>
      </c>
      <c r="U54" s="19">
        <v>4</v>
      </c>
      <c r="V54" s="19">
        <v>2</v>
      </c>
      <c r="AS54" s="2"/>
      <c r="AT54" s="2"/>
      <c r="AU54" s="2"/>
      <c r="AV54" s="15"/>
      <c r="AW54" s="15"/>
      <c r="BA54" s="2"/>
      <c r="BB54" s="2"/>
      <c r="BD54" s="20"/>
      <c r="BE54" s="20"/>
      <c r="BG54" s="3"/>
      <c r="BH54" s="1"/>
      <c r="BI54" s="1"/>
      <c r="BJ54" s="1"/>
      <c r="BK54" s="1"/>
      <c r="BL54" s="1"/>
    </row>
    <row r="55" spans="1:64" x14ac:dyDescent="0.25">
      <c r="A55" s="1" t="s">
        <v>17</v>
      </c>
      <c r="B55" s="1" t="s">
        <v>18</v>
      </c>
      <c r="C55" s="1" t="s">
        <v>25</v>
      </c>
      <c r="D55" s="1" t="s">
        <v>4</v>
      </c>
      <c r="E55" s="1" t="s">
        <v>1829</v>
      </c>
      <c r="F55" s="1" t="s">
        <v>1830</v>
      </c>
      <c r="G55"/>
      <c r="H55" s="22">
        <v>3.0800000000000001E-2</v>
      </c>
      <c r="J55" s="13">
        <v>0.54139999999999999</v>
      </c>
      <c r="K55" s="13">
        <v>0.11269999999999999</v>
      </c>
      <c r="L55" s="13">
        <v>0.33610000000000001</v>
      </c>
      <c r="M55" s="13">
        <v>0.38500000000000001</v>
      </c>
      <c r="N55" s="13">
        <v>0</v>
      </c>
      <c r="O55" s="13">
        <v>-4.7E-2</v>
      </c>
      <c r="P55" s="13"/>
      <c r="Q55" s="19">
        <v>0</v>
      </c>
      <c r="R55" s="22">
        <v>2.98</v>
      </c>
      <c r="S55" s="22">
        <v>4.79</v>
      </c>
      <c r="T55" s="22">
        <v>0.4</v>
      </c>
      <c r="U55" s="19">
        <v>1</v>
      </c>
      <c r="V55" s="19">
        <v>1</v>
      </c>
      <c r="AS55" s="2"/>
      <c r="AT55" s="2"/>
      <c r="AU55" s="2"/>
      <c r="AV55" s="15"/>
      <c r="AW55" s="15"/>
      <c r="BA55" s="2"/>
      <c r="BB55" s="2"/>
      <c r="BD55" s="20"/>
      <c r="BE55" s="20"/>
      <c r="BG55" s="3"/>
      <c r="BH55" s="1"/>
      <c r="BI55" s="1"/>
      <c r="BJ55" s="1"/>
      <c r="BK55" s="1"/>
      <c r="BL55" s="1"/>
    </row>
    <row r="56" spans="1:64" x14ac:dyDescent="0.25">
      <c r="A56" s="1" t="s">
        <v>483</v>
      </c>
      <c r="B56" s="1" t="s">
        <v>2</v>
      </c>
      <c r="C56" s="1" t="s">
        <v>25</v>
      </c>
      <c r="D56" s="1" t="s">
        <v>4</v>
      </c>
      <c r="E56" s="1" t="s">
        <v>3089</v>
      </c>
      <c r="F56" s="1" t="s">
        <v>3090</v>
      </c>
      <c r="G56"/>
      <c r="H56" s="22">
        <v>1.6299999999999999E-2</v>
      </c>
      <c r="J56" s="13">
        <v>6.5299999999999997E-2</v>
      </c>
      <c r="K56" s="13">
        <v>3.8399999999999997E-2</v>
      </c>
      <c r="L56" s="13">
        <v>0.1133</v>
      </c>
      <c r="M56" s="13">
        <v>0.1186</v>
      </c>
      <c r="N56" s="13">
        <v>0</v>
      </c>
      <c r="O56" s="13">
        <v>-1.52E-2</v>
      </c>
      <c r="P56" s="13"/>
      <c r="Q56" s="19">
        <v>38</v>
      </c>
      <c r="R56" s="22">
        <v>2.95</v>
      </c>
      <c r="S56" s="22">
        <v>3.1</v>
      </c>
      <c r="T56" s="22">
        <v>-0.16</v>
      </c>
      <c r="U56" s="19">
        <v>1</v>
      </c>
      <c r="V56" s="19">
        <v>1</v>
      </c>
      <c r="AS56" s="2"/>
      <c r="AT56" s="2"/>
      <c r="AU56" s="2"/>
      <c r="AV56" s="15"/>
      <c r="AW56" s="15"/>
      <c r="BA56" s="2"/>
      <c r="BB56" s="2"/>
      <c r="BD56" s="20"/>
      <c r="BE56" s="20"/>
      <c r="BG56" s="3"/>
      <c r="BH56" s="1"/>
      <c r="BI56" s="1"/>
      <c r="BJ56" s="1"/>
      <c r="BK56" s="1"/>
      <c r="BL56" s="1"/>
    </row>
    <row r="57" spans="1:64" x14ac:dyDescent="0.25">
      <c r="A57" s="1" t="s">
        <v>17</v>
      </c>
      <c r="B57" s="1" t="s">
        <v>18</v>
      </c>
      <c r="C57" s="1" t="s">
        <v>25</v>
      </c>
      <c r="D57" s="1" t="s">
        <v>4</v>
      </c>
      <c r="E57" s="1" t="s">
        <v>2859</v>
      </c>
      <c r="F57" s="1" t="s">
        <v>2860</v>
      </c>
      <c r="G57"/>
      <c r="H57" s="22">
        <v>2.8899999999999999E-2</v>
      </c>
      <c r="J57" s="13">
        <v>0.12690000000000001</v>
      </c>
      <c r="K57" s="13">
        <v>4.7600000000000003E-2</v>
      </c>
      <c r="L57" s="13">
        <v>0.1381</v>
      </c>
      <c r="M57" s="13">
        <v>0.14599999999999999</v>
      </c>
      <c r="N57" s="13">
        <v>0</v>
      </c>
      <c r="O57" s="13">
        <v>-1.83E-2</v>
      </c>
      <c r="P57" s="13"/>
      <c r="Q57" s="19">
        <v>243</v>
      </c>
      <c r="R57" s="22">
        <v>2.9</v>
      </c>
      <c r="S57" s="22">
        <v>4.5599999999999996</v>
      </c>
      <c r="T57" s="22">
        <v>0.11</v>
      </c>
      <c r="U57" s="19">
        <v>2</v>
      </c>
      <c r="V57" s="19">
        <v>1</v>
      </c>
      <c r="AS57" s="2"/>
      <c r="AT57" s="2"/>
      <c r="AU57" s="2"/>
      <c r="AV57" s="15"/>
      <c r="AW57" s="15"/>
      <c r="BA57" s="2"/>
      <c r="BB57" s="2"/>
      <c r="BD57" s="20"/>
      <c r="BE57" s="20"/>
      <c r="BG57" s="3"/>
      <c r="BH57" s="1"/>
      <c r="BI57" s="1"/>
      <c r="BJ57" s="1"/>
      <c r="BK57" s="1"/>
      <c r="BL57" s="1"/>
    </row>
    <row r="58" spans="1:64" x14ac:dyDescent="0.25">
      <c r="A58" s="1" t="s">
        <v>17</v>
      </c>
      <c r="B58" s="1" t="s">
        <v>18</v>
      </c>
      <c r="C58" s="1" t="s">
        <v>25</v>
      </c>
      <c r="D58" s="1" t="s">
        <v>4</v>
      </c>
      <c r="E58" s="1" t="s">
        <v>2561</v>
      </c>
      <c r="F58" s="1" t="s">
        <v>2814</v>
      </c>
      <c r="G58"/>
      <c r="H58" s="22">
        <v>5.4999999999999997E-3</v>
      </c>
      <c r="J58" s="13">
        <v>0.1275</v>
      </c>
      <c r="K58" s="13">
        <v>3.8899999999999997E-2</v>
      </c>
      <c r="L58" s="13">
        <v>0.112</v>
      </c>
      <c r="M58" s="13">
        <v>0.1171</v>
      </c>
      <c r="N58" s="13">
        <v>0</v>
      </c>
      <c r="O58" s="13">
        <v>-5.7999999999999996E-3</v>
      </c>
      <c r="P58" s="13"/>
      <c r="Q58" s="19">
        <v>107</v>
      </c>
      <c r="R58" s="22">
        <v>2.88</v>
      </c>
      <c r="S58" s="22">
        <v>41.48</v>
      </c>
      <c r="T58" s="22">
        <v>0.75</v>
      </c>
      <c r="U58" s="19">
        <v>1</v>
      </c>
      <c r="V58" s="19">
        <v>1</v>
      </c>
      <c r="AS58" s="2"/>
      <c r="AT58" s="2"/>
      <c r="AU58" s="2"/>
      <c r="AV58" s="15"/>
      <c r="AW58" s="15"/>
      <c r="BA58" s="2"/>
      <c r="BB58" s="2"/>
      <c r="BD58" s="20"/>
      <c r="BE58" s="20"/>
      <c r="BG58" s="3"/>
      <c r="BH58" s="1"/>
      <c r="BI58" s="1"/>
      <c r="BJ58" s="1"/>
      <c r="BK58" s="1"/>
      <c r="BL58" s="1"/>
    </row>
    <row r="59" spans="1:64" x14ac:dyDescent="0.25">
      <c r="A59" s="1" t="s">
        <v>32</v>
      </c>
      <c r="B59" s="1" t="s">
        <v>18</v>
      </c>
      <c r="C59" s="1" t="s">
        <v>25</v>
      </c>
      <c r="D59" s="1" t="s">
        <v>4</v>
      </c>
      <c r="E59" s="1" t="s">
        <v>2974</v>
      </c>
      <c r="F59" s="1" t="s">
        <v>2975</v>
      </c>
      <c r="G59"/>
      <c r="H59" s="22">
        <v>4.4419999999999998E-3</v>
      </c>
      <c r="J59" s="13">
        <v>0.14000000000000001</v>
      </c>
      <c r="K59" s="13">
        <v>4.3200000000000002E-2</v>
      </c>
      <c r="L59" s="13">
        <v>0.12429999999999999</v>
      </c>
      <c r="M59" s="13">
        <v>0.13070000000000001</v>
      </c>
      <c r="N59" s="13">
        <v>0</v>
      </c>
      <c r="O59" s="13">
        <v>-2.3099999999999999E-2</v>
      </c>
      <c r="P59" s="13"/>
      <c r="Q59" s="19">
        <v>8</v>
      </c>
      <c r="R59" s="22">
        <v>2.88</v>
      </c>
      <c r="S59" s="22">
        <v>2.59</v>
      </c>
      <c r="T59" s="22">
        <v>0.62</v>
      </c>
      <c r="U59" s="19">
        <v>1</v>
      </c>
      <c r="V59" s="19">
        <v>1</v>
      </c>
      <c r="AS59" s="2"/>
      <c r="AT59" s="2"/>
      <c r="AU59" s="2"/>
      <c r="AV59" s="15"/>
      <c r="AW59" s="15"/>
      <c r="BA59" s="2"/>
      <c r="BB59" s="2"/>
      <c r="BD59" s="20"/>
      <c r="BE59" s="20"/>
      <c r="BG59" s="3"/>
      <c r="BH59" s="1"/>
      <c r="BI59" s="1"/>
      <c r="BJ59" s="1"/>
      <c r="BK59" s="1"/>
      <c r="BL59" s="1"/>
    </row>
    <row r="60" spans="1:64" x14ac:dyDescent="0.25">
      <c r="A60" s="1" t="s">
        <v>6</v>
      </c>
      <c r="B60" s="1" t="s">
        <v>2</v>
      </c>
      <c r="C60" s="1" t="s">
        <v>27</v>
      </c>
      <c r="D60" s="1" t="s">
        <v>4</v>
      </c>
      <c r="E60" s="1" t="s">
        <v>1482</v>
      </c>
      <c r="F60" s="1" t="s">
        <v>1485</v>
      </c>
      <c r="G60"/>
      <c r="H60" s="22">
        <v>1.5599999999999999E-2</v>
      </c>
      <c r="J60" s="13">
        <v>0.24790000000000001</v>
      </c>
      <c r="K60" s="13">
        <v>7.0800000000000002E-2</v>
      </c>
      <c r="L60" s="13">
        <v>0.2016</v>
      </c>
      <c r="M60" s="13">
        <v>0.2185</v>
      </c>
      <c r="N60" s="13">
        <v>0</v>
      </c>
      <c r="O60" s="13">
        <v>-1.8499999999999999E-2</v>
      </c>
      <c r="P60" s="13"/>
      <c r="Q60" s="19">
        <v>13</v>
      </c>
      <c r="R60" s="22">
        <v>2.85</v>
      </c>
      <c r="S60" s="22">
        <v>10.84</v>
      </c>
      <c r="T60" s="22">
        <v>0.13</v>
      </c>
      <c r="U60" s="19">
        <v>4</v>
      </c>
      <c r="V60" s="19">
        <v>3</v>
      </c>
      <c r="AS60" s="2"/>
      <c r="AT60" s="2"/>
      <c r="AU60" s="2"/>
      <c r="AV60" s="15"/>
      <c r="AW60" s="15"/>
      <c r="BA60" s="2"/>
      <c r="BB60" s="2"/>
      <c r="BD60" s="20"/>
      <c r="BE60" s="20"/>
      <c r="BG60" s="3"/>
      <c r="BH60" s="1"/>
      <c r="BI60" s="1"/>
      <c r="BJ60" s="1"/>
      <c r="BK60" s="1"/>
      <c r="BL60" s="1"/>
    </row>
    <row r="61" spans="1:64" x14ac:dyDescent="0.25">
      <c r="A61" s="1" t="s">
        <v>1</v>
      </c>
      <c r="B61" s="1" t="s">
        <v>2</v>
      </c>
      <c r="C61" s="1" t="s">
        <v>56</v>
      </c>
      <c r="D61" s="1" t="s">
        <v>30</v>
      </c>
      <c r="E61" s="1" t="s">
        <v>223</v>
      </c>
      <c r="F61" s="1" t="s">
        <v>2285</v>
      </c>
      <c r="G61"/>
      <c r="H61" s="22">
        <v>6.7000000000000002E-3</v>
      </c>
      <c r="J61" s="13">
        <v>2.8000000000000001E-2</v>
      </c>
      <c r="K61" s="13">
        <v>1.6899999999999998E-2</v>
      </c>
      <c r="L61" s="13">
        <v>4.7500000000000001E-2</v>
      </c>
      <c r="M61" s="13">
        <v>4.8399999999999999E-2</v>
      </c>
      <c r="N61" s="13">
        <v>0</v>
      </c>
      <c r="O61" s="13">
        <v>-3.3E-3</v>
      </c>
      <c r="P61" s="13"/>
      <c r="Q61" s="19">
        <v>39</v>
      </c>
      <c r="R61" s="22">
        <v>2.81</v>
      </c>
      <c r="S61" s="22">
        <v>12.5</v>
      </c>
      <c r="T61" s="22">
        <v>0.24</v>
      </c>
      <c r="U61" s="19">
        <v>2</v>
      </c>
      <c r="V61" s="19">
        <v>1</v>
      </c>
      <c r="AS61" s="2"/>
      <c r="AT61" s="2"/>
      <c r="AU61" s="2"/>
      <c r="AV61" s="15"/>
      <c r="AW61" s="15"/>
      <c r="BA61" s="2"/>
      <c r="BB61" s="2"/>
      <c r="BD61" s="20"/>
      <c r="BE61" s="20"/>
      <c r="BG61" s="3"/>
      <c r="BH61" s="1"/>
      <c r="BI61" s="1"/>
      <c r="BJ61" s="1"/>
      <c r="BK61" s="1"/>
      <c r="BL61" s="1"/>
    </row>
    <row r="62" spans="1:64" x14ac:dyDescent="0.25">
      <c r="A62" s="1" t="s">
        <v>6</v>
      </c>
      <c r="B62" s="1" t="s">
        <v>18</v>
      </c>
      <c r="C62" s="1" t="s">
        <v>1646</v>
      </c>
      <c r="D62" s="1" t="s">
        <v>4</v>
      </c>
      <c r="E62" s="1" t="s">
        <v>1777</v>
      </c>
      <c r="F62" s="1" t="s">
        <v>1778</v>
      </c>
      <c r="G62"/>
      <c r="H62" s="22">
        <v>1E-3</v>
      </c>
      <c r="J62" s="13">
        <v>0.32200000000000001</v>
      </c>
      <c r="K62" s="13">
        <v>0.14580000000000001</v>
      </c>
      <c r="L62" s="13">
        <v>0.40550000000000003</v>
      </c>
      <c r="M62" s="13">
        <v>0.47639999999999999</v>
      </c>
      <c r="N62" s="13">
        <v>0</v>
      </c>
      <c r="O62" s="13">
        <v>-2.7900000000000001E-2</v>
      </c>
      <c r="P62" s="13"/>
      <c r="Q62" s="19">
        <v>0</v>
      </c>
      <c r="R62" s="22">
        <v>2.78</v>
      </c>
      <c r="S62" s="22">
        <v>9.77</v>
      </c>
      <c r="T62" s="22">
        <v>0.39</v>
      </c>
      <c r="U62" s="19">
        <v>2</v>
      </c>
      <c r="V62" s="19">
        <v>1</v>
      </c>
      <c r="AS62" s="2"/>
      <c r="AT62" s="2"/>
      <c r="AU62" s="2"/>
      <c r="AV62" s="15"/>
      <c r="AW62" s="15"/>
      <c r="BA62" s="2"/>
      <c r="BB62" s="2"/>
      <c r="BD62" s="20"/>
      <c r="BE62" s="20"/>
      <c r="BG62" s="3"/>
      <c r="BH62" s="1"/>
      <c r="BI62" s="1"/>
      <c r="BJ62" s="1"/>
      <c r="BK62" s="1"/>
      <c r="BL62" s="1"/>
    </row>
    <row r="63" spans="1:64" x14ac:dyDescent="0.25">
      <c r="A63" s="1" t="s">
        <v>17</v>
      </c>
      <c r="B63" s="1" t="s">
        <v>2</v>
      </c>
      <c r="C63" s="1" t="s">
        <v>39</v>
      </c>
      <c r="D63" s="1" t="s">
        <v>4</v>
      </c>
      <c r="E63" s="1" t="s">
        <v>1824</v>
      </c>
      <c r="F63" s="1" t="s">
        <v>1825</v>
      </c>
      <c r="G63"/>
      <c r="H63" s="22">
        <v>-1.11E-2</v>
      </c>
      <c r="J63" s="13">
        <v>0.22700000000000001</v>
      </c>
      <c r="K63" s="13">
        <v>6.7599999999999993E-2</v>
      </c>
      <c r="L63" s="13">
        <v>0.1845</v>
      </c>
      <c r="M63" s="13">
        <v>0.19839999999999999</v>
      </c>
      <c r="N63" s="13">
        <v>-1.11E-2</v>
      </c>
      <c r="O63" s="13">
        <v>-1.38E-2</v>
      </c>
      <c r="P63" s="13"/>
      <c r="Q63" s="19">
        <v>19241</v>
      </c>
      <c r="R63" s="22">
        <v>2.73</v>
      </c>
      <c r="S63" s="22">
        <v>8.35</v>
      </c>
      <c r="T63" s="22">
        <v>0.17</v>
      </c>
      <c r="U63" s="19">
        <v>2</v>
      </c>
      <c r="V63" s="19">
        <v>1</v>
      </c>
      <c r="AS63" s="2"/>
      <c r="AT63" s="2"/>
      <c r="AU63" s="2"/>
      <c r="AV63" s="15"/>
      <c r="AW63" s="15"/>
      <c r="BA63" s="2"/>
      <c r="BB63" s="2"/>
      <c r="BD63" s="20"/>
      <c r="BE63" s="20"/>
      <c r="BG63" s="3"/>
      <c r="BH63" s="1"/>
      <c r="BI63" s="1"/>
      <c r="BJ63" s="1"/>
      <c r="BK63" s="1"/>
      <c r="BL63" s="1"/>
    </row>
    <row r="64" spans="1:64" x14ac:dyDescent="0.25">
      <c r="A64" s="1" t="s">
        <v>6</v>
      </c>
      <c r="B64" s="1" t="s">
        <v>2</v>
      </c>
      <c r="C64" s="1" t="s">
        <v>27</v>
      </c>
      <c r="D64" s="1" t="s">
        <v>4</v>
      </c>
      <c r="E64" s="1" t="s">
        <v>2068</v>
      </c>
      <c r="F64" s="1" t="s">
        <v>2069</v>
      </c>
      <c r="G64"/>
      <c r="H64" s="22">
        <v>4.0300000000000002E-2</v>
      </c>
      <c r="J64" s="13">
        <v>0.30059999999999998</v>
      </c>
      <c r="K64" s="13">
        <v>8.1699999999999995E-2</v>
      </c>
      <c r="L64" s="13">
        <v>0.22189999999999999</v>
      </c>
      <c r="M64" s="13">
        <v>0.24210000000000001</v>
      </c>
      <c r="N64" s="13">
        <v>0</v>
      </c>
      <c r="O64" s="13">
        <v>-2.9399999999999999E-2</v>
      </c>
      <c r="P64" s="13"/>
      <c r="Q64" s="19">
        <v>44</v>
      </c>
      <c r="R64" s="22">
        <v>2.72</v>
      </c>
      <c r="S64" s="22">
        <v>6.47</v>
      </c>
      <c r="T64" s="22">
        <v>0.23</v>
      </c>
      <c r="U64" s="19">
        <v>3</v>
      </c>
      <c r="V64" s="19">
        <v>2</v>
      </c>
      <c r="AS64" s="2"/>
      <c r="AT64" s="2"/>
      <c r="AU64" s="2"/>
      <c r="AV64" s="15"/>
      <c r="AW64" s="15"/>
      <c r="BA64" s="2"/>
      <c r="BB64" s="2"/>
      <c r="BD64" s="20"/>
      <c r="BE64" s="20"/>
      <c r="BG64" s="3"/>
      <c r="BH64" s="1"/>
      <c r="BI64" s="1"/>
      <c r="BJ64" s="1"/>
      <c r="BK64" s="1"/>
      <c r="BL64" s="1"/>
    </row>
    <row r="65" spans="1:64" x14ac:dyDescent="0.25">
      <c r="A65" s="1" t="s">
        <v>987</v>
      </c>
      <c r="B65" s="1" t="s">
        <v>987</v>
      </c>
      <c r="C65" s="1" t="s">
        <v>987</v>
      </c>
      <c r="D65" s="1" t="s">
        <v>987</v>
      </c>
      <c r="E65" s="1" t="s">
        <v>987</v>
      </c>
      <c r="F65" s="1" t="s">
        <v>992</v>
      </c>
      <c r="G65">
        <v>9.4940000000000007E-3</v>
      </c>
      <c r="H65" s="22">
        <v>1.4989999999999999E-3</v>
      </c>
      <c r="I65" s="2">
        <v>9.4999999999999998E-3</v>
      </c>
      <c r="J65" s="13">
        <v>7.5999999999999998E-2</v>
      </c>
      <c r="K65" s="13">
        <v>1.49E-2</v>
      </c>
      <c r="L65" s="13">
        <v>4.0399999999999998E-2</v>
      </c>
      <c r="M65" s="13">
        <v>4.1099999999999998E-2</v>
      </c>
      <c r="N65" s="13">
        <v>0</v>
      </c>
      <c r="O65" s="13">
        <v>-7.4000000000000003E-3</v>
      </c>
      <c r="P65" s="13">
        <v>9.4999999999999998E-3</v>
      </c>
      <c r="Q65" s="19"/>
      <c r="R65" s="22">
        <v>2.71</v>
      </c>
      <c r="S65" s="22">
        <v>5.39</v>
      </c>
      <c r="T65" s="22">
        <v>0.53</v>
      </c>
      <c r="U65" s="19">
        <v>5</v>
      </c>
      <c r="V65" s="19">
        <v>1</v>
      </c>
      <c r="AS65" s="2"/>
      <c r="AT65" s="2"/>
      <c r="AU65" s="2"/>
      <c r="AV65" s="15"/>
      <c r="AW65" s="15"/>
      <c r="BA65" s="2"/>
      <c r="BB65" s="2"/>
      <c r="BD65" s="20"/>
      <c r="BE65" s="20"/>
      <c r="BG65" s="3"/>
      <c r="BH65" s="1"/>
      <c r="BI65" s="1"/>
      <c r="BJ65" s="1"/>
      <c r="BK65" s="1"/>
      <c r="BL65" s="1"/>
    </row>
    <row r="66" spans="1:64" x14ac:dyDescent="0.25">
      <c r="A66" s="1" t="s">
        <v>6</v>
      </c>
      <c r="B66" s="1" t="s">
        <v>18</v>
      </c>
      <c r="C66" s="1" t="s">
        <v>1645</v>
      </c>
      <c r="D66" s="1" t="s">
        <v>4</v>
      </c>
      <c r="E66" s="1" t="s">
        <v>2819</v>
      </c>
      <c r="F66" s="1" t="s">
        <v>2820</v>
      </c>
      <c r="G66"/>
      <c r="H66" s="22">
        <v>0.193463</v>
      </c>
      <c r="J66" s="13">
        <v>0.73219999999999996</v>
      </c>
      <c r="K66" s="13">
        <v>0.55700000000000005</v>
      </c>
      <c r="L66" s="13">
        <v>1.498</v>
      </c>
      <c r="M66" s="13">
        <v>0</v>
      </c>
      <c r="N66" s="13">
        <v>0</v>
      </c>
      <c r="O66" s="13">
        <v>-6.8999999999999999E-3</v>
      </c>
      <c r="P66" s="13"/>
      <c r="Q66" s="19">
        <v>0</v>
      </c>
      <c r="R66" s="22">
        <v>2.69</v>
      </c>
      <c r="S66" s="22"/>
      <c r="T66" s="22"/>
      <c r="U66" s="19">
        <v>1</v>
      </c>
      <c r="V66" s="19">
        <v>1</v>
      </c>
      <c r="AS66" s="2"/>
      <c r="AT66" s="2"/>
      <c r="AU66" s="2"/>
      <c r="AV66" s="15"/>
      <c r="AW66" s="15"/>
      <c r="BA66" s="2"/>
      <c r="BB66" s="2"/>
      <c r="BD66" s="20"/>
      <c r="BE66" s="20"/>
      <c r="BG66" s="3"/>
      <c r="BH66" s="1"/>
      <c r="BI66" s="1"/>
      <c r="BJ66" s="1"/>
      <c r="BK66" s="1"/>
      <c r="BL66" s="1"/>
    </row>
    <row r="67" spans="1:64" x14ac:dyDescent="0.25">
      <c r="A67" s="1" t="s">
        <v>27</v>
      </c>
      <c r="B67" s="1" t="s">
        <v>18</v>
      </c>
      <c r="C67" s="1" t="s">
        <v>25</v>
      </c>
      <c r="D67" s="1" t="s">
        <v>4</v>
      </c>
      <c r="E67" s="1" t="s">
        <v>2892</v>
      </c>
      <c r="F67" s="1" t="s">
        <v>2931</v>
      </c>
      <c r="G67"/>
      <c r="H67" s="22">
        <v>1.6000000000000001E-3</v>
      </c>
      <c r="J67" s="13">
        <v>6.9699999999999998E-2</v>
      </c>
      <c r="K67" s="13">
        <v>2.86E-2</v>
      </c>
      <c r="L67" s="13">
        <v>7.6300000000000007E-2</v>
      </c>
      <c r="M67" s="13">
        <v>7.8700000000000006E-2</v>
      </c>
      <c r="N67" s="13">
        <v>0</v>
      </c>
      <c r="O67" s="13">
        <v>-3.3E-3</v>
      </c>
      <c r="P67" s="13"/>
      <c r="Q67" s="19">
        <v>13</v>
      </c>
      <c r="R67" s="22">
        <v>2.67</v>
      </c>
      <c r="S67" s="22">
        <v>16.59</v>
      </c>
      <c r="T67" s="22">
        <v>0.1</v>
      </c>
      <c r="U67" s="19">
        <v>1</v>
      </c>
      <c r="V67" s="19">
        <v>1</v>
      </c>
      <c r="AS67" s="2"/>
      <c r="AT67" s="2"/>
      <c r="AU67" s="2"/>
      <c r="AV67" s="15"/>
      <c r="AW67" s="15"/>
      <c r="BA67" s="2"/>
      <c r="BB67" s="2"/>
      <c r="BD67" s="20"/>
      <c r="BE67" s="20"/>
      <c r="BG67" s="3"/>
      <c r="BH67" s="1"/>
      <c r="BI67" s="1"/>
      <c r="BJ67" s="1"/>
      <c r="BK67" s="1"/>
      <c r="BL67" s="1"/>
    </row>
    <row r="68" spans="1:64" x14ac:dyDescent="0.25">
      <c r="A68" s="1" t="s">
        <v>6</v>
      </c>
      <c r="B68" s="1" t="s">
        <v>2</v>
      </c>
      <c r="C68" s="1" t="s">
        <v>27</v>
      </c>
      <c r="D68" s="1" t="s">
        <v>4</v>
      </c>
      <c r="E68" s="1" t="s">
        <v>1482</v>
      </c>
      <c r="F68" s="1" t="s">
        <v>1483</v>
      </c>
      <c r="G68"/>
      <c r="H68" s="22">
        <v>1.3299999999999999E-2</v>
      </c>
      <c r="J68" s="13">
        <v>0.15340000000000001</v>
      </c>
      <c r="K68" s="13">
        <v>4.1700000000000001E-2</v>
      </c>
      <c r="L68" s="13">
        <v>0.1113</v>
      </c>
      <c r="M68" s="13">
        <v>0.1163</v>
      </c>
      <c r="N68" s="13">
        <v>0</v>
      </c>
      <c r="O68" s="13">
        <v>-1.04E-2</v>
      </c>
      <c r="P68" s="13"/>
      <c r="Q68" s="19">
        <v>8</v>
      </c>
      <c r="R68" s="22">
        <v>2.67</v>
      </c>
      <c r="S68" s="22"/>
      <c r="T68" s="22">
        <v>0.37</v>
      </c>
      <c r="U68" s="19">
        <v>1</v>
      </c>
      <c r="V68" s="19">
        <v>1</v>
      </c>
      <c r="AS68" s="2"/>
      <c r="AT68" s="2"/>
      <c r="AU68" s="2"/>
      <c r="AV68" s="15"/>
      <c r="AW68" s="15"/>
      <c r="BA68" s="2"/>
      <c r="BB68" s="2"/>
      <c r="BD68" s="20"/>
      <c r="BE68" s="20"/>
      <c r="BG68" s="3"/>
      <c r="BH68" s="1"/>
      <c r="BI68" s="1"/>
      <c r="BJ68" s="1"/>
      <c r="BK68" s="1"/>
      <c r="BL68" s="1"/>
    </row>
    <row r="69" spans="1:64" x14ac:dyDescent="0.25">
      <c r="A69" s="1" t="s">
        <v>36</v>
      </c>
      <c r="B69" s="1" t="s">
        <v>8</v>
      </c>
      <c r="C69" s="1" t="s">
        <v>7</v>
      </c>
      <c r="D69" s="1" t="s">
        <v>4</v>
      </c>
      <c r="E69" s="1" t="s">
        <v>1758</v>
      </c>
      <c r="F69" s="1" t="s">
        <v>114</v>
      </c>
      <c r="G69"/>
      <c r="H69" s="22">
        <v>5.7999999999999996E-3</v>
      </c>
      <c r="J69" s="13">
        <v>1.55E-2</v>
      </c>
      <c r="K69" s="13">
        <v>3.5099999999999999E-2</v>
      </c>
      <c r="L69" s="13">
        <v>9.3399999999999997E-2</v>
      </c>
      <c r="M69" s="13">
        <v>9.69E-2</v>
      </c>
      <c r="N69" s="13">
        <v>0</v>
      </c>
      <c r="O69" s="13">
        <v>-2.41E-2</v>
      </c>
      <c r="P69" s="13"/>
      <c r="Q69" s="19">
        <v>450</v>
      </c>
      <c r="R69" s="22">
        <v>2.66</v>
      </c>
      <c r="S69" s="22">
        <v>6.82</v>
      </c>
      <c r="T69" s="22">
        <v>0.31</v>
      </c>
      <c r="U69" s="19">
        <v>4</v>
      </c>
      <c r="V69" s="19">
        <v>1</v>
      </c>
      <c r="AS69" s="2"/>
      <c r="AT69" s="2"/>
      <c r="AU69" s="2"/>
      <c r="AV69" s="15"/>
      <c r="AW69" s="15"/>
      <c r="BA69" s="2"/>
      <c r="BB69" s="2"/>
      <c r="BD69" s="20"/>
      <c r="BE69" s="20"/>
      <c r="BG69" s="3"/>
      <c r="BH69" s="1"/>
      <c r="BI69" s="1"/>
      <c r="BJ69" s="1"/>
      <c r="BK69" s="1"/>
      <c r="BL69" s="1"/>
    </row>
    <row r="70" spans="1:64" x14ac:dyDescent="0.25">
      <c r="A70" s="1" t="s">
        <v>32</v>
      </c>
      <c r="B70" s="1" t="s">
        <v>18</v>
      </c>
      <c r="C70" s="1" t="s">
        <v>25</v>
      </c>
      <c r="D70" s="1" t="s">
        <v>3328</v>
      </c>
      <c r="E70" s="1" t="s">
        <v>3329</v>
      </c>
      <c r="F70" s="1" t="s">
        <v>3330</v>
      </c>
      <c r="G70"/>
      <c r="H70" s="22">
        <v>4.7000000000000002E-3</v>
      </c>
      <c r="J70" s="13">
        <v>6.8699999999999997E-2</v>
      </c>
      <c r="K70" s="13">
        <v>2.7099999999999999E-2</v>
      </c>
      <c r="L70" s="13">
        <v>7.1499999999999994E-2</v>
      </c>
      <c r="M70" s="13">
        <v>7.3599999999999999E-2</v>
      </c>
      <c r="N70" s="13">
        <v>0</v>
      </c>
      <c r="O70" s="13">
        <v>-3.8999999999999998E-3</v>
      </c>
      <c r="P70" s="13"/>
      <c r="Q70" s="19">
        <v>1254</v>
      </c>
      <c r="R70" s="22">
        <v>2.64</v>
      </c>
      <c r="S70" s="22">
        <v>24.66</v>
      </c>
      <c r="T70" s="22">
        <v>0.51</v>
      </c>
      <c r="U70" s="19">
        <v>2</v>
      </c>
      <c r="V70" s="19">
        <v>1</v>
      </c>
      <c r="AS70" s="2"/>
      <c r="AT70" s="2"/>
      <c r="AU70" s="2"/>
      <c r="AV70" s="15"/>
      <c r="AW70" s="15"/>
      <c r="BA70" s="2"/>
      <c r="BB70" s="2"/>
      <c r="BD70" s="20"/>
      <c r="BE70" s="20"/>
      <c r="BG70" s="3"/>
      <c r="BH70" s="1"/>
      <c r="BI70" s="1"/>
      <c r="BJ70" s="1"/>
      <c r="BK70" s="1"/>
      <c r="BL70" s="1"/>
    </row>
    <row r="71" spans="1:64" x14ac:dyDescent="0.25">
      <c r="A71" s="1" t="s">
        <v>1</v>
      </c>
      <c r="B71" s="1" t="s">
        <v>2</v>
      </c>
      <c r="C71" s="1" t="s">
        <v>39</v>
      </c>
      <c r="D71" s="1" t="s">
        <v>4</v>
      </c>
      <c r="E71" s="1" t="s">
        <v>1834</v>
      </c>
      <c r="F71" s="1" t="s">
        <v>3044</v>
      </c>
      <c r="G71"/>
      <c r="H71" s="22">
        <v>5.6800000000000003E-2</v>
      </c>
      <c r="J71" s="13">
        <v>0.26569999999999999</v>
      </c>
      <c r="K71" s="13">
        <v>0.1188</v>
      </c>
      <c r="L71" s="13">
        <v>0.31219999999999998</v>
      </c>
      <c r="M71" s="13">
        <v>0.35210000000000002</v>
      </c>
      <c r="N71" s="13">
        <v>0</v>
      </c>
      <c r="O71" s="13">
        <v>-7.2900000000000006E-2</v>
      </c>
      <c r="P71" s="13"/>
      <c r="Q71" s="19">
        <v>8</v>
      </c>
      <c r="R71" s="22">
        <v>2.63</v>
      </c>
      <c r="S71" s="22">
        <v>4.2300000000000004</v>
      </c>
      <c r="T71" s="22">
        <v>-0.04</v>
      </c>
      <c r="U71" s="19">
        <v>4</v>
      </c>
      <c r="V71" s="19">
        <v>1</v>
      </c>
      <c r="AS71" s="2"/>
      <c r="AT71" s="2"/>
      <c r="AU71" s="2"/>
      <c r="AV71" s="15"/>
      <c r="AW71" s="15"/>
      <c r="BA71" s="2"/>
      <c r="BB71" s="2"/>
      <c r="BD71" s="20"/>
      <c r="BE71" s="20"/>
      <c r="BG71" s="3"/>
      <c r="BH71" s="1"/>
      <c r="BI71" s="1"/>
      <c r="BJ71" s="1"/>
      <c r="BK71" s="1"/>
      <c r="BL71" s="1"/>
    </row>
    <row r="72" spans="1:64" x14ac:dyDescent="0.25">
      <c r="A72" s="1" t="s">
        <v>6</v>
      </c>
      <c r="B72" s="1" t="s">
        <v>2</v>
      </c>
      <c r="C72" s="1" t="s">
        <v>27</v>
      </c>
      <c r="D72" s="1" t="s">
        <v>4</v>
      </c>
      <c r="E72" s="1" t="s">
        <v>3220</v>
      </c>
      <c r="F72" s="1" t="s">
        <v>3221</v>
      </c>
      <c r="G72"/>
      <c r="H72" s="22">
        <v>7.4399999999999994E-2</v>
      </c>
      <c r="J72" s="13">
        <v>0.34139999999999998</v>
      </c>
      <c r="K72" s="13">
        <v>6.9400000000000003E-2</v>
      </c>
      <c r="L72" s="13">
        <v>0.18140000000000001</v>
      </c>
      <c r="M72" s="13">
        <v>0.19450000000000001</v>
      </c>
      <c r="N72" s="13">
        <v>0</v>
      </c>
      <c r="O72" s="13">
        <v>-5.9400000000000001E-2</v>
      </c>
      <c r="P72" s="13"/>
      <c r="Q72" s="19">
        <v>60</v>
      </c>
      <c r="R72" s="22">
        <v>2.61</v>
      </c>
      <c r="S72" s="22">
        <v>3.32</v>
      </c>
      <c r="T72" s="22">
        <v>7.0000000000000007E-2</v>
      </c>
      <c r="U72" s="19">
        <v>7</v>
      </c>
      <c r="V72" s="19">
        <v>2</v>
      </c>
      <c r="AS72" s="2"/>
      <c r="AT72" s="2"/>
      <c r="AU72" s="2"/>
      <c r="AV72" s="15"/>
      <c r="AW72" s="15"/>
      <c r="BA72" s="2"/>
      <c r="BB72" s="2"/>
      <c r="BD72" s="20"/>
      <c r="BE72" s="20"/>
      <c r="BG72" s="3"/>
      <c r="BH72" s="1"/>
      <c r="BI72" s="1"/>
      <c r="BJ72" s="1"/>
      <c r="BK72" s="1"/>
      <c r="BL72" s="1"/>
    </row>
    <row r="73" spans="1:64" x14ac:dyDescent="0.25">
      <c r="A73" s="1" t="s">
        <v>32</v>
      </c>
      <c r="B73" s="1" t="s">
        <v>18</v>
      </c>
      <c r="C73" s="1" t="s">
        <v>25</v>
      </c>
      <c r="D73" s="1" t="s">
        <v>100</v>
      </c>
      <c r="E73" s="1" t="s">
        <v>638</v>
      </c>
      <c r="F73" s="1" t="s">
        <v>1781</v>
      </c>
      <c r="G73"/>
      <c r="H73" s="22">
        <v>-1E-4</v>
      </c>
      <c r="J73" s="13">
        <v>6.5199999999999994E-2</v>
      </c>
      <c r="K73" s="13">
        <v>3.3799999999999997E-2</v>
      </c>
      <c r="L73" s="13">
        <v>8.8200000000000001E-2</v>
      </c>
      <c r="M73" s="13">
        <v>9.1300000000000006E-2</v>
      </c>
      <c r="N73" s="13">
        <v>-1E-4</v>
      </c>
      <c r="O73" s="13">
        <v>-5.3E-3</v>
      </c>
      <c r="P73" s="13"/>
      <c r="Q73" s="19">
        <v>1498</v>
      </c>
      <c r="R73" s="22">
        <v>2.61</v>
      </c>
      <c r="S73" s="22">
        <v>12.08</v>
      </c>
      <c r="T73" s="22">
        <v>0.7</v>
      </c>
      <c r="U73" s="19">
        <v>2</v>
      </c>
      <c r="V73" s="19">
        <v>1</v>
      </c>
      <c r="AS73" s="2"/>
      <c r="AT73" s="2"/>
      <c r="AU73" s="2"/>
      <c r="AV73" s="15"/>
      <c r="AW73" s="15"/>
      <c r="BA73" s="2"/>
      <c r="BB73" s="2"/>
      <c r="BD73" s="20"/>
      <c r="BE73" s="20"/>
      <c r="BG73" s="3"/>
      <c r="BH73" s="1"/>
      <c r="BI73" s="1"/>
      <c r="BJ73" s="1"/>
      <c r="BK73" s="1"/>
      <c r="BL73" s="1"/>
    </row>
    <row r="74" spans="1:64" x14ac:dyDescent="0.25">
      <c r="A74" s="1" t="s">
        <v>1</v>
      </c>
      <c r="B74" s="1" t="s">
        <v>18</v>
      </c>
      <c r="C74" s="1" t="s">
        <v>25</v>
      </c>
      <c r="D74" s="1" t="s">
        <v>4</v>
      </c>
      <c r="E74" s="1" t="s">
        <v>1750</v>
      </c>
      <c r="F74" s="1" t="s">
        <v>1649</v>
      </c>
      <c r="G74"/>
      <c r="H74" s="22">
        <v>2.0299999999999999E-2</v>
      </c>
      <c r="J74" s="13">
        <v>0.1145</v>
      </c>
      <c r="K74" s="13">
        <v>5.7599999999999998E-2</v>
      </c>
      <c r="L74" s="13">
        <v>0.1502</v>
      </c>
      <c r="M74" s="13">
        <v>0.1593</v>
      </c>
      <c r="N74" s="13">
        <v>0</v>
      </c>
      <c r="O74" s="13">
        <v>-1.35E-2</v>
      </c>
      <c r="P74" s="13"/>
      <c r="Q74" s="19">
        <v>2622</v>
      </c>
      <c r="R74" s="22">
        <v>2.61</v>
      </c>
      <c r="S74" s="22">
        <v>214.57</v>
      </c>
      <c r="T74" s="22">
        <v>0.33</v>
      </c>
      <c r="U74" s="19">
        <v>2</v>
      </c>
      <c r="V74" s="19">
        <v>1</v>
      </c>
      <c r="AS74" s="2"/>
      <c r="AT74" s="2"/>
      <c r="AU74" s="2"/>
      <c r="AV74" s="15"/>
      <c r="AW74" s="15"/>
      <c r="BA74" s="2"/>
      <c r="BB74" s="2"/>
      <c r="BD74" s="20"/>
      <c r="BE74" s="20"/>
      <c r="BG74" s="3"/>
      <c r="BH74" s="1"/>
      <c r="BI74" s="1"/>
      <c r="BJ74" s="1"/>
      <c r="BK74" s="1"/>
      <c r="BL74" s="1"/>
    </row>
    <row r="75" spans="1:64" x14ac:dyDescent="0.25">
      <c r="A75" s="1" t="s">
        <v>36</v>
      </c>
      <c r="B75" s="1" t="s">
        <v>8</v>
      </c>
      <c r="C75" s="1" t="s">
        <v>7</v>
      </c>
      <c r="D75" s="1" t="s">
        <v>4</v>
      </c>
      <c r="E75" s="1" t="s">
        <v>1758</v>
      </c>
      <c r="F75" s="1" t="s">
        <v>1759</v>
      </c>
      <c r="G75"/>
      <c r="H75" s="22">
        <v>7.7999999999999996E-3</v>
      </c>
      <c r="J75" s="13">
        <v>6.8400000000000002E-2</v>
      </c>
      <c r="K75" s="13">
        <v>2.5999999999999999E-2</v>
      </c>
      <c r="L75" s="13">
        <v>6.7299999999999999E-2</v>
      </c>
      <c r="M75" s="13">
        <v>6.9099999999999995E-2</v>
      </c>
      <c r="N75" s="13">
        <v>0</v>
      </c>
      <c r="O75" s="13">
        <v>-1.2E-2</v>
      </c>
      <c r="P75" s="13"/>
      <c r="Q75" s="19">
        <v>1750</v>
      </c>
      <c r="R75" s="22">
        <v>2.59</v>
      </c>
      <c r="S75" s="22">
        <v>2.4300000000000002</v>
      </c>
      <c r="T75" s="22">
        <v>0.13</v>
      </c>
      <c r="U75" s="19">
        <v>2</v>
      </c>
      <c r="V75" s="19">
        <v>1</v>
      </c>
      <c r="AS75" s="2"/>
      <c r="AT75" s="2"/>
      <c r="AU75" s="2"/>
      <c r="AV75" s="15"/>
      <c r="AW75" s="15"/>
      <c r="BA75" s="2"/>
      <c r="BB75" s="2"/>
      <c r="BD75" s="20"/>
      <c r="BE75" s="20"/>
      <c r="BG75" s="3"/>
      <c r="BH75" s="1"/>
      <c r="BI75" s="1"/>
      <c r="BJ75" s="1"/>
      <c r="BK75" s="1"/>
      <c r="BL75" s="1"/>
    </row>
    <row r="76" spans="1:64" x14ac:dyDescent="0.25">
      <c r="A76" s="1" t="s">
        <v>32</v>
      </c>
      <c r="B76" s="1" t="s">
        <v>18</v>
      </c>
      <c r="C76" s="1" t="s">
        <v>25</v>
      </c>
      <c r="D76" s="1" t="s">
        <v>280</v>
      </c>
      <c r="E76" s="1" t="s">
        <v>3216</v>
      </c>
      <c r="F76" s="1" t="s">
        <v>3217</v>
      </c>
      <c r="G76"/>
      <c r="H76" s="22">
        <v>-4.8999999999999998E-3</v>
      </c>
      <c r="J76" s="13">
        <v>8.0699999999999994E-2</v>
      </c>
      <c r="K76" s="13">
        <v>5.6899999999999999E-2</v>
      </c>
      <c r="L76" s="13">
        <v>0.1459</v>
      </c>
      <c r="M76" s="13">
        <v>0.15429999999999999</v>
      </c>
      <c r="N76" s="13">
        <v>-1.8800000000000001E-2</v>
      </c>
      <c r="O76" s="13">
        <v>-2.3699999999999999E-2</v>
      </c>
      <c r="P76" s="13"/>
      <c r="Q76" s="19">
        <v>22</v>
      </c>
      <c r="R76" s="22">
        <v>2.56</v>
      </c>
      <c r="S76" s="22">
        <v>3.72</v>
      </c>
      <c r="T76" s="22">
        <v>0.59</v>
      </c>
      <c r="U76" s="19">
        <v>3</v>
      </c>
      <c r="V76" s="19">
        <v>2</v>
      </c>
      <c r="AS76" s="2"/>
      <c r="AT76" s="2"/>
      <c r="AU76" s="2"/>
      <c r="AV76" s="15"/>
      <c r="AW76" s="15"/>
      <c r="BA76" s="2"/>
      <c r="BB76" s="2"/>
      <c r="BD76" s="20"/>
      <c r="BE76" s="20"/>
      <c r="BG76" s="3"/>
      <c r="BH76" s="1"/>
      <c r="BI76" s="1"/>
      <c r="BJ76" s="1"/>
      <c r="BK76" s="1"/>
      <c r="BL76" s="1"/>
    </row>
    <row r="77" spans="1:64" x14ac:dyDescent="0.25">
      <c r="A77" s="1" t="s">
        <v>1</v>
      </c>
      <c r="B77" s="1" t="s">
        <v>2</v>
      </c>
      <c r="C77" s="1" t="s">
        <v>39</v>
      </c>
      <c r="D77" s="1" t="s">
        <v>4</v>
      </c>
      <c r="E77" s="1" t="s">
        <v>2795</v>
      </c>
      <c r="F77" s="1" t="s">
        <v>2796</v>
      </c>
      <c r="G77"/>
      <c r="H77" s="22">
        <v>-7.0000000000000001E-3</v>
      </c>
      <c r="J77" s="13">
        <v>3.85E-2</v>
      </c>
      <c r="K77" s="13">
        <v>1.89E-2</v>
      </c>
      <c r="L77" s="13">
        <v>4.8000000000000001E-2</v>
      </c>
      <c r="M77" s="13">
        <v>4.8899999999999999E-2</v>
      </c>
      <c r="N77" s="13">
        <v>-7.0000000000000001E-3</v>
      </c>
      <c r="O77" s="13">
        <v>-8.0000000000000002E-3</v>
      </c>
      <c r="P77" s="13"/>
      <c r="Q77" s="19">
        <v>43</v>
      </c>
      <c r="R77" s="22">
        <v>2.54</v>
      </c>
      <c r="S77" s="22">
        <v>6.96</v>
      </c>
      <c r="T77" s="22">
        <v>0.52</v>
      </c>
      <c r="U77" s="19">
        <v>4</v>
      </c>
      <c r="V77" s="19">
        <v>2</v>
      </c>
      <c r="AS77" s="2"/>
      <c r="AT77" s="2"/>
      <c r="AU77" s="2"/>
      <c r="AV77" s="15"/>
      <c r="AW77" s="15"/>
      <c r="BA77" s="2"/>
      <c r="BB77" s="2"/>
      <c r="BD77" s="20"/>
      <c r="BE77" s="20"/>
      <c r="BG77" s="3"/>
      <c r="BH77" s="1"/>
      <c r="BI77" s="1"/>
      <c r="BJ77" s="1"/>
      <c r="BK77" s="1"/>
      <c r="BL77" s="1"/>
    </row>
    <row r="78" spans="1:64" x14ac:dyDescent="0.25">
      <c r="A78" s="1" t="s">
        <v>1</v>
      </c>
      <c r="B78" s="1" t="s">
        <v>18</v>
      </c>
      <c r="C78" s="1" t="s">
        <v>25</v>
      </c>
      <c r="D78" s="1" t="s">
        <v>473</v>
      </c>
      <c r="E78" s="1" t="s">
        <v>1750</v>
      </c>
      <c r="F78" s="1" t="s">
        <v>1751</v>
      </c>
      <c r="G78"/>
      <c r="H78" s="22">
        <v>3.7199999999999997E-2</v>
      </c>
      <c r="J78" s="13">
        <v>0.19889999999999999</v>
      </c>
      <c r="K78" s="13">
        <v>8.2900000000000001E-2</v>
      </c>
      <c r="L78" s="13">
        <v>0.21010000000000001</v>
      </c>
      <c r="M78" s="13">
        <v>0.22770000000000001</v>
      </c>
      <c r="N78" s="13">
        <v>0</v>
      </c>
      <c r="O78" s="13">
        <v>-2.63E-2</v>
      </c>
      <c r="P78" s="13"/>
      <c r="Q78" s="19">
        <v>3343</v>
      </c>
      <c r="R78" s="22">
        <v>2.5299999999999998</v>
      </c>
      <c r="S78" s="22">
        <v>5.24</v>
      </c>
      <c r="T78" s="22">
        <v>0.03</v>
      </c>
      <c r="U78" s="19">
        <v>3</v>
      </c>
      <c r="V78" s="19">
        <v>2</v>
      </c>
      <c r="AS78" s="2"/>
      <c r="AT78" s="2"/>
      <c r="AU78" s="2"/>
      <c r="AV78" s="15"/>
      <c r="AW78" s="15"/>
      <c r="BA78" s="2"/>
      <c r="BB78" s="2"/>
      <c r="BD78" s="20"/>
      <c r="BE78" s="20"/>
      <c r="BG78" s="3"/>
      <c r="BH78" s="1"/>
      <c r="BI78" s="1"/>
      <c r="BJ78" s="1"/>
      <c r="BK78" s="1"/>
      <c r="BL78" s="1"/>
    </row>
    <row r="79" spans="1:64" x14ac:dyDescent="0.25">
      <c r="A79" s="1" t="s">
        <v>6</v>
      </c>
      <c r="B79" s="1" t="s">
        <v>2</v>
      </c>
      <c r="C79" s="1" t="s">
        <v>27</v>
      </c>
      <c r="D79" s="1" t="s">
        <v>4</v>
      </c>
      <c r="E79" s="1" t="s">
        <v>3027</v>
      </c>
      <c r="F79" s="1" t="s">
        <v>27</v>
      </c>
      <c r="G79"/>
      <c r="H79" s="22">
        <v>1.44E-2</v>
      </c>
      <c r="J79" s="13">
        <v>0.25750000000000001</v>
      </c>
      <c r="K79" s="13">
        <v>8.7900000000000006E-2</v>
      </c>
      <c r="L79" s="13">
        <v>0.22020000000000001</v>
      </c>
      <c r="M79" s="13">
        <v>0.23930000000000001</v>
      </c>
      <c r="N79" s="13">
        <v>0</v>
      </c>
      <c r="O79" s="13">
        <v>-9.1600000000000001E-2</v>
      </c>
      <c r="P79" s="13"/>
      <c r="Q79" s="19">
        <v>20</v>
      </c>
      <c r="R79" s="22">
        <v>2.5099999999999998</v>
      </c>
      <c r="S79" s="22"/>
      <c r="T79" s="22">
        <v>0.02</v>
      </c>
      <c r="U79" s="19">
        <v>8</v>
      </c>
      <c r="V79" s="19">
        <v>8</v>
      </c>
      <c r="AS79" s="2"/>
      <c r="AT79" s="2"/>
      <c r="AU79" s="2"/>
      <c r="AV79" s="15"/>
      <c r="AW79" s="15"/>
      <c r="BA79" s="2"/>
      <c r="BB79" s="2"/>
      <c r="BD79" s="20"/>
      <c r="BE79" s="20"/>
      <c r="BG79" s="3"/>
      <c r="BH79" s="1"/>
      <c r="BI79" s="1"/>
      <c r="BJ79" s="1"/>
      <c r="BK79" s="1"/>
      <c r="BL79" s="1"/>
    </row>
    <row r="80" spans="1:64" x14ac:dyDescent="0.25">
      <c r="A80" s="1" t="s">
        <v>1</v>
      </c>
      <c r="B80" s="1" t="s">
        <v>18</v>
      </c>
      <c r="C80" s="1" t="s">
        <v>25</v>
      </c>
      <c r="D80" s="1" t="s">
        <v>4</v>
      </c>
      <c r="E80" s="1" t="s">
        <v>1149</v>
      </c>
      <c r="F80" s="1" t="s">
        <v>2800</v>
      </c>
      <c r="G80"/>
      <c r="H80" s="22">
        <v>-1.4E-3</v>
      </c>
      <c r="J80" s="13">
        <v>4.3200000000000002E-2</v>
      </c>
      <c r="K80" s="13">
        <v>1.6299999999999999E-2</v>
      </c>
      <c r="L80" s="13">
        <v>4.0899999999999999E-2</v>
      </c>
      <c r="M80" s="13">
        <v>4.1599999999999998E-2</v>
      </c>
      <c r="N80" s="13">
        <v>-1.4E-3</v>
      </c>
      <c r="O80" s="13">
        <v>-5.7999999999999996E-3</v>
      </c>
      <c r="P80" s="13"/>
      <c r="Q80" s="19">
        <v>26</v>
      </c>
      <c r="R80" s="22">
        <v>2.5099999999999998</v>
      </c>
      <c r="S80" s="22">
        <v>5.68</v>
      </c>
      <c r="T80" s="22">
        <v>-0.54</v>
      </c>
      <c r="U80" s="19">
        <v>2</v>
      </c>
      <c r="V80" s="19">
        <v>1</v>
      </c>
      <c r="AS80" s="2"/>
      <c r="AT80" s="2"/>
      <c r="AU80" s="2"/>
      <c r="AV80" s="15"/>
      <c r="AW80" s="15"/>
      <c r="BA80" s="2"/>
      <c r="BB80" s="2"/>
      <c r="BD80" s="20"/>
      <c r="BE80" s="20"/>
      <c r="BG80" s="3"/>
      <c r="BH80" s="1"/>
      <c r="BI80" s="1"/>
      <c r="BJ80" s="1"/>
      <c r="BK80" s="1"/>
      <c r="BL80" s="1"/>
    </row>
    <row r="81" spans="1:64" x14ac:dyDescent="0.25">
      <c r="A81" s="1" t="s">
        <v>32</v>
      </c>
      <c r="B81" s="1" t="s">
        <v>18</v>
      </c>
      <c r="C81" s="1" t="s">
        <v>33</v>
      </c>
      <c r="D81" s="1" t="s">
        <v>100</v>
      </c>
      <c r="E81" s="1" t="s">
        <v>2437</v>
      </c>
      <c r="F81" s="1" t="s">
        <v>2439</v>
      </c>
      <c r="G81"/>
      <c r="H81" s="22">
        <v>0</v>
      </c>
      <c r="J81" s="13">
        <v>0</v>
      </c>
      <c r="K81" s="13">
        <v>1.7299999999999999E-2</v>
      </c>
      <c r="L81" s="13">
        <v>4.3099999999999999E-2</v>
      </c>
      <c r="M81" s="13">
        <v>4.3799999999999999E-2</v>
      </c>
      <c r="N81" s="13">
        <v>0</v>
      </c>
      <c r="O81" s="13">
        <v>0</v>
      </c>
      <c r="P81" s="13"/>
      <c r="Q81" s="19">
        <v>23</v>
      </c>
      <c r="R81" s="22">
        <v>2.4900000000000002</v>
      </c>
      <c r="S81" s="22"/>
      <c r="T81" s="22">
        <v>0.78</v>
      </c>
      <c r="U81" s="19"/>
      <c r="V81" s="19"/>
      <c r="AS81" s="2"/>
      <c r="AT81" s="2"/>
      <c r="AU81" s="2"/>
      <c r="AV81" s="15"/>
      <c r="AW81" s="15"/>
      <c r="BA81" s="2"/>
      <c r="BB81" s="2"/>
      <c r="BD81" s="20"/>
      <c r="BE81" s="20"/>
      <c r="BG81" s="3"/>
      <c r="BH81" s="1"/>
      <c r="BI81" s="1"/>
      <c r="BJ81" s="1"/>
      <c r="BK81" s="1"/>
      <c r="BL81" s="1"/>
    </row>
    <row r="82" spans="1:64" x14ac:dyDescent="0.25">
      <c r="A82" s="1" t="s">
        <v>32</v>
      </c>
      <c r="B82" s="1" t="s">
        <v>18</v>
      </c>
      <c r="C82" s="1" t="s">
        <v>33</v>
      </c>
      <c r="D82" s="1" t="s">
        <v>4</v>
      </c>
      <c r="E82" s="1" t="s">
        <v>77</v>
      </c>
      <c r="F82" s="1" t="s">
        <v>1299</v>
      </c>
      <c r="G82"/>
      <c r="H82" s="22">
        <v>1.6299999999999999E-2</v>
      </c>
      <c r="J82" s="13">
        <v>0.14829999999999999</v>
      </c>
      <c r="K82" s="13">
        <v>4.48E-2</v>
      </c>
      <c r="L82" s="13">
        <v>0.1096</v>
      </c>
      <c r="M82" s="13">
        <v>0.1142</v>
      </c>
      <c r="N82" s="13">
        <v>0</v>
      </c>
      <c r="O82" s="13">
        <v>-2.6100000000000002E-2</v>
      </c>
      <c r="P82" s="13"/>
      <c r="Q82" s="19">
        <v>89</v>
      </c>
      <c r="R82" s="22">
        <v>2.4500000000000002</v>
      </c>
      <c r="S82" s="22">
        <v>4.3099999999999996</v>
      </c>
      <c r="T82" s="22">
        <v>0.19</v>
      </c>
      <c r="U82" s="19">
        <v>3</v>
      </c>
      <c r="V82" s="19">
        <v>1</v>
      </c>
      <c r="AS82" s="2"/>
      <c r="AT82" s="2"/>
      <c r="AU82" s="2"/>
      <c r="AV82" s="15"/>
      <c r="AW82" s="15"/>
      <c r="BA82" s="2"/>
      <c r="BB82" s="2"/>
      <c r="BD82" s="20"/>
      <c r="BE82" s="20"/>
      <c r="BG82" s="3"/>
      <c r="BH82" s="1"/>
      <c r="BI82" s="1"/>
      <c r="BJ82" s="1"/>
      <c r="BK82" s="1"/>
      <c r="BL82" s="1"/>
    </row>
    <row r="83" spans="1:64" x14ac:dyDescent="0.25">
      <c r="A83" s="1" t="s">
        <v>17</v>
      </c>
      <c r="B83" s="1" t="s">
        <v>18</v>
      </c>
      <c r="C83" s="1" t="s">
        <v>25</v>
      </c>
      <c r="D83" s="1" t="s">
        <v>19</v>
      </c>
      <c r="E83" s="1" t="s">
        <v>2127</v>
      </c>
      <c r="F83" s="1" t="s">
        <v>2128</v>
      </c>
      <c r="G83"/>
      <c r="H83" s="22">
        <v>5.5800000000000002E-2</v>
      </c>
      <c r="J83" s="13">
        <v>0.3498</v>
      </c>
      <c r="K83" s="13">
        <v>0.1331</v>
      </c>
      <c r="L83" s="13">
        <v>0.32419999999999999</v>
      </c>
      <c r="M83" s="13">
        <v>0.36620000000000003</v>
      </c>
      <c r="N83" s="13">
        <v>0</v>
      </c>
      <c r="O83" s="13">
        <v>-4.4999999999999998E-2</v>
      </c>
      <c r="P83" s="13"/>
      <c r="Q83" s="19">
        <v>0</v>
      </c>
      <c r="R83" s="22">
        <v>2.44</v>
      </c>
      <c r="S83" s="22">
        <v>6.12</v>
      </c>
      <c r="T83" s="22">
        <v>-0.06</v>
      </c>
      <c r="U83" s="19">
        <v>3</v>
      </c>
      <c r="V83" s="19">
        <v>2</v>
      </c>
      <c r="AS83" s="2"/>
      <c r="AT83" s="2"/>
      <c r="AU83" s="2"/>
      <c r="AV83" s="15"/>
      <c r="AW83" s="15"/>
      <c r="BA83" s="2"/>
      <c r="BB83" s="2"/>
      <c r="BD83" s="20"/>
      <c r="BE83" s="20"/>
      <c r="BG83" s="3"/>
      <c r="BH83" s="1"/>
      <c r="BI83" s="1"/>
      <c r="BJ83" s="1"/>
      <c r="BK83" s="1"/>
      <c r="BL83" s="1"/>
    </row>
    <row r="84" spans="1:64" x14ac:dyDescent="0.25">
      <c r="A84" s="1" t="s">
        <v>483</v>
      </c>
      <c r="B84" s="1" t="s">
        <v>18</v>
      </c>
      <c r="C84" s="1" t="s">
        <v>25</v>
      </c>
      <c r="D84" s="1" t="s">
        <v>4</v>
      </c>
      <c r="E84" s="1" t="s">
        <v>1777</v>
      </c>
      <c r="F84" s="1" t="s">
        <v>1779</v>
      </c>
      <c r="G84"/>
      <c r="H84" s="22">
        <v>-1.11E-2</v>
      </c>
      <c r="J84" s="13">
        <v>0.2172</v>
      </c>
      <c r="K84" s="13">
        <v>0.1056</v>
      </c>
      <c r="L84" s="13">
        <v>0.254</v>
      </c>
      <c r="M84" s="13">
        <v>0.27939999999999998</v>
      </c>
      <c r="N84" s="13">
        <v>-1.11E-2</v>
      </c>
      <c r="O84" s="13">
        <v>-2.0799999999999999E-2</v>
      </c>
      <c r="P84" s="13"/>
      <c r="Q84" s="19">
        <v>0</v>
      </c>
      <c r="R84" s="22">
        <v>2.41</v>
      </c>
      <c r="S84" s="22">
        <v>15.03</v>
      </c>
      <c r="T84" s="22">
        <v>0.36</v>
      </c>
      <c r="U84" s="19">
        <v>4</v>
      </c>
      <c r="V84" s="19">
        <v>2</v>
      </c>
      <c r="AS84" s="2"/>
      <c r="AT84" s="2"/>
      <c r="AU84" s="2"/>
      <c r="AV84" s="15"/>
      <c r="AW84" s="15"/>
      <c r="BA84" s="2"/>
      <c r="BB84" s="2"/>
      <c r="BD84" s="20"/>
      <c r="BE84" s="20"/>
      <c r="BG84" s="3"/>
      <c r="BH84" s="1"/>
      <c r="BI84" s="1"/>
      <c r="BJ84" s="1"/>
      <c r="BK84" s="1"/>
      <c r="BL84" s="1"/>
    </row>
    <row r="85" spans="1:64" x14ac:dyDescent="0.25">
      <c r="A85" s="1" t="s">
        <v>32</v>
      </c>
      <c r="B85" s="1" t="s">
        <v>18</v>
      </c>
      <c r="C85" s="1" t="s">
        <v>25</v>
      </c>
      <c r="D85" s="1" t="s">
        <v>33</v>
      </c>
      <c r="E85" s="1" t="s">
        <v>3333</v>
      </c>
      <c r="F85" s="1" t="s">
        <v>3334</v>
      </c>
      <c r="G85"/>
      <c r="H85" s="22">
        <v>1.6E-2</v>
      </c>
      <c r="J85" s="13">
        <v>0.1467</v>
      </c>
      <c r="K85" s="13">
        <v>4.9500000000000002E-2</v>
      </c>
      <c r="L85" s="13">
        <v>0.1192</v>
      </c>
      <c r="M85" s="13">
        <v>0.1246</v>
      </c>
      <c r="N85" s="13">
        <v>0</v>
      </c>
      <c r="O85" s="13">
        <v>-1.6E-2</v>
      </c>
      <c r="P85" s="13"/>
      <c r="Q85" s="19">
        <v>544</v>
      </c>
      <c r="R85" s="22">
        <v>2.41</v>
      </c>
      <c r="S85" s="22">
        <v>5.6</v>
      </c>
      <c r="T85" s="22">
        <v>0.37</v>
      </c>
      <c r="U85" s="19">
        <v>2</v>
      </c>
      <c r="V85" s="19">
        <v>1</v>
      </c>
      <c r="AS85" s="2"/>
      <c r="AT85" s="2"/>
      <c r="AU85" s="2"/>
      <c r="AV85" s="15"/>
      <c r="AW85" s="15"/>
      <c r="BA85" s="2"/>
      <c r="BB85" s="2"/>
      <c r="BD85" s="20"/>
      <c r="BE85" s="20"/>
      <c r="BG85" s="3"/>
      <c r="BH85" s="1"/>
      <c r="BI85" s="1"/>
      <c r="BJ85" s="1"/>
      <c r="BK85" s="1"/>
      <c r="BL85" s="1"/>
    </row>
    <row r="86" spans="1:64" x14ac:dyDescent="0.25">
      <c r="A86" s="1" t="s">
        <v>32</v>
      </c>
      <c r="B86" s="1" t="s">
        <v>18</v>
      </c>
      <c r="C86" s="1" t="s">
        <v>25</v>
      </c>
      <c r="D86" s="1" t="s">
        <v>1768</v>
      </c>
      <c r="E86" s="1" t="s">
        <v>1769</v>
      </c>
      <c r="F86" s="1" t="s">
        <v>1770</v>
      </c>
      <c r="G86"/>
      <c r="H86" s="22">
        <v>0.05</v>
      </c>
      <c r="J86" s="13">
        <v>0.27279999999999999</v>
      </c>
      <c r="K86" s="13">
        <v>9.8299999999999998E-2</v>
      </c>
      <c r="L86" s="13">
        <v>0.2339</v>
      </c>
      <c r="M86" s="13">
        <v>0.25530000000000003</v>
      </c>
      <c r="N86" s="13">
        <v>0</v>
      </c>
      <c r="O86" s="13">
        <v>-1.8200000000000001E-2</v>
      </c>
      <c r="P86" s="13"/>
      <c r="Q86" s="19">
        <v>754</v>
      </c>
      <c r="R86" s="22">
        <v>2.38</v>
      </c>
      <c r="S86" s="22">
        <v>14.35</v>
      </c>
      <c r="T86" s="22">
        <v>0.16</v>
      </c>
      <c r="U86" s="19">
        <v>1</v>
      </c>
      <c r="V86" s="19">
        <v>1</v>
      </c>
      <c r="AS86" s="2"/>
      <c r="AT86" s="2"/>
      <c r="AU86" s="2"/>
      <c r="AV86" s="15"/>
      <c r="AW86" s="15"/>
      <c r="BA86" s="2"/>
      <c r="BB86" s="2"/>
      <c r="BD86" s="20"/>
      <c r="BE86" s="20"/>
      <c r="BG86" s="3"/>
      <c r="BH86" s="1"/>
      <c r="BI86" s="1"/>
      <c r="BJ86" s="1"/>
      <c r="BK86" s="1"/>
      <c r="BL86" s="1"/>
    </row>
    <row r="87" spans="1:64" x14ac:dyDescent="0.25">
      <c r="A87" s="1" t="s">
        <v>17</v>
      </c>
      <c r="B87" s="1" t="s">
        <v>18</v>
      </c>
      <c r="C87" s="1" t="s">
        <v>25</v>
      </c>
      <c r="D87" s="1" t="s">
        <v>288</v>
      </c>
      <c r="E87" s="1" t="s">
        <v>3324</v>
      </c>
      <c r="F87" s="1" t="s">
        <v>3325</v>
      </c>
      <c r="G87"/>
      <c r="H87" s="22">
        <v>-2.6599999999999999E-2</v>
      </c>
      <c r="J87" s="13">
        <v>0.25380000000000003</v>
      </c>
      <c r="K87" s="13">
        <v>9.0399999999999994E-2</v>
      </c>
      <c r="L87" s="13">
        <v>0.2155</v>
      </c>
      <c r="M87" s="13">
        <v>0.2336</v>
      </c>
      <c r="N87" s="13">
        <v>-2.6599999999999999E-2</v>
      </c>
      <c r="O87" s="13">
        <v>-2.6599999999999999E-2</v>
      </c>
      <c r="P87" s="13"/>
      <c r="Q87" s="19">
        <v>1040</v>
      </c>
      <c r="R87" s="22">
        <v>2.38</v>
      </c>
      <c r="S87" s="22">
        <v>7.59</v>
      </c>
      <c r="T87" s="22">
        <v>0.43</v>
      </c>
      <c r="U87" s="19">
        <v>2</v>
      </c>
      <c r="V87" s="19">
        <v>1</v>
      </c>
      <c r="AS87" s="2"/>
      <c r="AT87" s="2"/>
      <c r="AU87" s="2"/>
      <c r="AV87" s="15"/>
      <c r="AW87" s="15"/>
      <c r="BA87" s="2"/>
      <c r="BB87" s="2"/>
      <c r="BD87" s="20"/>
      <c r="BE87" s="20"/>
      <c r="BG87" s="3"/>
      <c r="BH87" s="1"/>
      <c r="BI87" s="1"/>
      <c r="BJ87" s="1"/>
      <c r="BK87" s="1"/>
      <c r="BL87" s="1"/>
    </row>
    <row r="88" spans="1:64" x14ac:dyDescent="0.25">
      <c r="A88" s="1" t="s">
        <v>1</v>
      </c>
      <c r="B88" s="1" t="s">
        <v>2</v>
      </c>
      <c r="C88" s="1" t="s">
        <v>39</v>
      </c>
      <c r="D88" s="1" t="s">
        <v>4</v>
      </c>
      <c r="E88" s="1" t="s">
        <v>3176</v>
      </c>
      <c r="F88" s="1" t="s">
        <v>3177</v>
      </c>
      <c r="G88"/>
      <c r="H88" s="22">
        <v>6.6E-3</v>
      </c>
      <c r="J88" s="13">
        <v>0.1084</v>
      </c>
      <c r="K88" s="13">
        <v>6.7299999999999999E-2</v>
      </c>
      <c r="L88" s="13">
        <v>0.16009999999999999</v>
      </c>
      <c r="M88" s="13">
        <v>0.16980000000000001</v>
      </c>
      <c r="N88" s="13">
        <v>0</v>
      </c>
      <c r="O88" s="13">
        <v>-5.04E-2</v>
      </c>
      <c r="P88" s="13"/>
      <c r="Q88" s="19">
        <v>28</v>
      </c>
      <c r="R88" s="22">
        <v>2.38</v>
      </c>
      <c r="S88" s="22">
        <v>2.27</v>
      </c>
      <c r="T88" s="22">
        <v>0.38</v>
      </c>
      <c r="U88" s="19">
        <v>2</v>
      </c>
      <c r="V88" s="19">
        <v>1</v>
      </c>
      <c r="AS88" s="2"/>
      <c r="AT88" s="2"/>
      <c r="AU88" s="2"/>
      <c r="AV88" s="15"/>
      <c r="AW88" s="15"/>
      <c r="BA88" s="2"/>
      <c r="BB88" s="2"/>
      <c r="BD88" s="20"/>
      <c r="BE88" s="20"/>
      <c r="BG88" s="3"/>
      <c r="BH88" s="1"/>
      <c r="BI88" s="1"/>
      <c r="BJ88" s="1"/>
      <c r="BK88" s="1"/>
      <c r="BL88" s="1"/>
    </row>
    <row r="89" spans="1:64" x14ac:dyDescent="0.25">
      <c r="A89" s="1" t="s">
        <v>32</v>
      </c>
      <c r="B89" s="1" t="s">
        <v>18</v>
      </c>
      <c r="C89" s="1" t="s">
        <v>25</v>
      </c>
      <c r="D89" s="1" t="s">
        <v>2361</v>
      </c>
      <c r="E89" s="1" t="s">
        <v>2580</v>
      </c>
      <c r="F89" s="1" t="s">
        <v>2361</v>
      </c>
      <c r="G89"/>
      <c r="H89" s="22">
        <v>8.5000000000000006E-3</v>
      </c>
      <c r="J89" s="13">
        <v>0.1424</v>
      </c>
      <c r="K89" s="13">
        <v>3.04E-2</v>
      </c>
      <c r="L89" s="13">
        <v>7.0800000000000002E-2</v>
      </c>
      <c r="M89" s="13">
        <v>7.2700000000000001E-2</v>
      </c>
      <c r="N89" s="13">
        <v>0</v>
      </c>
      <c r="O89" s="13">
        <v>-2.8299999999999999E-2</v>
      </c>
      <c r="P89" s="13"/>
      <c r="Q89" s="19">
        <v>104</v>
      </c>
      <c r="R89" s="22">
        <v>2.33</v>
      </c>
      <c r="S89" s="22">
        <v>2.4</v>
      </c>
      <c r="T89" s="22">
        <v>0.3</v>
      </c>
      <c r="U89" s="19">
        <v>10</v>
      </c>
      <c r="V89" s="19">
        <v>4</v>
      </c>
      <c r="AS89" s="2"/>
      <c r="AT89" s="2"/>
      <c r="AU89" s="2"/>
      <c r="AV89" s="15"/>
      <c r="AW89" s="15"/>
      <c r="BA89" s="2"/>
      <c r="BB89" s="2"/>
      <c r="BD89" s="20"/>
      <c r="BE89" s="20"/>
      <c r="BG89" s="3"/>
      <c r="BH89" s="1"/>
      <c r="BI89" s="1"/>
      <c r="BJ89" s="1"/>
      <c r="BK89" s="1"/>
      <c r="BL89" s="1"/>
    </row>
    <row r="90" spans="1:64" x14ac:dyDescent="0.25">
      <c r="A90" s="1" t="s">
        <v>1</v>
      </c>
      <c r="B90" s="1" t="s">
        <v>2</v>
      </c>
      <c r="C90" s="1" t="s">
        <v>39</v>
      </c>
      <c r="D90" s="1" t="s">
        <v>4</v>
      </c>
      <c r="E90" s="1" t="s">
        <v>2284</v>
      </c>
      <c r="F90" s="1" t="s">
        <v>41</v>
      </c>
      <c r="G90"/>
      <c r="H90" s="22">
        <v>3.2024999999999998E-2</v>
      </c>
      <c r="J90" s="13">
        <v>0.2291</v>
      </c>
      <c r="K90" s="13">
        <v>8.5099999999999995E-2</v>
      </c>
      <c r="L90" s="13">
        <v>0.19750000000000001</v>
      </c>
      <c r="M90" s="13">
        <v>0.21240000000000001</v>
      </c>
      <c r="N90" s="13">
        <v>0</v>
      </c>
      <c r="O90" s="13">
        <v>-3.0800000000000001E-2</v>
      </c>
      <c r="P90" s="13"/>
      <c r="Q90" s="19">
        <v>11</v>
      </c>
      <c r="R90" s="22">
        <v>2.3199999999999998</v>
      </c>
      <c r="S90" s="22">
        <v>7.87</v>
      </c>
      <c r="T90" s="22">
        <v>0.35</v>
      </c>
      <c r="U90" s="19">
        <v>4</v>
      </c>
      <c r="V90" s="19">
        <v>2</v>
      </c>
      <c r="AS90" s="2"/>
      <c r="AT90" s="2"/>
      <c r="AU90" s="2"/>
      <c r="AV90" s="15"/>
      <c r="AW90" s="15"/>
      <c r="BA90" s="2"/>
      <c r="BB90" s="2"/>
      <c r="BD90" s="20"/>
      <c r="BE90" s="20"/>
      <c r="BG90" s="3"/>
      <c r="BH90" s="1"/>
      <c r="BI90" s="1"/>
      <c r="BJ90" s="1"/>
      <c r="BK90" s="1"/>
      <c r="BL90" s="1"/>
    </row>
    <row r="91" spans="1:64" x14ac:dyDescent="0.25">
      <c r="A91" s="1" t="s">
        <v>1</v>
      </c>
      <c r="B91" s="1" t="s">
        <v>8</v>
      </c>
      <c r="C91" s="1" t="s">
        <v>7</v>
      </c>
      <c r="D91" s="1" t="s">
        <v>4</v>
      </c>
      <c r="E91" s="1" t="s">
        <v>2191</v>
      </c>
      <c r="F91" s="1" t="s">
        <v>2192</v>
      </c>
      <c r="G91"/>
      <c r="H91" s="22">
        <v>2.4750000000000001E-2</v>
      </c>
      <c r="J91" s="13">
        <v>5.79E-2</v>
      </c>
      <c r="K91" s="13">
        <v>5.7099999999999998E-2</v>
      </c>
      <c r="L91" s="13">
        <v>0.13189999999999999</v>
      </c>
      <c r="M91" s="13">
        <v>0.1384</v>
      </c>
      <c r="N91" s="13">
        <v>0</v>
      </c>
      <c r="O91" s="13">
        <v>-3.5099999999999999E-2</v>
      </c>
      <c r="P91" s="13"/>
      <c r="Q91" s="19">
        <v>46</v>
      </c>
      <c r="R91" s="22">
        <v>2.31</v>
      </c>
      <c r="S91" s="22">
        <v>5.38</v>
      </c>
      <c r="T91" s="22">
        <v>0.02</v>
      </c>
      <c r="U91" s="19">
        <v>7</v>
      </c>
      <c r="V91" s="19">
        <v>3</v>
      </c>
      <c r="AS91" s="2"/>
      <c r="AT91" s="2"/>
      <c r="AU91" s="2"/>
      <c r="AV91" s="15"/>
      <c r="AW91" s="15"/>
      <c r="BA91" s="2"/>
      <c r="BB91" s="2"/>
      <c r="BD91" s="20"/>
      <c r="BE91" s="20"/>
      <c r="BG91" s="3"/>
      <c r="BH91" s="1"/>
      <c r="BI91" s="1"/>
      <c r="BJ91" s="1"/>
      <c r="BK91" s="1"/>
      <c r="BL91" s="1"/>
    </row>
    <row r="92" spans="1:64" x14ac:dyDescent="0.25">
      <c r="A92" s="1" t="s">
        <v>32</v>
      </c>
      <c r="B92" s="1" t="s">
        <v>18</v>
      </c>
      <c r="C92" s="1" t="s">
        <v>25</v>
      </c>
      <c r="D92" s="1" t="s">
        <v>33</v>
      </c>
      <c r="E92" s="1" t="s">
        <v>2520</v>
      </c>
      <c r="F92" s="1" t="s">
        <v>2521</v>
      </c>
      <c r="G92"/>
      <c r="H92" s="22">
        <v>-1.4E-3</v>
      </c>
      <c r="J92" s="13">
        <v>9.9299999999999999E-2</v>
      </c>
      <c r="K92" s="13">
        <v>3.6299999999999999E-2</v>
      </c>
      <c r="L92" s="13">
        <v>8.3599999999999994E-2</v>
      </c>
      <c r="M92" s="13">
        <v>8.6199999999999999E-2</v>
      </c>
      <c r="N92" s="13">
        <v>-1.4E-3</v>
      </c>
      <c r="O92" s="13">
        <v>-2.76E-2</v>
      </c>
      <c r="P92" s="13"/>
      <c r="Q92" s="19">
        <v>94</v>
      </c>
      <c r="R92" s="22">
        <v>2.2999999999999998</v>
      </c>
      <c r="S92" s="22">
        <v>1.96</v>
      </c>
      <c r="T92" s="22">
        <v>0.28999999999999998</v>
      </c>
      <c r="U92" s="19">
        <v>4</v>
      </c>
      <c r="V92" s="19">
        <v>2</v>
      </c>
      <c r="AS92" s="2"/>
      <c r="AT92" s="2"/>
      <c r="AU92" s="2"/>
      <c r="AV92" s="15"/>
      <c r="AW92" s="15"/>
      <c r="BA92" s="2"/>
      <c r="BB92" s="2"/>
      <c r="BD92" s="20"/>
      <c r="BE92" s="20"/>
      <c r="BG92" s="3"/>
      <c r="BH92" s="1"/>
      <c r="BI92" s="1"/>
      <c r="BJ92" s="1"/>
      <c r="BK92" s="1"/>
      <c r="BL92" s="1"/>
    </row>
    <row r="93" spans="1:64" x14ac:dyDescent="0.25">
      <c r="A93" s="1" t="s">
        <v>1</v>
      </c>
      <c r="B93" s="1" t="s">
        <v>18</v>
      </c>
      <c r="C93" s="1" t="s">
        <v>25</v>
      </c>
      <c r="D93" s="1" t="s">
        <v>4</v>
      </c>
      <c r="E93" s="1" t="s">
        <v>317</v>
      </c>
      <c r="F93" s="1" t="s">
        <v>327</v>
      </c>
      <c r="G93"/>
      <c r="H93" s="22">
        <v>-4.5999999999999999E-3</v>
      </c>
      <c r="J93" s="13">
        <v>4.1500000000000002E-2</v>
      </c>
      <c r="K93" s="13">
        <v>6.3500000000000001E-2</v>
      </c>
      <c r="L93" s="13">
        <v>0.1459</v>
      </c>
      <c r="M93" s="13">
        <v>0.15390000000000001</v>
      </c>
      <c r="N93" s="13">
        <v>-4.5999999999999999E-3</v>
      </c>
      <c r="O93" s="13">
        <v>-7.51E-2</v>
      </c>
      <c r="P93" s="13"/>
      <c r="Q93" s="19">
        <v>174</v>
      </c>
      <c r="R93" s="22">
        <v>2.2999999999999998</v>
      </c>
      <c r="S93" s="22">
        <v>2.77</v>
      </c>
      <c r="T93" s="22">
        <v>-0.05</v>
      </c>
      <c r="U93" s="19">
        <v>7</v>
      </c>
      <c r="V93" s="19">
        <v>1</v>
      </c>
      <c r="AS93" s="2"/>
      <c r="AT93" s="2"/>
      <c r="AU93" s="2"/>
      <c r="AV93" s="15"/>
      <c r="AW93" s="15"/>
      <c r="BA93" s="2"/>
      <c r="BB93" s="2"/>
      <c r="BD93" s="20"/>
      <c r="BE93" s="20"/>
      <c r="BG93" s="3"/>
      <c r="BH93" s="1"/>
      <c r="BI93" s="1"/>
      <c r="BJ93" s="1"/>
      <c r="BK93" s="1"/>
      <c r="BL93" s="1"/>
    </row>
    <row r="94" spans="1:64" x14ac:dyDescent="0.25">
      <c r="A94" s="1" t="s">
        <v>1</v>
      </c>
      <c r="B94" s="1" t="s">
        <v>2</v>
      </c>
      <c r="C94" s="1" t="s">
        <v>27</v>
      </c>
      <c r="D94" s="1" t="s">
        <v>48</v>
      </c>
      <c r="E94" s="1" t="s">
        <v>155</v>
      </c>
      <c r="F94" s="1" t="s">
        <v>156</v>
      </c>
      <c r="G94"/>
      <c r="H94" s="22">
        <v>1.205E-2</v>
      </c>
      <c r="J94" s="13">
        <v>0.21279999999999999</v>
      </c>
      <c r="K94" s="13">
        <v>5.4300000000000001E-2</v>
      </c>
      <c r="L94" s="13">
        <v>0.1235</v>
      </c>
      <c r="M94" s="13">
        <v>0.12909999999999999</v>
      </c>
      <c r="N94" s="13">
        <v>0</v>
      </c>
      <c r="O94" s="13">
        <v>-0.13420000000000001</v>
      </c>
      <c r="P94" s="13"/>
      <c r="Q94" s="19">
        <v>214</v>
      </c>
      <c r="R94" s="22">
        <v>2.27</v>
      </c>
      <c r="S94" s="22">
        <v>0.97</v>
      </c>
      <c r="T94" s="22">
        <v>-0.08</v>
      </c>
      <c r="U94" s="19">
        <v>14</v>
      </c>
      <c r="V94" s="19">
        <v>4</v>
      </c>
      <c r="AS94" s="2"/>
      <c r="AT94" s="2"/>
      <c r="AU94" s="2"/>
      <c r="AV94" s="15"/>
      <c r="AW94" s="15"/>
      <c r="BA94" s="2"/>
      <c r="BB94" s="2"/>
      <c r="BD94" s="20"/>
      <c r="BE94" s="20"/>
      <c r="BG94" s="3"/>
      <c r="BH94" s="1"/>
      <c r="BI94" s="1"/>
      <c r="BJ94" s="1"/>
      <c r="BK94" s="1"/>
      <c r="BL94" s="1"/>
    </row>
    <row r="95" spans="1:64" x14ac:dyDescent="0.25">
      <c r="A95" s="1" t="s">
        <v>27</v>
      </c>
      <c r="B95" s="1" t="s">
        <v>2</v>
      </c>
      <c r="C95" s="1" t="s">
        <v>25</v>
      </c>
      <c r="D95" s="1" t="s">
        <v>4</v>
      </c>
      <c r="E95" s="1" t="s">
        <v>2609</v>
      </c>
      <c r="F95" s="1" t="s">
        <v>2768</v>
      </c>
      <c r="G95"/>
      <c r="H95" s="22">
        <v>-1.0500000000000001E-2</v>
      </c>
      <c r="J95" s="13">
        <v>0.12809999999999999</v>
      </c>
      <c r="K95" s="13">
        <v>4.2799999999999998E-2</v>
      </c>
      <c r="L95" s="13">
        <v>9.7299999999999998E-2</v>
      </c>
      <c r="M95" s="13">
        <v>0.1009</v>
      </c>
      <c r="N95" s="13">
        <v>-1.0500000000000001E-2</v>
      </c>
      <c r="O95" s="13">
        <v>-1.0500000000000001E-2</v>
      </c>
      <c r="P95" s="13"/>
      <c r="Q95" s="19">
        <v>0</v>
      </c>
      <c r="R95" s="22">
        <v>2.27</v>
      </c>
      <c r="S95" s="22">
        <v>7.85</v>
      </c>
      <c r="T95" s="22">
        <v>0.51</v>
      </c>
      <c r="U95" s="19">
        <v>1</v>
      </c>
      <c r="V95" s="19">
        <v>1</v>
      </c>
      <c r="AS95" s="2"/>
      <c r="AT95" s="2"/>
      <c r="AU95" s="2"/>
      <c r="AV95" s="15"/>
      <c r="AW95" s="15"/>
      <c r="BA95" s="2"/>
      <c r="BB95" s="2"/>
      <c r="BD95" s="20"/>
      <c r="BE95" s="20"/>
      <c r="BG95" s="3"/>
      <c r="BH95" s="1"/>
      <c r="BI95" s="1"/>
      <c r="BJ95" s="1"/>
      <c r="BK95" s="1"/>
      <c r="BL95" s="1"/>
    </row>
    <row r="96" spans="1:64" x14ac:dyDescent="0.25">
      <c r="A96" s="1" t="s">
        <v>27</v>
      </c>
      <c r="B96" s="1" t="s">
        <v>18</v>
      </c>
      <c r="C96" s="1" t="s">
        <v>25</v>
      </c>
      <c r="D96" s="1" t="s">
        <v>4</v>
      </c>
      <c r="E96" s="1" t="s">
        <v>3337</v>
      </c>
      <c r="F96" s="1" t="s">
        <v>3338</v>
      </c>
      <c r="G96"/>
      <c r="H96" s="22">
        <v>-7.6759999999999997E-3</v>
      </c>
      <c r="J96" s="13">
        <v>0.13320000000000001</v>
      </c>
      <c r="K96" s="13">
        <v>5.3199999999999997E-2</v>
      </c>
      <c r="L96" s="13">
        <v>0.12089999999999999</v>
      </c>
      <c r="M96" s="13">
        <v>0.12640000000000001</v>
      </c>
      <c r="N96" s="13">
        <v>-7.7000000000000002E-3</v>
      </c>
      <c r="O96" s="13">
        <v>-2.6100000000000002E-2</v>
      </c>
      <c r="P96" s="13"/>
      <c r="Q96" s="19">
        <v>264</v>
      </c>
      <c r="R96" s="22">
        <v>2.27</v>
      </c>
      <c r="S96" s="22">
        <v>4.82</v>
      </c>
      <c r="T96" s="22">
        <v>0.47</v>
      </c>
      <c r="U96" s="19">
        <v>4</v>
      </c>
      <c r="V96" s="19">
        <v>2</v>
      </c>
      <c r="AS96" s="2"/>
      <c r="AT96" s="2"/>
      <c r="AU96" s="2"/>
      <c r="AV96" s="15"/>
      <c r="AW96" s="15"/>
      <c r="BA96" s="2"/>
      <c r="BB96" s="2"/>
      <c r="BD96" s="20"/>
      <c r="BE96" s="20"/>
      <c r="BG96" s="3"/>
      <c r="BH96" s="1"/>
      <c r="BI96" s="1"/>
      <c r="BJ96" s="1"/>
      <c r="BK96" s="1"/>
      <c r="BL96" s="1"/>
    </row>
    <row r="97" spans="1:64" x14ac:dyDescent="0.25">
      <c r="A97" s="1" t="s">
        <v>483</v>
      </c>
      <c r="B97" s="1" t="s">
        <v>18</v>
      </c>
      <c r="C97" s="1" t="s">
        <v>25</v>
      </c>
      <c r="D97" s="1" t="s">
        <v>4</v>
      </c>
      <c r="E97" s="1" t="s">
        <v>2935</v>
      </c>
      <c r="F97" s="1" t="s">
        <v>2938</v>
      </c>
      <c r="G97"/>
      <c r="H97" s="22">
        <v>-1.43E-2</v>
      </c>
      <c r="J97" s="13">
        <v>0.13800000000000001</v>
      </c>
      <c r="K97" s="13">
        <v>4.9700000000000001E-2</v>
      </c>
      <c r="L97" s="13">
        <v>0.11210000000000001</v>
      </c>
      <c r="M97" s="13">
        <v>0.1168</v>
      </c>
      <c r="N97" s="13">
        <v>-1.43E-2</v>
      </c>
      <c r="O97" s="13">
        <v>-1.78E-2</v>
      </c>
      <c r="P97" s="13"/>
      <c r="Q97" s="19">
        <v>235</v>
      </c>
      <c r="R97" s="22">
        <v>2.2599999999999998</v>
      </c>
      <c r="S97" s="22">
        <v>4.43</v>
      </c>
      <c r="T97" s="22">
        <v>0.66</v>
      </c>
      <c r="U97" s="19">
        <v>2</v>
      </c>
      <c r="V97" s="19">
        <v>1</v>
      </c>
      <c r="AS97" s="2"/>
      <c r="AT97" s="2"/>
      <c r="AU97" s="2"/>
      <c r="AV97" s="15"/>
      <c r="AW97" s="15"/>
      <c r="BA97" s="2"/>
      <c r="BB97" s="2"/>
      <c r="BD97" s="20"/>
      <c r="BE97" s="20"/>
      <c r="BG97" s="3"/>
      <c r="BH97" s="1"/>
      <c r="BI97" s="1"/>
      <c r="BJ97" s="1"/>
      <c r="BK97" s="1"/>
      <c r="BL97" s="1"/>
    </row>
    <row r="98" spans="1:64" x14ac:dyDescent="0.25">
      <c r="A98" s="1" t="s">
        <v>1</v>
      </c>
      <c r="B98" s="1" t="s">
        <v>2</v>
      </c>
      <c r="C98" s="1" t="s">
        <v>22</v>
      </c>
      <c r="D98" s="1" t="s">
        <v>29</v>
      </c>
      <c r="E98" s="1" t="s">
        <v>317</v>
      </c>
      <c r="F98" s="1" t="s">
        <v>1259</v>
      </c>
      <c r="G98"/>
      <c r="H98" s="22">
        <v>-7.7200000000000005E-2</v>
      </c>
      <c r="J98" s="13">
        <v>5.9499999999999997E-2</v>
      </c>
      <c r="K98" s="13">
        <v>6.1499999999999999E-2</v>
      </c>
      <c r="L98" s="13">
        <v>0.1384</v>
      </c>
      <c r="M98" s="13">
        <v>0.1454</v>
      </c>
      <c r="N98" s="13">
        <v>-7.7200000000000005E-2</v>
      </c>
      <c r="O98" s="13">
        <v>-7.7200000000000005E-2</v>
      </c>
      <c r="P98" s="13"/>
      <c r="Q98" s="19">
        <v>193</v>
      </c>
      <c r="R98" s="22">
        <v>2.25</v>
      </c>
      <c r="S98" s="22">
        <v>2.42</v>
      </c>
      <c r="T98" s="22">
        <v>0.12</v>
      </c>
      <c r="U98" s="19">
        <v>6</v>
      </c>
      <c r="V98" s="19">
        <v>1</v>
      </c>
      <c r="AS98" s="2"/>
      <c r="AT98" s="2"/>
      <c r="AU98" s="2"/>
      <c r="AV98" s="15"/>
      <c r="AW98" s="15"/>
      <c r="BA98" s="2"/>
      <c r="BB98" s="2"/>
      <c r="BD98" s="20"/>
      <c r="BE98" s="20"/>
      <c r="BG98" s="3"/>
      <c r="BH98" s="1"/>
      <c r="BI98" s="1"/>
      <c r="BJ98" s="1"/>
      <c r="BK98" s="1"/>
      <c r="BL98" s="1"/>
    </row>
    <row r="99" spans="1:64" x14ac:dyDescent="0.25">
      <c r="A99" s="1" t="s">
        <v>6</v>
      </c>
      <c r="B99" s="1" t="s">
        <v>2</v>
      </c>
      <c r="C99" s="1" t="s">
        <v>1646</v>
      </c>
      <c r="D99" s="1" t="s">
        <v>4</v>
      </c>
      <c r="E99" s="1" t="s">
        <v>2102</v>
      </c>
      <c r="F99" s="1" t="s">
        <v>2103</v>
      </c>
      <c r="G99"/>
      <c r="H99" s="22">
        <v>1.4500000000000001E-2</v>
      </c>
      <c r="J99" s="13">
        <v>7.6600000000000001E-2</v>
      </c>
      <c r="K99" s="13">
        <v>4.5600000000000002E-2</v>
      </c>
      <c r="L99" s="13">
        <v>0.1009</v>
      </c>
      <c r="M99" s="13">
        <v>0.1046</v>
      </c>
      <c r="N99" s="13">
        <v>0</v>
      </c>
      <c r="O99" s="13">
        <v>-2.7E-2</v>
      </c>
      <c r="P99" s="13"/>
      <c r="Q99" s="19">
        <v>42</v>
      </c>
      <c r="R99" s="22">
        <v>2.21</v>
      </c>
      <c r="S99" s="22">
        <v>5.12</v>
      </c>
      <c r="T99" s="22">
        <v>-0.19</v>
      </c>
      <c r="U99" s="19">
        <v>7</v>
      </c>
      <c r="V99" s="19">
        <v>2</v>
      </c>
      <c r="AS99" s="2"/>
      <c r="AT99" s="2"/>
      <c r="AU99" s="2"/>
      <c r="AV99" s="15"/>
      <c r="AW99" s="15"/>
      <c r="BA99" s="2"/>
      <c r="BB99" s="2"/>
      <c r="BD99" s="20"/>
      <c r="BE99" s="20"/>
      <c r="BG99" s="3"/>
      <c r="BH99" s="1"/>
      <c r="BI99" s="1"/>
      <c r="BJ99" s="1"/>
      <c r="BK99" s="1"/>
      <c r="BL99" s="1"/>
    </row>
    <row r="100" spans="1:64" x14ac:dyDescent="0.25">
      <c r="A100" s="1" t="s">
        <v>6</v>
      </c>
      <c r="B100" s="1" t="s">
        <v>18</v>
      </c>
      <c r="C100" s="1" t="s">
        <v>27</v>
      </c>
      <c r="D100" s="1" t="s">
        <v>4</v>
      </c>
      <c r="E100" s="1" t="s">
        <v>3270</v>
      </c>
      <c r="F100" s="1" t="s">
        <v>3271</v>
      </c>
      <c r="G100"/>
      <c r="H100" s="22">
        <v>-2.5399999999999999E-2</v>
      </c>
      <c r="J100" s="13">
        <v>1.466</v>
      </c>
      <c r="K100" s="13">
        <v>0.58630000000000004</v>
      </c>
      <c r="L100" s="13">
        <v>1.2952999999999999</v>
      </c>
      <c r="M100" s="13">
        <v>2.0146000000000002</v>
      </c>
      <c r="N100" s="13">
        <v>-2.5399999999999999E-2</v>
      </c>
      <c r="O100" s="13">
        <v>-0.14960000000000001</v>
      </c>
      <c r="P100" s="13"/>
      <c r="Q100" s="19">
        <v>0</v>
      </c>
      <c r="R100" s="22">
        <v>2.21</v>
      </c>
      <c r="S100" s="22">
        <v>7.65</v>
      </c>
      <c r="T100" s="22">
        <v>0.41</v>
      </c>
      <c r="U100" s="19">
        <v>6</v>
      </c>
      <c r="V100" s="19">
        <v>3</v>
      </c>
      <c r="AS100" s="2"/>
      <c r="AT100" s="2"/>
      <c r="AU100" s="2"/>
      <c r="AV100" s="15"/>
      <c r="AW100" s="15"/>
      <c r="BA100" s="2"/>
      <c r="BB100" s="2"/>
      <c r="BD100" s="20"/>
      <c r="BE100" s="20"/>
      <c r="BG100" s="3"/>
      <c r="BH100" s="1"/>
      <c r="BI100" s="1"/>
      <c r="BJ100" s="1"/>
      <c r="BK100" s="1"/>
      <c r="BL100" s="1"/>
    </row>
    <row r="101" spans="1:64" x14ac:dyDescent="0.25">
      <c r="A101" s="1" t="s">
        <v>27</v>
      </c>
      <c r="B101" s="1" t="s">
        <v>18</v>
      </c>
      <c r="C101" s="1" t="s">
        <v>25</v>
      </c>
      <c r="D101" s="1" t="s">
        <v>4</v>
      </c>
      <c r="E101" s="1" t="s">
        <v>891</v>
      </c>
      <c r="F101" s="1" t="s">
        <v>682</v>
      </c>
      <c r="G101"/>
      <c r="H101" s="22">
        <v>4.4000000000000003E-3</v>
      </c>
      <c r="J101" s="13">
        <v>0.1052</v>
      </c>
      <c r="K101" s="13">
        <v>2.5100000000000001E-2</v>
      </c>
      <c r="L101" s="13">
        <v>5.4899999999999997E-2</v>
      </c>
      <c r="M101" s="13">
        <v>5.6000000000000001E-2</v>
      </c>
      <c r="N101" s="13">
        <v>0</v>
      </c>
      <c r="O101" s="13">
        <v>-4.1300000000000003E-2</v>
      </c>
      <c r="P101" s="13"/>
      <c r="Q101" s="19">
        <v>1667</v>
      </c>
      <c r="R101" s="22">
        <v>2.19</v>
      </c>
      <c r="S101" s="22">
        <v>4.04</v>
      </c>
      <c r="T101" s="22">
        <v>0.49</v>
      </c>
      <c r="U101" s="19">
        <v>18</v>
      </c>
      <c r="V101" s="19">
        <v>3</v>
      </c>
      <c r="AS101" s="2"/>
      <c r="AT101" s="2"/>
      <c r="AU101" s="2"/>
      <c r="AV101" s="15"/>
      <c r="AW101" s="15"/>
      <c r="BA101" s="2"/>
      <c r="BB101" s="2"/>
      <c r="BD101" s="20"/>
      <c r="BE101" s="20"/>
      <c r="BG101" s="3"/>
      <c r="BH101" s="1"/>
      <c r="BI101" s="1"/>
      <c r="BJ101" s="1"/>
      <c r="BK101" s="1"/>
      <c r="BL101" s="1"/>
    </row>
    <row r="102" spans="1:64" x14ac:dyDescent="0.25">
      <c r="A102" s="1" t="s">
        <v>1</v>
      </c>
      <c r="B102" s="1" t="s">
        <v>18</v>
      </c>
      <c r="C102" s="1" t="s">
        <v>5</v>
      </c>
      <c r="D102" s="1" t="s">
        <v>30</v>
      </c>
      <c r="E102" s="1" t="s">
        <v>1984</v>
      </c>
      <c r="F102" s="1" t="s">
        <v>2254</v>
      </c>
      <c r="G102"/>
      <c r="H102" s="22">
        <v>-3.2799999999999999E-3</v>
      </c>
      <c r="J102" s="13">
        <v>9.3299999999999994E-2</v>
      </c>
      <c r="K102" s="13">
        <v>6.6100000000000006E-2</v>
      </c>
      <c r="L102" s="13">
        <v>0.1434</v>
      </c>
      <c r="M102" s="13">
        <v>0.15079999999999999</v>
      </c>
      <c r="N102" s="13">
        <v>-1.4E-2</v>
      </c>
      <c r="O102" s="13">
        <v>-3.8100000000000002E-2</v>
      </c>
      <c r="P102" s="13"/>
      <c r="Q102" s="19">
        <v>0</v>
      </c>
      <c r="R102" s="22">
        <v>2.17</v>
      </c>
      <c r="S102" s="22">
        <v>3.02</v>
      </c>
      <c r="T102" s="22">
        <v>0.68</v>
      </c>
      <c r="U102" s="19">
        <v>6</v>
      </c>
      <c r="V102" s="19">
        <v>3</v>
      </c>
      <c r="AS102" s="2"/>
      <c r="AT102" s="2"/>
      <c r="AU102" s="2"/>
      <c r="AV102" s="15"/>
      <c r="AW102" s="15"/>
      <c r="BA102" s="2"/>
      <c r="BB102" s="2"/>
      <c r="BD102" s="20"/>
      <c r="BE102" s="20"/>
      <c r="BG102" s="3"/>
      <c r="BH102" s="1"/>
      <c r="BI102" s="1"/>
      <c r="BJ102" s="1"/>
      <c r="BK102" s="1"/>
      <c r="BL102" s="1"/>
    </row>
    <row r="103" spans="1:64" x14ac:dyDescent="0.25">
      <c r="A103" s="1" t="s">
        <v>987</v>
      </c>
      <c r="B103" s="1" t="s">
        <v>987</v>
      </c>
      <c r="C103" s="1" t="s">
        <v>987</v>
      </c>
      <c r="D103" s="1" t="s">
        <v>987</v>
      </c>
      <c r="E103" s="1" t="s">
        <v>987</v>
      </c>
      <c r="F103" s="1" t="s">
        <v>993</v>
      </c>
      <c r="G103">
        <v>9.4560000000000009E-3</v>
      </c>
      <c r="H103" s="22">
        <v>1.4660000000000001E-3</v>
      </c>
      <c r="I103" s="2">
        <v>9.4999999999999998E-3</v>
      </c>
      <c r="J103" s="13">
        <v>7.3700000000000002E-2</v>
      </c>
      <c r="K103" s="13">
        <v>2.2499999999999999E-2</v>
      </c>
      <c r="L103" s="13">
        <v>4.8500000000000001E-2</v>
      </c>
      <c r="M103" s="13">
        <v>4.9399999999999999E-2</v>
      </c>
      <c r="N103" s="13">
        <v>0</v>
      </c>
      <c r="O103" s="13">
        <v>-1.7299999999999999E-2</v>
      </c>
      <c r="P103" s="13">
        <v>9.4999999999999998E-3</v>
      </c>
      <c r="Q103" s="19"/>
      <c r="R103" s="22">
        <v>2.16</v>
      </c>
      <c r="S103" s="22">
        <v>3.54</v>
      </c>
      <c r="T103" s="22">
        <v>0.37</v>
      </c>
      <c r="U103" s="19">
        <v>7</v>
      </c>
      <c r="V103" s="19">
        <v>2</v>
      </c>
      <c r="AS103" s="2"/>
      <c r="AT103" s="2"/>
      <c r="AU103" s="2"/>
      <c r="AV103" s="15"/>
      <c r="AW103" s="15"/>
      <c r="BA103" s="2"/>
      <c r="BB103" s="2"/>
      <c r="BD103" s="20"/>
      <c r="BE103" s="20"/>
      <c r="BG103" s="3"/>
      <c r="BH103" s="1"/>
      <c r="BI103" s="1"/>
      <c r="BJ103" s="1"/>
      <c r="BK103" s="1"/>
      <c r="BL103" s="1"/>
    </row>
    <row r="104" spans="1:64" x14ac:dyDescent="0.25">
      <c r="A104" s="1" t="s">
        <v>17</v>
      </c>
      <c r="B104" s="1" t="s">
        <v>18</v>
      </c>
      <c r="C104" s="1" t="s">
        <v>25</v>
      </c>
      <c r="D104" s="1" t="s">
        <v>617</v>
      </c>
      <c r="E104" s="1" t="s">
        <v>2980</v>
      </c>
      <c r="F104" s="1" t="s">
        <v>2981</v>
      </c>
      <c r="G104"/>
      <c r="H104" s="22">
        <v>-2.2000000000000001E-3</v>
      </c>
      <c r="J104" s="13">
        <v>9.5500000000000002E-2</v>
      </c>
      <c r="K104" s="13">
        <v>5.1700000000000003E-2</v>
      </c>
      <c r="L104" s="13">
        <v>0.1111</v>
      </c>
      <c r="M104" s="13">
        <v>0</v>
      </c>
      <c r="N104" s="13">
        <v>-8.0000000000000002E-3</v>
      </c>
      <c r="O104" s="13">
        <v>-2.2700000000000001E-2</v>
      </c>
      <c r="P104" s="13"/>
      <c r="Q104" s="19">
        <v>72</v>
      </c>
      <c r="R104" s="22">
        <v>2.15</v>
      </c>
      <c r="S104" s="22">
        <v>2.21</v>
      </c>
      <c r="T104" s="22"/>
      <c r="U104" s="19">
        <v>3</v>
      </c>
      <c r="V104" s="19">
        <v>3</v>
      </c>
      <c r="AS104" s="2"/>
      <c r="AT104" s="2"/>
      <c r="AU104" s="2"/>
      <c r="AV104" s="15"/>
      <c r="AW104" s="15"/>
      <c r="BA104" s="2"/>
      <c r="BB104" s="2"/>
      <c r="BD104" s="20"/>
      <c r="BE104" s="20"/>
      <c r="BG104" s="3"/>
      <c r="BH104" s="1"/>
      <c r="BI104" s="1"/>
      <c r="BJ104" s="1"/>
      <c r="BK104" s="1"/>
      <c r="BL104" s="1"/>
    </row>
    <row r="105" spans="1:64" x14ac:dyDescent="0.25">
      <c r="A105" s="1" t="s">
        <v>483</v>
      </c>
      <c r="B105" s="1" t="s">
        <v>18</v>
      </c>
      <c r="C105" s="1" t="s">
        <v>539</v>
      </c>
      <c r="D105" s="1" t="s">
        <v>4</v>
      </c>
      <c r="E105" s="1" t="s">
        <v>1761</v>
      </c>
      <c r="F105" s="1" t="s">
        <v>1765</v>
      </c>
      <c r="G105"/>
      <c r="H105" s="22">
        <v>1.2E-2</v>
      </c>
      <c r="J105" s="13">
        <v>4.1500000000000002E-2</v>
      </c>
      <c r="K105" s="13">
        <v>1.9699999999999999E-2</v>
      </c>
      <c r="L105" s="13">
        <v>4.24E-2</v>
      </c>
      <c r="M105" s="13">
        <v>4.2999999999999997E-2</v>
      </c>
      <c r="N105" s="13">
        <v>0</v>
      </c>
      <c r="O105" s="13">
        <v>-7.4000000000000003E-3</v>
      </c>
      <c r="P105" s="13"/>
      <c r="Q105" s="19">
        <v>123</v>
      </c>
      <c r="R105" s="22">
        <v>2.15</v>
      </c>
      <c r="S105" s="22">
        <v>4.33</v>
      </c>
      <c r="T105" s="22">
        <v>-0.06</v>
      </c>
      <c r="U105" s="19">
        <v>2</v>
      </c>
      <c r="V105" s="19">
        <v>2</v>
      </c>
      <c r="AS105" s="2"/>
      <c r="AT105" s="2"/>
      <c r="AU105" s="2"/>
      <c r="AV105" s="15"/>
      <c r="AW105" s="15"/>
      <c r="BA105" s="2"/>
      <c r="BB105" s="2"/>
      <c r="BD105" s="20"/>
      <c r="BE105" s="20"/>
      <c r="BG105" s="3"/>
      <c r="BH105" s="1"/>
      <c r="BI105" s="1"/>
      <c r="BJ105" s="1"/>
      <c r="BK105" s="1"/>
      <c r="BL105" s="1"/>
    </row>
    <row r="106" spans="1:64" x14ac:dyDescent="0.25">
      <c r="A106" s="1" t="s">
        <v>987</v>
      </c>
      <c r="B106" s="1" t="s">
        <v>987</v>
      </c>
      <c r="C106" s="1" t="s">
        <v>987</v>
      </c>
      <c r="D106" s="1" t="s">
        <v>987</v>
      </c>
      <c r="E106" s="1" t="s">
        <v>987</v>
      </c>
      <c r="F106" s="1" t="s">
        <v>1465</v>
      </c>
      <c r="G106"/>
      <c r="H106" s="22">
        <v>2.8119999999999998E-3</v>
      </c>
      <c r="J106" s="13">
        <v>1.7000000000000001E-2</v>
      </c>
      <c r="K106" s="13">
        <v>2.5100000000000001E-2</v>
      </c>
      <c r="L106" s="13">
        <v>5.3900000000000003E-2</v>
      </c>
      <c r="M106" s="13">
        <v>5.4899999999999997E-2</v>
      </c>
      <c r="N106" s="13">
        <v>-7.4000000000000003E-3</v>
      </c>
      <c r="O106" s="13">
        <v>-1.61E-2</v>
      </c>
      <c r="P106" s="13"/>
      <c r="Q106" s="19"/>
      <c r="R106" s="22">
        <v>2.15</v>
      </c>
      <c r="S106" s="22">
        <v>5.5</v>
      </c>
      <c r="T106" s="22">
        <v>-0.06</v>
      </c>
      <c r="U106" s="19">
        <v>8</v>
      </c>
      <c r="V106" s="19">
        <v>3</v>
      </c>
      <c r="AS106" s="2"/>
      <c r="AT106" s="2"/>
      <c r="AU106" s="2"/>
      <c r="AV106" s="15"/>
      <c r="AW106" s="15"/>
      <c r="BA106" s="2"/>
      <c r="BB106" s="2"/>
      <c r="BD106" s="20"/>
      <c r="BE106" s="20"/>
      <c r="BG106" s="3"/>
      <c r="BH106" s="1"/>
      <c r="BI106" s="1"/>
      <c r="BJ106" s="1"/>
      <c r="BK106" s="1"/>
      <c r="BL106" s="1"/>
    </row>
    <row r="107" spans="1:64" x14ac:dyDescent="0.25">
      <c r="A107" s="1" t="s">
        <v>17</v>
      </c>
      <c r="B107" s="1" t="s">
        <v>18</v>
      </c>
      <c r="C107" s="1" t="s">
        <v>25</v>
      </c>
      <c r="D107" s="1" t="s">
        <v>4</v>
      </c>
      <c r="E107" s="1" t="s">
        <v>2802</v>
      </c>
      <c r="F107" s="1" t="s">
        <v>2803</v>
      </c>
      <c r="G107"/>
      <c r="H107" s="22">
        <v>3.1099999999999999E-2</v>
      </c>
      <c r="J107" s="13">
        <v>0.16569999999999999</v>
      </c>
      <c r="K107" s="13">
        <v>6.88E-2</v>
      </c>
      <c r="L107" s="13">
        <v>0.1467</v>
      </c>
      <c r="M107" s="13">
        <v>0.1545</v>
      </c>
      <c r="N107" s="13">
        <v>0</v>
      </c>
      <c r="O107" s="13">
        <v>-3.0499999999999999E-2</v>
      </c>
      <c r="P107" s="13"/>
      <c r="Q107" s="19">
        <v>45</v>
      </c>
      <c r="R107" s="22">
        <v>2.13</v>
      </c>
      <c r="S107" s="22">
        <v>4.0999999999999996</v>
      </c>
      <c r="T107" s="22">
        <v>0.32</v>
      </c>
      <c r="U107" s="19">
        <v>2</v>
      </c>
      <c r="V107" s="19">
        <v>1</v>
      </c>
      <c r="AS107" s="2"/>
      <c r="AT107" s="2"/>
      <c r="AU107" s="2"/>
      <c r="AV107" s="15"/>
      <c r="AW107" s="15"/>
      <c r="BA107" s="2"/>
      <c r="BB107" s="2"/>
      <c r="BD107" s="20"/>
      <c r="BE107" s="20"/>
      <c r="BG107" s="3"/>
      <c r="BH107" s="1"/>
      <c r="BI107" s="1"/>
      <c r="BJ107" s="1"/>
      <c r="BK107" s="1"/>
      <c r="BL107" s="1"/>
    </row>
    <row r="108" spans="1:64" x14ac:dyDescent="0.25">
      <c r="A108" s="1" t="s">
        <v>17</v>
      </c>
      <c r="B108" s="1" t="s">
        <v>18</v>
      </c>
      <c r="C108" s="1" t="s">
        <v>25</v>
      </c>
      <c r="D108" s="1" t="s">
        <v>45</v>
      </c>
      <c r="E108" s="1" t="s">
        <v>2487</v>
      </c>
      <c r="F108" s="1" t="s">
        <v>2791</v>
      </c>
      <c r="G108"/>
      <c r="H108" s="22">
        <v>-8.0000000000000002E-3</v>
      </c>
      <c r="J108" s="13">
        <v>7.0099999999999996E-2</v>
      </c>
      <c r="K108" s="13">
        <v>4.2999999999999997E-2</v>
      </c>
      <c r="L108" s="13">
        <v>9.1499999999999998E-2</v>
      </c>
      <c r="M108" s="13">
        <v>0</v>
      </c>
      <c r="N108" s="13">
        <v>-8.0000000000000002E-3</v>
      </c>
      <c r="O108" s="13">
        <v>-8.0000000000000002E-3</v>
      </c>
      <c r="P108" s="13"/>
      <c r="Q108" s="19">
        <v>0</v>
      </c>
      <c r="R108" s="22">
        <v>2.13</v>
      </c>
      <c r="S108" s="22">
        <v>4.92</v>
      </c>
      <c r="T108" s="22"/>
      <c r="U108" s="19">
        <v>1</v>
      </c>
      <c r="V108" s="19">
        <v>1</v>
      </c>
      <c r="AS108" s="2"/>
      <c r="AT108" s="2"/>
      <c r="AU108" s="2"/>
      <c r="AV108" s="15"/>
      <c r="AW108" s="15"/>
      <c r="BA108" s="2"/>
      <c r="BB108" s="2"/>
      <c r="BD108" s="20"/>
      <c r="BE108" s="20"/>
      <c r="BG108" s="3"/>
      <c r="BH108" s="1"/>
      <c r="BI108" s="1"/>
      <c r="BJ108" s="1"/>
      <c r="BK108" s="1"/>
      <c r="BL108" s="1"/>
    </row>
    <row r="109" spans="1:64" x14ac:dyDescent="0.25">
      <c r="A109" s="1" t="s">
        <v>6</v>
      </c>
      <c r="B109" s="1" t="s">
        <v>2</v>
      </c>
      <c r="C109" s="1" t="s">
        <v>27</v>
      </c>
      <c r="D109" s="1" t="s">
        <v>4</v>
      </c>
      <c r="E109" s="1" t="s">
        <v>1906</v>
      </c>
      <c r="F109" s="1" t="s">
        <v>1907</v>
      </c>
      <c r="G109"/>
      <c r="H109" s="22">
        <v>2.3699999999999999E-2</v>
      </c>
      <c r="J109" s="13">
        <v>0.43759999999999999</v>
      </c>
      <c r="K109" s="13">
        <v>0.20469999999999999</v>
      </c>
      <c r="L109" s="13">
        <v>0.43619999999999998</v>
      </c>
      <c r="M109" s="13">
        <v>0.50590000000000002</v>
      </c>
      <c r="N109" s="13">
        <v>0</v>
      </c>
      <c r="O109" s="13">
        <v>-0.16309999999999999</v>
      </c>
      <c r="P109" s="13"/>
      <c r="Q109" s="19">
        <v>465</v>
      </c>
      <c r="R109" s="22">
        <v>2.13</v>
      </c>
      <c r="S109" s="22">
        <v>2.0699999999999998</v>
      </c>
      <c r="T109" s="22">
        <v>0.09</v>
      </c>
      <c r="U109" s="19">
        <v>7</v>
      </c>
      <c r="V109" s="19">
        <v>2</v>
      </c>
      <c r="AS109" s="2"/>
      <c r="AT109" s="2"/>
      <c r="AU109" s="2"/>
      <c r="AV109" s="15"/>
      <c r="AW109" s="15"/>
      <c r="BA109" s="2"/>
      <c r="BB109" s="2"/>
      <c r="BD109" s="20"/>
      <c r="BE109" s="20"/>
      <c r="BG109" s="3"/>
      <c r="BH109" s="1"/>
      <c r="BI109" s="1"/>
      <c r="BJ109" s="1"/>
      <c r="BK109" s="1"/>
      <c r="BL109" s="1"/>
    </row>
    <row r="110" spans="1:64" x14ac:dyDescent="0.25">
      <c r="A110" s="1" t="s">
        <v>17</v>
      </c>
      <c r="B110" s="1" t="s">
        <v>18</v>
      </c>
      <c r="C110" s="1" t="s">
        <v>25</v>
      </c>
      <c r="D110" s="1" t="s">
        <v>4</v>
      </c>
      <c r="E110" s="1" t="s">
        <v>2864</v>
      </c>
      <c r="F110" s="1" t="s">
        <v>2972</v>
      </c>
      <c r="G110"/>
      <c r="H110" s="22">
        <v>-6.0000000000000001E-3</v>
      </c>
      <c r="J110" s="13">
        <v>0.218</v>
      </c>
      <c r="K110" s="13">
        <v>0.114</v>
      </c>
      <c r="L110" s="13">
        <v>0.24249999999999999</v>
      </c>
      <c r="M110" s="13">
        <v>0.26419999999999999</v>
      </c>
      <c r="N110" s="13">
        <v>-6.0000000000000001E-3</v>
      </c>
      <c r="O110" s="13">
        <v>-2.0899999999999998E-2</v>
      </c>
      <c r="P110" s="13"/>
      <c r="Q110" s="19">
        <v>545</v>
      </c>
      <c r="R110" s="22">
        <v>2.13</v>
      </c>
      <c r="S110" s="22">
        <v>11.49</v>
      </c>
      <c r="T110" s="22">
        <v>0.79</v>
      </c>
      <c r="U110" s="19">
        <v>2</v>
      </c>
      <c r="V110" s="19">
        <v>1</v>
      </c>
      <c r="AS110" s="2"/>
      <c r="AT110" s="2"/>
      <c r="AU110" s="2"/>
      <c r="AV110" s="15"/>
      <c r="AW110" s="15"/>
      <c r="BA110" s="2"/>
      <c r="BB110" s="2"/>
      <c r="BD110" s="20"/>
      <c r="BE110" s="20"/>
      <c r="BG110" s="3"/>
      <c r="BH110" s="1"/>
      <c r="BI110" s="1"/>
      <c r="BJ110" s="1"/>
      <c r="BK110" s="1"/>
      <c r="BL110" s="1"/>
    </row>
    <row r="111" spans="1:64" x14ac:dyDescent="0.25">
      <c r="A111" s="1" t="s">
        <v>32</v>
      </c>
      <c r="B111" s="1" t="s">
        <v>18</v>
      </c>
      <c r="C111" s="1" t="s">
        <v>25</v>
      </c>
      <c r="D111" s="1" t="s">
        <v>4</v>
      </c>
      <c r="E111" s="1" t="s">
        <v>2531</v>
      </c>
      <c r="F111" s="1" t="s">
        <v>2532</v>
      </c>
      <c r="G111"/>
      <c r="H111" s="22">
        <v>8.5000000000000006E-3</v>
      </c>
      <c r="J111" s="13">
        <v>0.1421</v>
      </c>
      <c r="K111" s="13">
        <v>6.1100000000000002E-2</v>
      </c>
      <c r="L111" s="13">
        <v>0.12970000000000001</v>
      </c>
      <c r="M111" s="13">
        <v>0.1356</v>
      </c>
      <c r="N111" s="13">
        <v>0</v>
      </c>
      <c r="O111" s="13">
        <v>-5.8599999999999999E-2</v>
      </c>
      <c r="P111" s="13"/>
      <c r="Q111" s="19">
        <v>95</v>
      </c>
      <c r="R111" s="22">
        <v>2.12</v>
      </c>
      <c r="S111" s="22">
        <v>1.49</v>
      </c>
      <c r="T111" s="22">
        <v>0.53</v>
      </c>
      <c r="U111" s="19">
        <v>4</v>
      </c>
      <c r="V111" s="19">
        <v>2</v>
      </c>
      <c r="AS111" s="2"/>
      <c r="AT111" s="2"/>
      <c r="AU111" s="2"/>
      <c r="AV111" s="15"/>
      <c r="AW111" s="15"/>
      <c r="BA111" s="2"/>
      <c r="BB111" s="2"/>
      <c r="BD111" s="20"/>
      <c r="BE111" s="20"/>
      <c r="BG111" s="3"/>
      <c r="BH111" s="1"/>
      <c r="BI111" s="1"/>
      <c r="BJ111" s="1"/>
      <c r="BK111" s="1"/>
      <c r="BL111" s="1"/>
    </row>
    <row r="112" spans="1:64" x14ac:dyDescent="0.25">
      <c r="A112" s="1" t="s">
        <v>36</v>
      </c>
      <c r="B112" s="1" t="s">
        <v>2</v>
      </c>
      <c r="C112" s="1" t="s">
        <v>27</v>
      </c>
      <c r="D112" s="1" t="s">
        <v>4</v>
      </c>
      <c r="E112" s="1" t="s">
        <v>3243</v>
      </c>
      <c r="F112" s="1" t="s">
        <v>3244</v>
      </c>
      <c r="G112"/>
      <c r="H112" s="22">
        <v>1.2800000000000001E-2</v>
      </c>
      <c r="J112" s="13">
        <v>9.6799999999999997E-2</v>
      </c>
      <c r="K112" s="13">
        <v>3.5200000000000002E-2</v>
      </c>
      <c r="L112" s="13">
        <v>7.3800000000000004E-2</v>
      </c>
      <c r="M112" s="13">
        <v>7.5600000000000001E-2</v>
      </c>
      <c r="N112" s="13">
        <v>0</v>
      </c>
      <c r="O112" s="13">
        <v>-3.3700000000000001E-2</v>
      </c>
      <c r="P112" s="13"/>
      <c r="Q112" s="19">
        <v>82</v>
      </c>
      <c r="R112" s="22">
        <v>2.1</v>
      </c>
      <c r="S112" s="22">
        <v>2.69</v>
      </c>
      <c r="T112" s="22">
        <v>0.16</v>
      </c>
      <c r="U112" s="19">
        <v>6</v>
      </c>
      <c r="V112" s="19">
        <v>2</v>
      </c>
      <c r="AS112" s="2"/>
      <c r="AT112" s="2"/>
      <c r="AU112" s="2"/>
      <c r="AV112" s="15"/>
      <c r="AW112" s="15"/>
      <c r="BA112" s="2"/>
      <c r="BB112" s="2"/>
      <c r="BD112" s="20"/>
      <c r="BE112" s="20"/>
      <c r="BG112" s="3"/>
      <c r="BH112" s="1"/>
      <c r="BI112" s="1"/>
      <c r="BJ112" s="1"/>
      <c r="BK112" s="1"/>
      <c r="BL112" s="1"/>
    </row>
    <row r="113" spans="1:64" x14ac:dyDescent="0.25">
      <c r="A113" s="1" t="s">
        <v>6</v>
      </c>
      <c r="B113" s="1" t="s">
        <v>2</v>
      </c>
      <c r="C113" s="1" t="s">
        <v>27</v>
      </c>
      <c r="D113" s="1" t="s">
        <v>4</v>
      </c>
      <c r="E113" s="1" t="s">
        <v>3198</v>
      </c>
      <c r="F113" s="1" t="s">
        <v>3199</v>
      </c>
      <c r="G113"/>
      <c r="H113" s="22">
        <v>1.67E-2</v>
      </c>
      <c r="J113" s="13">
        <v>3.44E-2</v>
      </c>
      <c r="K113" s="13">
        <v>3.2399999999999998E-2</v>
      </c>
      <c r="L113" s="13">
        <v>6.8199999999999997E-2</v>
      </c>
      <c r="M113" s="13">
        <v>0</v>
      </c>
      <c r="N113" s="13">
        <v>0</v>
      </c>
      <c r="O113" s="13">
        <v>-7.9000000000000008E-3</v>
      </c>
      <c r="P113" s="13"/>
      <c r="Q113" s="19">
        <v>7</v>
      </c>
      <c r="R113" s="22">
        <v>2.1</v>
      </c>
      <c r="S113" s="22">
        <v>13.37</v>
      </c>
      <c r="T113" s="22"/>
      <c r="U113" s="19">
        <v>3</v>
      </c>
      <c r="V113" s="19">
        <v>3</v>
      </c>
      <c r="AS113" s="2"/>
      <c r="AT113" s="2"/>
      <c r="AU113" s="2"/>
      <c r="AV113" s="15"/>
      <c r="AW113" s="15"/>
      <c r="BA113" s="2"/>
      <c r="BB113" s="2"/>
      <c r="BD113" s="20"/>
      <c r="BE113" s="20"/>
      <c r="BG113" s="3"/>
      <c r="BH113" s="1"/>
      <c r="BI113" s="1"/>
      <c r="BJ113" s="1"/>
      <c r="BK113" s="1"/>
      <c r="BL113" s="1"/>
    </row>
    <row r="114" spans="1:64" x14ac:dyDescent="0.25">
      <c r="A114" s="1" t="s">
        <v>32</v>
      </c>
      <c r="B114" s="1" t="s">
        <v>2</v>
      </c>
      <c r="C114" s="1" t="s">
        <v>25</v>
      </c>
      <c r="D114" s="1" t="s">
        <v>33</v>
      </c>
      <c r="E114" s="1" t="s">
        <v>2347</v>
      </c>
      <c r="F114" s="1" t="s">
        <v>2348</v>
      </c>
      <c r="G114"/>
      <c r="H114" s="22">
        <v>-3.2000000000000002E-3</v>
      </c>
      <c r="J114" s="13">
        <v>0.11260000000000001</v>
      </c>
      <c r="K114" s="13">
        <v>6.9599999999999995E-2</v>
      </c>
      <c r="L114" s="13">
        <v>0.1457</v>
      </c>
      <c r="M114" s="13">
        <v>0.15329999999999999</v>
      </c>
      <c r="N114" s="13">
        <v>-3.2000000000000002E-3</v>
      </c>
      <c r="O114" s="13">
        <v>-2.5600000000000001E-2</v>
      </c>
      <c r="P114" s="13"/>
      <c r="Q114" s="19">
        <v>254</v>
      </c>
      <c r="R114" s="22">
        <v>2.09</v>
      </c>
      <c r="S114" s="22">
        <v>6.56</v>
      </c>
      <c r="T114" s="22">
        <v>0.81</v>
      </c>
      <c r="U114" s="19">
        <v>3</v>
      </c>
      <c r="V114" s="19">
        <v>1</v>
      </c>
      <c r="AS114" s="2"/>
      <c r="AT114" s="2"/>
      <c r="AU114" s="2"/>
      <c r="AV114" s="15"/>
      <c r="AW114" s="15"/>
      <c r="BA114" s="2"/>
      <c r="BB114" s="2"/>
      <c r="BD114" s="20"/>
      <c r="BE114" s="20"/>
      <c r="BG114" s="3"/>
      <c r="BH114" s="1"/>
      <c r="BI114" s="1"/>
      <c r="BJ114" s="1"/>
      <c r="BK114" s="1"/>
      <c r="BL114" s="1"/>
    </row>
    <row r="115" spans="1:64" x14ac:dyDescent="0.25">
      <c r="A115" s="1" t="s">
        <v>1</v>
      </c>
      <c r="B115" s="1" t="s">
        <v>2</v>
      </c>
      <c r="C115" s="1" t="s">
        <v>39</v>
      </c>
      <c r="D115" s="1" t="s">
        <v>29</v>
      </c>
      <c r="E115" s="1" t="s">
        <v>3007</v>
      </c>
      <c r="F115" s="1" t="s">
        <v>3008</v>
      </c>
      <c r="G115"/>
      <c r="H115" s="22">
        <v>1.34E-2</v>
      </c>
      <c r="J115" s="13">
        <v>0.1467</v>
      </c>
      <c r="K115" s="13">
        <v>0.1148</v>
      </c>
      <c r="L115" s="13">
        <v>0.23830000000000001</v>
      </c>
      <c r="M115" s="13">
        <v>0.2581</v>
      </c>
      <c r="N115" s="13">
        <v>0</v>
      </c>
      <c r="O115" s="13">
        <v>-0.1487</v>
      </c>
      <c r="P115" s="13"/>
      <c r="Q115" s="19">
        <v>0</v>
      </c>
      <c r="R115" s="22">
        <v>2.08</v>
      </c>
      <c r="S115" s="22">
        <v>0.96</v>
      </c>
      <c r="T115" s="22">
        <v>0.21</v>
      </c>
      <c r="U115" s="19">
        <v>9</v>
      </c>
      <c r="V115" s="19">
        <v>3</v>
      </c>
      <c r="AS115" s="2"/>
      <c r="AT115" s="2"/>
      <c r="AU115" s="2"/>
      <c r="AV115" s="15"/>
      <c r="AW115" s="15"/>
      <c r="BA115" s="2"/>
      <c r="BB115" s="2"/>
      <c r="BD115" s="20"/>
      <c r="BE115" s="20"/>
      <c r="BG115" s="3"/>
      <c r="BH115" s="1"/>
      <c r="BI115" s="1"/>
      <c r="BJ115" s="1"/>
      <c r="BK115" s="1"/>
      <c r="BL115" s="1"/>
    </row>
    <row r="116" spans="1:64" x14ac:dyDescent="0.25">
      <c r="A116" s="1" t="s">
        <v>1</v>
      </c>
      <c r="B116" s="1" t="s">
        <v>2</v>
      </c>
      <c r="C116" s="1" t="s">
        <v>22</v>
      </c>
      <c r="D116" s="1" t="s">
        <v>29</v>
      </c>
      <c r="E116" s="1" t="s">
        <v>317</v>
      </c>
      <c r="F116" s="1" t="s">
        <v>1236</v>
      </c>
      <c r="G116"/>
      <c r="H116" s="22">
        <v>-5.67E-2</v>
      </c>
      <c r="J116" s="13">
        <v>-2.7E-2</v>
      </c>
      <c r="K116" s="13">
        <v>6.7599999999999993E-2</v>
      </c>
      <c r="L116" s="13">
        <v>0.14030000000000001</v>
      </c>
      <c r="M116" s="13">
        <v>0.14710000000000001</v>
      </c>
      <c r="N116" s="13">
        <v>-8.5800000000000001E-2</v>
      </c>
      <c r="O116" s="13">
        <v>-0.1149</v>
      </c>
      <c r="P116" s="13"/>
      <c r="Q116" s="19">
        <v>39</v>
      </c>
      <c r="R116" s="22">
        <v>2.08</v>
      </c>
      <c r="S116" s="22">
        <v>1.41</v>
      </c>
      <c r="T116" s="22">
        <v>-0.08</v>
      </c>
      <c r="U116" s="19">
        <v>7</v>
      </c>
      <c r="V116" s="19">
        <v>2</v>
      </c>
      <c r="AS116" s="2"/>
      <c r="AT116" s="2"/>
      <c r="AU116" s="2"/>
      <c r="AV116" s="15"/>
      <c r="AW116" s="15"/>
      <c r="BA116" s="2"/>
      <c r="BB116" s="2"/>
      <c r="BD116" s="20"/>
      <c r="BE116" s="20"/>
      <c r="BG116" s="3"/>
      <c r="BH116" s="1"/>
      <c r="BI116" s="1"/>
      <c r="BJ116" s="1"/>
      <c r="BK116" s="1"/>
      <c r="BL116" s="1"/>
    </row>
    <row r="117" spans="1:64" x14ac:dyDescent="0.25">
      <c r="A117" s="1" t="s">
        <v>1</v>
      </c>
      <c r="B117" s="1" t="s">
        <v>8</v>
      </c>
      <c r="C117" s="1" t="s">
        <v>7</v>
      </c>
      <c r="D117" s="1" t="s">
        <v>29</v>
      </c>
      <c r="E117" s="1" t="s">
        <v>1426</v>
      </c>
      <c r="F117" s="1" t="s">
        <v>1427</v>
      </c>
      <c r="G117"/>
      <c r="H117" s="22">
        <v>-4.3450000000000003E-2</v>
      </c>
      <c r="J117" s="13">
        <v>2.0999999999999999E-3</v>
      </c>
      <c r="K117" s="13">
        <v>4.4499999999999998E-2</v>
      </c>
      <c r="L117" s="13">
        <v>9.2399999999999996E-2</v>
      </c>
      <c r="M117" s="13">
        <v>9.5399999999999999E-2</v>
      </c>
      <c r="N117" s="13">
        <v>-6.6900000000000001E-2</v>
      </c>
      <c r="O117" s="13">
        <v>-6.6900000000000001E-2</v>
      </c>
      <c r="P117" s="13"/>
      <c r="Q117" s="19">
        <v>18</v>
      </c>
      <c r="R117" s="22">
        <v>2.08</v>
      </c>
      <c r="S117" s="22">
        <v>2.4300000000000002</v>
      </c>
      <c r="T117" s="22">
        <v>0.09</v>
      </c>
      <c r="U117" s="19">
        <v>6</v>
      </c>
      <c r="V117" s="19">
        <v>2</v>
      </c>
      <c r="AS117" s="2"/>
      <c r="AT117" s="2"/>
      <c r="AU117" s="2"/>
      <c r="AV117" s="15"/>
      <c r="AW117" s="15"/>
      <c r="BA117" s="2"/>
      <c r="BB117" s="2"/>
      <c r="BD117" s="20"/>
      <c r="BE117" s="20"/>
      <c r="BG117" s="3"/>
      <c r="BH117" s="1"/>
      <c r="BI117" s="1"/>
      <c r="BJ117" s="1"/>
      <c r="BK117" s="1"/>
      <c r="BL117" s="1"/>
    </row>
    <row r="118" spans="1:64" x14ac:dyDescent="0.25">
      <c r="A118" s="1" t="s">
        <v>36</v>
      </c>
      <c r="B118" s="1" t="s">
        <v>1614</v>
      </c>
      <c r="C118" s="1" t="s">
        <v>39</v>
      </c>
      <c r="D118" s="1" t="s">
        <v>4</v>
      </c>
      <c r="E118" s="1" t="s">
        <v>1758</v>
      </c>
      <c r="F118" s="1" t="s">
        <v>2758</v>
      </c>
      <c r="G118"/>
      <c r="H118" s="22">
        <v>1.03E-2</v>
      </c>
      <c r="J118" s="13">
        <v>8.0600000000000005E-2</v>
      </c>
      <c r="K118" s="13">
        <v>3.7699999999999997E-2</v>
      </c>
      <c r="L118" s="13">
        <v>7.8200000000000006E-2</v>
      </c>
      <c r="M118" s="13">
        <v>8.0399999999999999E-2</v>
      </c>
      <c r="N118" s="13">
        <v>0</v>
      </c>
      <c r="O118" s="13">
        <v>-1.9099999999999999E-2</v>
      </c>
      <c r="P118" s="13"/>
      <c r="Q118" s="19">
        <v>1750</v>
      </c>
      <c r="R118" s="22">
        <v>2.0699999999999998</v>
      </c>
      <c r="S118" s="22">
        <v>2.6</v>
      </c>
      <c r="T118" s="22">
        <v>0.12</v>
      </c>
      <c r="U118" s="19">
        <v>4</v>
      </c>
      <c r="V118" s="19">
        <v>3</v>
      </c>
      <c r="AS118" s="2"/>
      <c r="AT118" s="2"/>
      <c r="AU118" s="2"/>
      <c r="AV118" s="15"/>
      <c r="AW118" s="15"/>
      <c r="BA118" s="2"/>
      <c r="BB118" s="2"/>
      <c r="BD118" s="20"/>
      <c r="BE118" s="20"/>
      <c r="BG118" s="3"/>
      <c r="BH118" s="1"/>
      <c r="BI118" s="1"/>
      <c r="BJ118" s="1"/>
      <c r="BK118" s="1"/>
      <c r="BL118" s="1"/>
    </row>
    <row r="119" spans="1:64" x14ac:dyDescent="0.25">
      <c r="A119" s="1" t="s">
        <v>32</v>
      </c>
      <c r="B119" s="1" t="s">
        <v>18</v>
      </c>
      <c r="C119" s="1" t="s">
        <v>25</v>
      </c>
      <c r="D119" s="1" t="s">
        <v>4</v>
      </c>
      <c r="E119" s="1" t="s">
        <v>2590</v>
      </c>
      <c r="F119" s="1" t="s">
        <v>2591</v>
      </c>
      <c r="G119"/>
      <c r="H119" s="22">
        <v>4.0000000000000002E-4</v>
      </c>
      <c r="J119" s="13">
        <v>5.2900000000000003E-2</v>
      </c>
      <c r="K119" s="13">
        <v>1.72E-2</v>
      </c>
      <c r="L119" s="13">
        <v>3.5499999999999997E-2</v>
      </c>
      <c r="M119" s="13">
        <v>3.5999999999999997E-2</v>
      </c>
      <c r="N119" s="13">
        <v>0</v>
      </c>
      <c r="O119" s="13">
        <v>-2.8400000000000002E-2</v>
      </c>
      <c r="P119" s="13"/>
      <c r="Q119" s="19">
        <v>222</v>
      </c>
      <c r="R119" s="22">
        <v>2.06</v>
      </c>
      <c r="S119" s="22">
        <v>2.57</v>
      </c>
      <c r="T119" s="22">
        <v>0.65</v>
      </c>
      <c r="U119" s="19">
        <v>19</v>
      </c>
      <c r="V119" s="19">
        <v>4</v>
      </c>
      <c r="AS119" s="2"/>
      <c r="AT119" s="2"/>
      <c r="AU119" s="2"/>
      <c r="AV119" s="15"/>
      <c r="AW119" s="15"/>
      <c r="BA119" s="2"/>
      <c r="BB119" s="2"/>
      <c r="BD119" s="20"/>
      <c r="BE119" s="20"/>
      <c r="BG119" s="3"/>
      <c r="BH119" s="1"/>
      <c r="BI119" s="1"/>
      <c r="BJ119" s="1"/>
      <c r="BK119" s="1"/>
      <c r="BL119" s="1"/>
    </row>
    <row r="120" spans="1:64" x14ac:dyDescent="0.25">
      <c r="A120" s="1" t="s">
        <v>6</v>
      </c>
      <c r="B120" s="1" t="s">
        <v>2</v>
      </c>
      <c r="C120" s="1" t="s">
        <v>1646</v>
      </c>
      <c r="D120" s="1" t="s">
        <v>4</v>
      </c>
      <c r="E120" s="1" t="s">
        <v>3234</v>
      </c>
      <c r="F120" s="1" t="s">
        <v>3235</v>
      </c>
      <c r="G120"/>
      <c r="H120" s="22">
        <v>9.6000000000000002E-2</v>
      </c>
      <c r="J120" s="13">
        <v>0.54359999999999997</v>
      </c>
      <c r="K120" s="13">
        <v>0.25719999999999998</v>
      </c>
      <c r="L120" s="13">
        <v>0.53029999999999999</v>
      </c>
      <c r="M120" s="13">
        <v>0.63290000000000002</v>
      </c>
      <c r="N120" s="13">
        <v>0</v>
      </c>
      <c r="O120" s="13">
        <v>-8.5000000000000006E-2</v>
      </c>
      <c r="P120" s="13"/>
      <c r="Q120" s="19">
        <v>6</v>
      </c>
      <c r="R120" s="22">
        <v>2.06</v>
      </c>
      <c r="S120" s="22">
        <v>5.4</v>
      </c>
      <c r="T120" s="22">
        <v>0.61</v>
      </c>
      <c r="U120" s="19">
        <v>2</v>
      </c>
      <c r="V120" s="19">
        <v>1</v>
      </c>
      <c r="AS120" s="2"/>
      <c r="AT120" s="2"/>
      <c r="AU120" s="2"/>
      <c r="AV120" s="15"/>
      <c r="AW120" s="15"/>
      <c r="BA120" s="2"/>
      <c r="BB120" s="2"/>
      <c r="BD120" s="20"/>
      <c r="BE120" s="20"/>
      <c r="BG120" s="3"/>
      <c r="BH120" s="1"/>
      <c r="BI120" s="1"/>
      <c r="BJ120" s="1"/>
      <c r="BK120" s="1"/>
      <c r="BL120" s="1"/>
    </row>
    <row r="121" spans="1:64" x14ac:dyDescent="0.25">
      <c r="A121" s="1" t="s">
        <v>17</v>
      </c>
      <c r="B121" s="1" t="s">
        <v>18</v>
      </c>
      <c r="C121" s="1" t="s">
        <v>25</v>
      </c>
      <c r="D121" s="1" t="s">
        <v>19</v>
      </c>
      <c r="E121" s="1" t="s">
        <v>923</v>
      </c>
      <c r="F121" s="1" t="s">
        <v>923</v>
      </c>
      <c r="G121"/>
      <c r="H121" s="22">
        <v>5.9999999999999995E-4</v>
      </c>
      <c r="J121" s="13">
        <v>6.6699999999999995E-2</v>
      </c>
      <c r="K121" s="13">
        <v>2.8400000000000002E-2</v>
      </c>
      <c r="L121" s="13">
        <v>5.8200000000000002E-2</v>
      </c>
      <c r="M121" s="13">
        <v>5.9400000000000001E-2</v>
      </c>
      <c r="N121" s="13">
        <v>-2.8E-3</v>
      </c>
      <c r="O121" s="13">
        <v>-4.2000000000000003E-2</v>
      </c>
      <c r="P121" s="13"/>
      <c r="Q121" s="19">
        <v>835</v>
      </c>
      <c r="R121" s="22">
        <v>2.0499999999999998</v>
      </c>
      <c r="S121" s="22">
        <v>3.68</v>
      </c>
      <c r="T121" s="22">
        <v>0.26</v>
      </c>
      <c r="U121" s="19">
        <v>13</v>
      </c>
      <c r="V121" s="19">
        <v>2</v>
      </c>
      <c r="AS121" s="2"/>
      <c r="AT121" s="2"/>
      <c r="AU121" s="2"/>
      <c r="AV121" s="15"/>
      <c r="AW121" s="15"/>
      <c r="BA121" s="2"/>
      <c r="BB121" s="2"/>
      <c r="BD121" s="20"/>
      <c r="BE121" s="20"/>
      <c r="BG121" s="3"/>
      <c r="BH121" s="1"/>
      <c r="BI121" s="1"/>
      <c r="BJ121" s="1"/>
      <c r="BK121" s="1"/>
      <c r="BL121" s="1"/>
    </row>
    <row r="122" spans="1:64" x14ac:dyDescent="0.25">
      <c r="A122" s="1" t="s">
        <v>1</v>
      </c>
      <c r="B122" s="1" t="s">
        <v>2</v>
      </c>
      <c r="C122" s="1" t="s">
        <v>39</v>
      </c>
      <c r="D122" s="1" t="s">
        <v>4</v>
      </c>
      <c r="E122" s="1" t="s">
        <v>1763</v>
      </c>
      <c r="F122" s="1" t="s">
        <v>1764</v>
      </c>
      <c r="G122"/>
      <c r="H122" s="22">
        <v>-8.9999999999999993E-3</v>
      </c>
      <c r="J122" s="13">
        <v>7.4999999999999997E-2</v>
      </c>
      <c r="K122" s="13">
        <v>5.2900000000000003E-2</v>
      </c>
      <c r="L122" s="13">
        <v>0.1087</v>
      </c>
      <c r="M122" s="13">
        <v>0.1129</v>
      </c>
      <c r="N122" s="13">
        <v>-8.9999999999999993E-3</v>
      </c>
      <c r="O122" s="13">
        <v>-2.7E-2</v>
      </c>
      <c r="P122" s="13"/>
      <c r="Q122" s="19">
        <v>0</v>
      </c>
      <c r="R122" s="22">
        <v>2.0499999999999998</v>
      </c>
      <c r="S122" s="22">
        <v>3.18</v>
      </c>
      <c r="T122" s="22">
        <v>-7.0000000000000007E-2</v>
      </c>
      <c r="U122" s="19">
        <v>2</v>
      </c>
      <c r="V122" s="19">
        <v>1</v>
      </c>
      <c r="AS122" s="2"/>
      <c r="AT122" s="2"/>
      <c r="AU122" s="2"/>
      <c r="AV122" s="15"/>
      <c r="AW122" s="15"/>
      <c r="BA122" s="2"/>
      <c r="BB122" s="2"/>
      <c r="BD122" s="20"/>
      <c r="BE122" s="20"/>
      <c r="BG122" s="3"/>
      <c r="BH122" s="1"/>
      <c r="BI122" s="1"/>
      <c r="BJ122" s="1"/>
      <c r="BK122" s="1"/>
      <c r="BL122" s="1"/>
    </row>
    <row r="123" spans="1:64" x14ac:dyDescent="0.25">
      <c r="A123" s="1" t="s">
        <v>1</v>
      </c>
      <c r="B123" s="1" t="s">
        <v>2</v>
      </c>
      <c r="C123" s="1" t="s">
        <v>22</v>
      </c>
      <c r="D123" s="1" t="s">
        <v>29</v>
      </c>
      <c r="E123" s="1" t="s">
        <v>232</v>
      </c>
      <c r="F123" s="1" t="s">
        <v>2788</v>
      </c>
      <c r="G123"/>
      <c r="H123" s="22">
        <v>9.9000000000000008E-3</v>
      </c>
      <c r="J123" s="13">
        <v>0.1123</v>
      </c>
      <c r="K123" s="13">
        <v>0.10150000000000001</v>
      </c>
      <c r="L123" s="13">
        <v>0.2064</v>
      </c>
      <c r="M123" s="13">
        <v>0.2213</v>
      </c>
      <c r="N123" s="13">
        <v>-3.5999999999999999E-3</v>
      </c>
      <c r="O123" s="13">
        <v>-4.7199999999999999E-2</v>
      </c>
      <c r="P123" s="13"/>
      <c r="Q123" s="19">
        <v>5</v>
      </c>
      <c r="R123" s="22">
        <v>2.0299999999999998</v>
      </c>
      <c r="S123" s="22">
        <v>4.87</v>
      </c>
      <c r="T123" s="22">
        <v>0.1</v>
      </c>
      <c r="U123" s="19">
        <v>7</v>
      </c>
      <c r="V123" s="19">
        <v>2</v>
      </c>
      <c r="AS123" s="2"/>
      <c r="AT123" s="2"/>
      <c r="AU123" s="2"/>
      <c r="AV123" s="15"/>
      <c r="AW123" s="15"/>
      <c r="BA123" s="2"/>
      <c r="BB123" s="2"/>
      <c r="BD123" s="20"/>
      <c r="BE123" s="20"/>
      <c r="BG123" s="3"/>
      <c r="BH123" s="1"/>
      <c r="BI123" s="1"/>
      <c r="BJ123" s="1"/>
      <c r="BK123" s="1"/>
      <c r="BL123" s="1"/>
    </row>
    <row r="124" spans="1:64" x14ac:dyDescent="0.25">
      <c r="A124" s="1" t="s">
        <v>1</v>
      </c>
      <c r="B124" s="1" t="s">
        <v>2</v>
      </c>
      <c r="C124" s="1" t="s">
        <v>25</v>
      </c>
      <c r="D124" s="1" t="s">
        <v>4</v>
      </c>
      <c r="E124" s="1" t="s">
        <v>1606</v>
      </c>
      <c r="F124" s="1" t="s">
        <v>1607</v>
      </c>
      <c r="G124"/>
      <c r="H124" s="22">
        <v>1.12E-2</v>
      </c>
      <c r="J124" s="13">
        <v>0.1308</v>
      </c>
      <c r="K124" s="13">
        <v>4.5699999999999998E-2</v>
      </c>
      <c r="L124" s="13">
        <v>9.1999999999999998E-2</v>
      </c>
      <c r="M124" s="13">
        <v>9.4799999999999995E-2</v>
      </c>
      <c r="N124" s="13">
        <v>0</v>
      </c>
      <c r="O124" s="13">
        <v>-7.8899999999999998E-2</v>
      </c>
      <c r="P124" s="13"/>
      <c r="Q124" s="19">
        <v>190</v>
      </c>
      <c r="R124" s="22">
        <v>2.0099999999999998</v>
      </c>
      <c r="S124" s="22">
        <v>2.4700000000000002</v>
      </c>
      <c r="T124" s="22">
        <v>0.13</v>
      </c>
      <c r="U124" s="19">
        <v>18</v>
      </c>
      <c r="V124" s="19">
        <v>4</v>
      </c>
      <c r="AS124" s="2"/>
      <c r="AT124" s="2"/>
      <c r="AU124" s="2"/>
      <c r="AV124" s="15"/>
      <c r="AW124" s="15"/>
      <c r="BA124" s="2"/>
      <c r="BB124" s="2"/>
      <c r="BD124" s="20"/>
      <c r="BE124" s="20"/>
      <c r="BG124" s="3"/>
      <c r="BH124" s="1"/>
      <c r="BI124" s="1"/>
      <c r="BJ124" s="1"/>
      <c r="BK124" s="1"/>
      <c r="BL124" s="1"/>
    </row>
    <row r="125" spans="1:64" x14ac:dyDescent="0.25">
      <c r="A125" s="1" t="s">
        <v>6</v>
      </c>
      <c r="B125" s="1" t="s">
        <v>2</v>
      </c>
      <c r="C125" s="1" t="s">
        <v>27</v>
      </c>
      <c r="D125" s="1" t="s">
        <v>4</v>
      </c>
      <c r="E125" s="1" t="s">
        <v>3237</v>
      </c>
      <c r="F125" s="1" t="s">
        <v>3237</v>
      </c>
      <c r="G125"/>
      <c r="H125" s="22">
        <v>4.8300000000000003E-2</v>
      </c>
      <c r="J125" s="13">
        <v>0.42</v>
      </c>
      <c r="K125" s="13">
        <v>8.0699999999999994E-2</v>
      </c>
      <c r="L125" s="13">
        <v>0.16189999999999999</v>
      </c>
      <c r="M125" s="13">
        <v>0.17080000000000001</v>
      </c>
      <c r="N125" s="13">
        <v>0</v>
      </c>
      <c r="O125" s="13">
        <v>-7.6899999999999996E-2</v>
      </c>
      <c r="P125" s="13"/>
      <c r="Q125" s="19">
        <v>25</v>
      </c>
      <c r="R125" s="22">
        <v>2.0099999999999998</v>
      </c>
      <c r="S125" s="22">
        <v>2.1800000000000002</v>
      </c>
      <c r="T125" s="22">
        <v>0.22</v>
      </c>
      <c r="U125" s="19">
        <v>12</v>
      </c>
      <c r="V125" s="19">
        <v>4</v>
      </c>
      <c r="AS125" s="2"/>
      <c r="AT125" s="2"/>
      <c r="AU125" s="2"/>
      <c r="AV125" s="15"/>
      <c r="AW125" s="15"/>
      <c r="BA125" s="2"/>
      <c r="BB125" s="2"/>
      <c r="BD125" s="20"/>
      <c r="BE125" s="20"/>
      <c r="BG125" s="3"/>
      <c r="BH125" s="1"/>
      <c r="BI125" s="1"/>
      <c r="BJ125" s="1"/>
      <c r="BK125" s="1"/>
      <c r="BL125" s="1"/>
    </row>
    <row r="126" spans="1:64" x14ac:dyDescent="0.25">
      <c r="A126" s="1" t="s">
        <v>483</v>
      </c>
      <c r="B126" s="1" t="s">
        <v>18</v>
      </c>
      <c r="C126" s="1" t="s">
        <v>25</v>
      </c>
      <c r="D126" s="1" t="s">
        <v>4</v>
      </c>
      <c r="E126" s="1" t="s">
        <v>1149</v>
      </c>
      <c r="F126" s="1" t="s">
        <v>483</v>
      </c>
      <c r="G126"/>
      <c r="H126" s="22">
        <v>-1.18E-2</v>
      </c>
      <c r="J126" s="13">
        <v>8.1500000000000003E-2</v>
      </c>
      <c r="K126" s="13">
        <v>2.9399999999999999E-2</v>
      </c>
      <c r="L126" s="13">
        <v>5.9200000000000003E-2</v>
      </c>
      <c r="M126" s="13">
        <v>6.0400000000000002E-2</v>
      </c>
      <c r="N126" s="13">
        <v>-1.18E-2</v>
      </c>
      <c r="O126" s="13">
        <v>-1.18E-2</v>
      </c>
      <c r="P126" s="13"/>
      <c r="Q126" s="19">
        <v>166</v>
      </c>
      <c r="R126" s="22">
        <v>2.0099999999999998</v>
      </c>
      <c r="S126" s="22">
        <v>3.57</v>
      </c>
      <c r="T126" s="22">
        <v>0.45</v>
      </c>
      <c r="U126" s="19">
        <v>4</v>
      </c>
      <c r="V126" s="19">
        <v>1</v>
      </c>
      <c r="AS126" s="2"/>
      <c r="AT126" s="2"/>
      <c r="AU126" s="2"/>
      <c r="AV126" s="15"/>
      <c r="AW126" s="15"/>
      <c r="BA126" s="2"/>
      <c r="BB126" s="2"/>
      <c r="BD126" s="20"/>
      <c r="BE126" s="20"/>
      <c r="BG126" s="3"/>
      <c r="BH126" s="1"/>
      <c r="BI126" s="1"/>
      <c r="BJ126" s="1"/>
      <c r="BK126" s="1"/>
      <c r="BL126" s="1"/>
    </row>
    <row r="127" spans="1:64" x14ac:dyDescent="0.25">
      <c r="A127" s="1" t="s">
        <v>17</v>
      </c>
      <c r="B127" s="1" t="s">
        <v>18</v>
      </c>
      <c r="C127" s="1" t="s">
        <v>25</v>
      </c>
      <c r="D127" s="1" t="s">
        <v>4</v>
      </c>
      <c r="E127" s="1" t="s">
        <v>3296</v>
      </c>
      <c r="F127" s="1" t="s">
        <v>3297</v>
      </c>
      <c r="G127"/>
      <c r="H127" s="22">
        <v>2.9999999999999997E-4</v>
      </c>
      <c r="J127" s="13">
        <v>0.13220000000000001</v>
      </c>
      <c r="K127" s="13">
        <v>5.5800000000000002E-2</v>
      </c>
      <c r="L127" s="13">
        <v>0.1103</v>
      </c>
      <c r="M127" s="13">
        <v>0.1145</v>
      </c>
      <c r="N127" s="13">
        <v>-1.4999999999999999E-2</v>
      </c>
      <c r="O127" s="13">
        <v>-1.5299999999999999E-2</v>
      </c>
      <c r="P127" s="13"/>
      <c r="Q127" s="19">
        <v>254</v>
      </c>
      <c r="R127" s="22">
        <v>1.98</v>
      </c>
      <c r="S127" s="22">
        <v>12.68</v>
      </c>
      <c r="T127" s="22">
        <v>0.48</v>
      </c>
      <c r="U127" s="19">
        <v>6</v>
      </c>
      <c r="V127" s="19">
        <v>4</v>
      </c>
      <c r="AS127" s="2"/>
      <c r="AT127" s="2"/>
      <c r="AU127" s="2"/>
      <c r="AV127" s="15"/>
      <c r="AW127" s="15"/>
      <c r="BA127" s="2"/>
      <c r="BB127" s="2"/>
      <c r="BD127" s="20"/>
      <c r="BE127" s="20"/>
      <c r="BG127" s="3"/>
      <c r="BH127" s="1"/>
      <c r="BI127" s="1"/>
      <c r="BJ127" s="1"/>
      <c r="BK127" s="1"/>
      <c r="BL127" s="1"/>
    </row>
    <row r="128" spans="1:64" x14ac:dyDescent="0.25">
      <c r="A128" s="1" t="s">
        <v>6</v>
      </c>
      <c r="B128" s="1" t="s">
        <v>2</v>
      </c>
      <c r="C128" s="1" t="s">
        <v>1646</v>
      </c>
      <c r="D128" s="1" t="s">
        <v>4</v>
      </c>
      <c r="E128" s="1" t="s">
        <v>1482</v>
      </c>
      <c r="F128" s="1" t="s">
        <v>2291</v>
      </c>
      <c r="G128"/>
      <c r="H128" s="22">
        <v>3.6799999999999999E-2</v>
      </c>
      <c r="J128" s="13">
        <v>0.188</v>
      </c>
      <c r="K128" s="13">
        <v>0.158</v>
      </c>
      <c r="L128" s="13">
        <v>0.30930000000000002</v>
      </c>
      <c r="M128" s="13">
        <v>0</v>
      </c>
      <c r="N128" s="13">
        <v>0</v>
      </c>
      <c r="O128" s="13">
        <v>-3.0200000000000001E-2</v>
      </c>
      <c r="P128" s="13"/>
      <c r="Q128" s="19">
        <v>14</v>
      </c>
      <c r="R128" s="22">
        <v>1.96</v>
      </c>
      <c r="S128" s="22">
        <v>4.66</v>
      </c>
      <c r="T128" s="22"/>
      <c r="U128" s="19">
        <v>1</v>
      </c>
      <c r="V128" s="19">
        <v>1</v>
      </c>
      <c r="AS128" s="2"/>
      <c r="AT128" s="2"/>
      <c r="AU128" s="2"/>
      <c r="AV128" s="15"/>
      <c r="AW128" s="15"/>
      <c r="BA128" s="2"/>
      <c r="BB128" s="2"/>
      <c r="BD128" s="20"/>
      <c r="BE128" s="20"/>
      <c r="BG128" s="3"/>
      <c r="BH128" s="1"/>
      <c r="BI128" s="1"/>
      <c r="BJ128" s="1"/>
      <c r="BK128" s="1"/>
      <c r="BL128" s="1"/>
    </row>
    <row r="129" spans="1:64" x14ac:dyDescent="0.25">
      <c r="A129" s="1" t="s">
        <v>1</v>
      </c>
      <c r="B129" s="1" t="s">
        <v>18</v>
      </c>
      <c r="C129" s="1" t="s">
        <v>25</v>
      </c>
      <c r="D129" s="1" t="s">
        <v>16</v>
      </c>
      <c r="E129" s="1" t="s">
        <v>2487</v>
      </c>
      <c r="F129" s="1" t="s">
        <v>1649</v>
      </c>
      <c r="G129"/>
      <c r="H129" s="22">
        <v>-1.2999999999999999E-2</v>
      </c>
      <c r="J129" s="13">
        <v>5.5399999999999998E-2</v>
      </c>
      <c r="K129" s="13">
        <v>6.7699999999999996E-2</v>
      </c>
      <c r="L129" s="13">
        <v>0.13200000000000001</v>
      </c>
      <c r="M129" s="13">
        <v>0</v>
      </c>
      <c r="N129" s="13">
        <v>-1.2999999999999999E-2</v>
      </c>
      <c r="O129" s="13">
        <v>-1.2999999999999999E-2</v>
      </c>
      <c r="P129" s="13"/>
      <c r="Q129" s="19">
        <v>11</v>
      </c>
      <c r="R129" s="22">
        <v>1.95</v>
      </c>
      <c r="S129" s="22">
        <v>6.73</v>
      </c>
      <c r="T129" s="22"/>
      <c r="U129" s="19">
        <v>1</v>
      </c>
      <c r="V129" s="19">
        <v>1</v>
      </c>
      <c r="AS129" s="2"/>
      <c r="AT129" s="2"/>
      <c r="AU129" s="2"/>
      <c r="AV129" s="15"/>
      <c r="AW129" s="15"/>
      <c r="BA129" s="2"/>
      <c r="BB129" s="2"/>
      <c r="BD129" s="20"/>
      <c r="BE129" s="20"/>
      <c r="BG129" s="3"/>
      <c r="BH129" s="1"/>
      <c r="BI129" s="1"/>
      <c r="BJ129" s="1"/>
      <c r="BK129" s="1"/>
      <c r="BL129" s="1"/>
    </row>
    <row r="130" spans="1:64" x14ac:dyDescent="0.25">
      <c r="A130" s="1" t="s">
        <v>32</v>
      </c>
      <c r="B130" s="1" t="s">
        <v>18</v>
      </c>
      <c r="C130" s="1" t="s">
        <v>508</v>
      </c>
      <c r="D130" s="1" t="s">
        <v>283</v>
      </c>
      <c r="E130" s="1" t="s">
        <v>467</v>
      </c>
      <c r="F130" s="1" t="s">
        <v>509</v>
      </c>
      <c r="G130">
        <v>8.9280000000000002E-3</v>
      </c>
      <c r="H130" s="22">
        <v>1.407E-3</v>
      </c>
      <c r="I130" s="2">
        <v>8.8999999999999999E-3</v>
      </c>
      <c r="J130" s="13">
        <v>7.5300000000000006E-2</v>
      </c>
      <c r="K130" s="13">
        <v>2.4199999999999999E-2</v>
      </c>
      <c r="L130" s="13">
        <v>4.6899999999999997E-2</v>
      </c>
      <c r="M130" s="13">
        <v>4.7699999999999999E-2</v>
      </c>
      <c r="N130" s="13">
        <v>0</v>
      </c>
      <c r="O130" s="13">
        <v>-3.5900000000000001E-2</v>
      </c>
      <c r="P130" s="13">
        <v>8.8999999999999999E-3</v>
      </c>
      <c r="Q130" s="19">
        <v>0</v>
      </c>
      <c r="R130" s="22">
        <v>1.94</v>
      </c>
      <c r="S130" s="22">
        <v>1.75</v>
      </c>
      <c r="T130" s="22">
        <v>0.63</v>
      </c>
      <c r="U130" s="19">
        <v>12</v>
      </c>
      <c r="V130" s="19">
        <v>3</v>
      </c>
      <c r="AS130" s="2"/>
      <c r="AT130" s="2"/>
      <c r="AU130" s="2"/>
      <c r="AV130" s="15"/>
      <c r="AW130" s="15"/>
      <c r="BA130" s="2"/>
      <c r="BB130" s="2"/>
      <c r="BD130" s="20"/>
      <c r="BE130" s="20"/>
      <c r="BG130" s="3"/>
      <c r="BH130" s="1"/>
      <c r="BI130" s="1"/>
      <c r="BJ130" s="1"/>
      <c r="BK130" s="1"/>
      <c r="BL130" s="1"/>
    </row>
    <row r="131" spans="1:64" x14ac:dyDescent="0.25">
      <c r="A131" s="1" t="s">
        <v>27</v>
      </c>
      <c r="B131" s="1" t="s">
        <v>2</v>
      </c>
      <c r="C131" s="1" t="s">
        <v>39</v>
      </c>
      <c r="D131" s="1" t="s">
        <v>4</v>
      </c>
      <c r="E131" s="1" t="s">
        <v>50</v>
      </c>
      <c r="F131" s="1" t="s">
        <v>2805</v>
      </c>
      <c r="G131"/>
      <c r="H131" s="22">
        <v>2.8000000000000001E-2</v>
      </c>
      <c r="J131" s="13">
        <v>7.3400000000000007E-2</v>
      </c>
      <c r="K131" s="13">
        <v>6.4199999999999993E-2</v>
      </c>
      <c r="L131" s="13">
        <v>0.12379999999999999</v>
      </c>
      <c r="M131" s="13">
        <v>0</v>
      </c>
      <c r="N131" s="13">
        <v>0</v>
      </c>
      <c r="O131" s="13">
        <v>-2.1600000000000001E-2</v>
      </c>
      <c r="P131" s="13"/>
      <c r="Q131" s="19">
        <v>280</v>
      </c>
      <c r="R131" s="22">
        <v>1.93</v>
      </c>
      <c r="S131" s="22"/>
      <c r="T131" s="22"/>
      <c r="U131" s="19">
        <v>1</v>
      </c>
      <c r="V131" s="19">
        <v>1</v>
      </c>
      <c r="AS131" s="2"/>
      <c r="AT131" s="2"/>
      <c r="AU131" s="2"/>
      <c r="AV131" s="15"/>
      <c r="AW131" s="15"/>
      <c r="BA131" s="2"/>
      <c r="BB131" s="2"/>
      <c r="BD131" s="20"/>
      <c r="BE131" s="20"/>
      <c r="BG131" s="3"/>
      <c r="BH131" s="1"/>
      <c r="BI131" s="1"/>
      <c r="BJ131" s="1"/>
      <c r="BK131" s="1"/>
      <c r="BL131" s="1"/>
    </row>
    <row r="132" spans="1:64" x14ac:dyDescent="0.25">
      <c r="A132" s="1" t="s">
        <v>32</v>
      </c>
      <c r="B132" s="1" t="s">
        <v>18</v>
      </c>
      <c r="C132" s="1" t="s">
        <v>25</v>
      </c>
      <c r="D132" s="1" t="s">
        <v>2361</v>
      </c>
      <c r="E132" s="1" t="s">
        <v>2289</v>
      </c>
      <c r="F132" s="1" t="s">
        <v>2361</v>
      </c>
      <c r="G132"/>
      <c r="H132" s="22">
        <v>9.7999999999999997E-3</v>
      </c>
      <c r="J132" s="13">
        <v>0.1323</v>
      </c>
      <c r="K132" s="13">
        <v>3.0300000000000001E-2</v>
      </c>
      <c r="L132" s="13">
        <v>5.8599999999999999E-2</v>
      </c>
      <c r="M132" s="13">
        <v>5.9700000000000003E-2</v>
      </c>
      <c r="N132" s="13">
        <v>0</v>
      </c>
      <c r="O132" s="13">
        <v>-0.04</v>
      </c>
      <c r="P132" s="13"/>
      <c r="Q132" s="19">
        <v>180</v>
      </c>
      <c r="R132" s="22">
        <v>1.93</v>
      </c>
      <c r="S132" s="22">
        <v>1.66</v>
      </c>
      <c r="T132" s="22">
        <v>0.38</v>
      </c>
      <c r="U132" s="19">
        <v>6</v>
      </c>
      <c r="V132" s="19">
        <v>3</v>
      </c>
      <c r="AS132" s="2"/>
      <c r="AT132" s="2"/>
      <c r="AU132" s="2"/>
      <c r="AV132" s="15"/>
      <c r="AW132" s="15"/>
      <c r="BA132" s="2"/>
      <c r="BB132" s="2"/>
      <c r="BD132" s="20"/>
      <c r="BE132" s="20"/>
      <c r="BG132" s="3"/>
      <c r="BH132" s="1"/>
      <c r="BI132" s="1"/>
      <c r="BJ132" s="1"/>
      <c r="BK132" s="1"/>
      <c r="BL132" s="1"/>
    </row>
    <row r="133" spans="1:64" x14ac:dyDescent="0.25">
      <c r="A133" s="1" t="s">
        <v>36</v>
      </c>
      <c r="B133" s="1" t="s">
        <v>1614</v>
      </c>
      <c r="C133" s="1" t="s">
        <v>39</v>
      </c>
      <c r="D133" s="1" t="s">
        <v>4</v>
      </c>
      <c r="E133" s="1" t="s">
        <v>654</v>
      </c>
      <c r="F133" s="1" t="s">
        <v>2530</v>
      </c>
      <c r="G133"/>
      <c r="H133" s="22">
        <v>1.6999999999999999E-3</v>
      </c>
      <c r="J133" s="13">
        <v>3.2500000000000001E-2</v>
      </c>
      <c r="K133" s="13">
        <v>2.98E-2</v>
      </c>
      <c r="L133" s="13">
        <v>5.7599999999999998E-2</v>
      </c>
      <c r="M133" s="13">
        <v>5.8700000000000002E-2</v>
      </c>
      <c r="N133" s="13">
        <v>0</v>
      </c>
      <c r="O133" s="13">
        <v>-1.9699999999999999E-2</v>
      </c>
      <c r="P133" s="13"/>
      <c r="Q133" s="19">
        <v>47</v>
      </c>
      <c r="R133" s="22">
        <v>1.93</v>
      </c>
      <c r="S133" s="22">
        <v>2.4</v>
      </c>
      <c r="T133" s="22">
        <v>0.59</v>
      </c>
      <c r="U133" s="19">
        <v>7</v>
      </c>
      <c r="V133" s="19">
        <v>2</v>
      </c>
      <c r="AS133" s="2"/>
      <c r="AT133" s="2"/>
      <c r="AU133" s="2"/>
      <c r="AV133" s="15"/>
      <c r="AW133" s="15"/>
      <c r="BA133" s="2"/>
      <c r="BB133" s="2"/>
      <c r="BD133" s="20"/>
      <c r="BE133" s="20"/>
      <c r="BG133" s="3"/>
      <c r="BH133" s="1"/>
      <c r="BI133" s="1"/>
      <c r="BJ133" s="1"/>
      <c r="BK133" s="1"/>
      <c r="BL133" s="1"/>
    </row>
    <row r="134" spans="1:64" x14ac:dyDescent="0.25">
      <c r="A134" s="1" t="s">
        <v>17</v>
      </c>
      <c r="B134" s="1" t="s">
        <v>18</v>
      </c>
      <c r="C134" s="1" t="s">
        <v>25</v>
      </c>
      <c r="D134" s="1" t="s">
        <v>617</v>
      </c>
      <c r="E134" s="1" t="s">
        <v>710</v>
      </c>
      <c r="F134" s="1" t="s">
        <v>2774</v>
      </c>
      <c r="G134"/>
      <c r="H134" s="22">
        <v>-5.0000000000000001E-3</v>
      </c>
      <c r="J134" s="13">
        <v>5.4399999999999997E-2</v>
      </c>
      <c r="K134" s="13">
        <v>4.0800000000000003E-2</v>
      </c>
      <c r="L134" s="13">
        <v>7.8600000000000003E-2</v>
      </c>
      <c r="M134" s="13">
        <v>8.0699999999999994E-2</v>
      </c>
      <c r="N134" s="13">
        <v>-5.0000000000000001E-3</v>
      </c>
      <c r="O134" s="13">
        <v>-3.5400000000000001E-2</v>
      </c>
      <c r="P134" s="13"/>
      <c r="Q134" s="19">
        <v>106</v>
      </c>
      <c r="R134" s="22">
        <v>1.93</v>
      </c>
      <c r="S134" s="22">
        <v>2.66</v>
      </c>
      <c r="T134" s="22">
        <v>0.02</v>
      </c>
      <c r="U134" s="19">
        <v>4</v>
      </c>
      <c r="V134" s="19">
        <v>1</v>
      </c>
      <c r="AS134" s="2"/>
      <c r="AT134" s="2"/>
      <c r="AU134" s="2"/>
      <c r="AV134" s="15"/>
      <c r="AW134" s="15"/>
      <c r="BA134" s="2"/>
      <c r="BB134" s="2"/>
      <c r="BD134" s="20"/>
      <c r="BE134" s="20"/>
      <c r="BG134" s="3"/>
      <c r="BH134" s="1"/>
      <c r="BI134" s="1"/>
      <c r="BJ134" s="1"/>
      <c r="BK134" s="1"/>
      <c r="BL134" s="1"/>
    </row>
    <row r="135" spans="1:64" x14ac:dyDescent="0.25">
      <c r="A135" s="1" t="s">
        <v>17</v>
      </c>
      <c r="B135" s="1" t="s">
        <v>18</v>
      </c>
      <c r="C135" s="1" t="s">
        <v>25</v>
      </c>
      <c r="D135" s="1" t="s">
        <v>4</v>
      </c>
      <c r="E135" s="1" t="s">
        <v>3311</v>
      </c>
      <c r="F135" s="1" t="s">
        <v>3312</v>
      </c>
      <c r="G135"/>
      <c r="H135" s="22">
        <v>2.8056999999999999E-2</v>
      </c>
      <c r="J135" s="13">
        <v>0.22170000000000001</v>
      </c>
      <c r="K135" s="13">
        <v>7.9799999999999996E-2</v>
      </c>
      <c r="L135" s="13">
        <v>0.15310000000000001</v>
      </c>
      <c r="M135" s="13">
        <v>0.16089999999999999</v>
      </c>
      <c r="N135" s="13">
        <v>0</v>
      </c>
      <c r="O135" s="13">
        <v>-4.8099999999999997E-2</v>
      </c>
      <c r="P135" s="13"/>
      <c r="Q135" s="19">
        <v>193</v>
      </c>
      <c r="R135" s="22">
        <v>1.92</v>
      </c>
      <c r="S135" s="22">
        <v>2.0699999999999998</v>
      </c>
      <c r="T135" s="22">
        <v>-0.49</v>
      </c>
      <c r="U135" s="19">
        <v>2</v>
      </c>
      <c r="V135" s="19">
        <v>1</v>
      </c>
      <c r="AS135" s="2"/>
      <c r="AT135" s="2"/>
      <c r="AU135" s="2"/>
      <c r="AV135" s="15"/>
      <c r="AW135" s="15"/>
      <c r="BA135" s="2"/>
      <c r="BB135" s="2"/>
      <c r="BD135" s="20"/>
      <c r="BE135" s="20"/>
      <c r="BG135" s="3"/>
      <c r="BH135" s="1"/>
      <c r="BI135" s="1"/>
      <c r="BJ135" s="1"/>
      <c r="BK135" s="1"/>
      <c r="BL135" s="1"/>
    </row>
    <row r="136" spans="1:64" x14ac:dyDescent="0.25">
      <c r="A136" s="1" t="s">
        <v>1</v>
      </c>
      <c r="B136" s="1" t="s">
        <v>18</v>
      </c>
      <c r="C136" s="1" t="s">
        <v>25</v>
      </c>
      <c r="D136" s="1" t="s">
        <v>40</v>
      </c>
      <c r="E136" s="1" t="s">
        <v>2726</v>
      </c>
      <c r="F136" s="1" t="s">
        <v>2727</v>
      </c>
      <c r="G136"/>
      <c r="H136" s="22">
        <v>-6.1999999999999998E-3</v>
      </c>
      <c r="J136" s="13">
        <v>5.4800000000000001E-2</v>
      </c>
      <c r="K136" s="13">
        <v>4.5400000000000003E-2</v>
      </c>
      <c r="L136" s="13">
        <v>8.6699999999999999E-2</v>
      </c>
      <c r="M136" s="13">
        <v>8.9200000000000002E-2</v>
      </c>
      <c r="N136" s="13">
        <v>-2.7699999999999999E-2</v>
      </c>
      <c r="O136" s="13">
        <v>-2.98E-2</v>
      </c>
      <c r="P136" s="13"/>
      <c r="Q136" s="19">
        <v>14</v>
      </c>
      <c r="R136" s="22">
        <v>1.91</v>
      </c>
      <c r="S136" s="22">
        <v>1.67</v>
      </c>
      <c r="T136" s="22">
        <v>0.3</v>
      </c>
      <c r="U136" s="19">
        <v>3</v>
      </c>
      <c r="V136" s="19">
        <v>2</v>
      </c>
      <c r="AS136" s="2"/>
      <c r="AT136" s="2"/>
      <c r="AU136" s="2"/>
      <c r="AV136" s="15"/>
      <c r="AW136" s="15"/>
      <c r="BA136" s="2"/>
      <c r="BB136" s="2"/>
      <c r="BD136" s="20"/>
      <c r="BE136" s="20"/>
      <c r="BG136" s="3"/>
      <c r="BH136" s="1"/>
      <c r="BI136" s="1"/>
      <c r="BJ136" s="1"/>
      <c r="BK136" s="1"/>
      <c r="BL136" s="1"/>
    </row>
    <row r="137" spans="1:64" x14ac:dyDescent="0.25">
      <c r="A137" s="1" t="s">
        <v>65</v>
      </c>
      <c r="B137" s="1" t="s">
        <v>18</v>
      </c>
      <c r="C137" s="1" t="s">
        <v>25</v>
      </c>
      <c r="D137" s="1" t="s">
        <v>4</v>
      </c>
      <c r="E137" s="1" t="s">
        <v>2857</v>
      </c>
      <c r="F137" s="1" t="s">
        <v>2858</v>
      </c>
      <c r="G137"/>
      <c r="H137" s="22">
        <v>-1.9E-2</v>
      </c>
      <c r="J137" s="13">
        <v>0.2868</v>
      </c>
      <c r="K137" s="13">
        <v>0.13350000000000001</v>
      </c>
      <c r="L137" s="13">
        <v>0.2515</v>
      </c>
      <c r="M137" s="13">
        <v>0.27229999999999999</v>
      </c>
      <c r="N137" s="13">
        <v>-1.9E-2</v>
      </c>
      <c r="O137" s="13">
        <v>-6.25E-2</v>
      </c>
      <c r="P137" s="13"/>
      <c r="Q137" s="19">
        <v>47</v>
      </c>
      <c r="R137" s="22">
        <v>1.88</v>
      </c>
      <c r="S137" s="22">
        <v>4.2</v>
      </c>
      <c r="T137" s="22">
        <v>1</v>
      </c>
      <c r="U137" s="19">
        <v>2</v>
      </c>
      <c r="V137" s="19">
        <v>1</v>
      </c>
      <c r="AS137" s="2"/>
      <c r="AT137" s="2"/>
      <c r="AU137" s="2"/>
      <c r="AV137" s="15"/>
      <c r="AW137" s="15"/>
      <c r="BA137" s="2"/>
      <c r="BB137" s="2"/>
      <c r="BD137" s="20"/>
      <c r="BE137" s="20"/>
      <c r="BG137" s="3"/>
      <c r="BH137" s="1"/>
      <c r="BI137" s="1"/>
      <c r="BJ137" s="1"/>
      <c r="BK137" s="1"/>
      <c r="BL137" s="1"/>
    </row>
    <row r="138" spans="1:64" x14ac:dyDescent="0.25">
      <c r="A138" s="1" t="s">
        <v>36</v>
      </c>
      <c r="B138" s="1" t="s">
        <v>18</v>
      </c>
      <c r="C138" s="1" t="s">
        <v>25</v>
      </c>
      <c r="D138" s="1" t="s">
        <v>4</v>
      </c>
      <c r="E138" s="1" t="s">
        <v>2149</v>
      </c>
      <c r="F138" s="1" t="s">
        <v>2150</v>
      </c>
      <c r="G138"/>
      <c r="H138" s="22">
        <v>-4.9200000000000001E-2</v>
      </c>
      <c r="J138" s="13">
        <v>0.2661</v>
      </c>
      <c r="K138" s="13">
        <v>0.18679999999999999</v>
      </c>
      <c r="L138" s="13">
        <v>0.34789999999999999</v>
      </c>
      <c r="M138" s="13">
        <v>0.38640000000000002</v>
      </c>
      <c r="N138" s="13">
        <v>-4.9200000000000001E-2</v>
      </c>
      <c r="O138" s="13">
        <v>-0.1484</v>
      </c>
      <c r="P138" s="13"/>
      <c r="Q138" s="19">
        <v>0</v>
      </c>
      <c r="R138" s="22">
        <v>1.86</v>
      </c>
      <c r="S138" s="22">
        <v>2.74</v>
      </c>
      <c r="T138" s="22">
        <v>0.24</v>
      </c>
      <c r="U138" s="19">
        <v>5</v>
      </c>
      <c r="V138" s="19">
        <v>2</v>
      </c>
      <c r="AS138" s="2"/>
      <c r="AT138" s="2"/>
      <c r="AU138" s="2"/>
      <c r="AV138" s="15"/>
      <c r="AW138" s="15"/>
      <c r="BA138" s="2"/>
      <c r="BB138" s="2"/>
      <c r="BD138" s="20"/>
      <c r="BE138" s="20"/>
      <c r="BG138" s="3"/>
      <c r="BH138" s="1"/>
      <c r="BI138" s="1"/>
      <c r="BJ138" s="1"/>
      <c r="BK138" s="1"/>
      <c r="BL138" s="1"/>
    </row>
    <row r="139" spans="1:64" x14ac:dyDescent="0.25">
      <c r="A139" s="1" t="s">
        <v>6</v>
      </c>
      <c r="B139" s="1" t="s">
        <v>2</v>
      </c>
      <c r="C139" s="1" t="s">
        <v>27</v>
      </c>
      <c r="D139" s="1" t="s">
        <v>4</v>
      </c>
      <c r="E139" s="1" t="s">
        <v>3135</v>
      </c>
      <c r="F139" s="1" t="s">
        <v>3236</v>
      </c>
      <c r="G139"/>
      <c r="H139" s="22">
        <v>1.7999999999999999E-2</v>
      </c>
      <c r="J139" s="13">
        <v>0.1113</v>
      </c>
      <c r="K139" s="13">
        <v>6.4799999999999996E-2</v>
      </c>
      <c r="L139" s="13">
        <v>0.1201</v>
      </c>
      <c r="M139" s="13">
        <v>0.12470000000000001</v>
      </c>
      <c r="N139" s="13">
        <v>0</v>
      </c>
      <c r="O139" s="13">
        <v>-2.24E-2</v>
      </c>
      <c r="P139" s="13"/>
      <c r="Q139" s="19">
        <v>0</v>
      </c>
      <c r="R139" s="22">
        <v>1.85</v>
      </c>
      <c r="S139" s="22">
        <v>5.03</v>
      </c>
      <c r="T139" s="22">
        <v>-0.04</v>
      </c>
      <c r="U139" s="19">
        <v>18</v>
      </c>
      <c r="V139" s="19">
        <v>4</v>
      </c>
      <c r="AS139" s="2"/>
      <c r="AT139" s="2"/>
      <c r="AU139" s="2"/>
      <c r="AV139" s="15"/>
      <c r="AW139" s="15"/>
      <c r="BA139" s="2"/>
      <c r="BB139" s="2"/>
      <c r="BD139" s="20"/>
      <c r="BE139" s="20"/>
      <c r="BG139" s="3"/>
      <c r="BH139" s="1"/>
      <c r="BI139" s="1"/>
      <c r="BJ139" s="1"/>
      <c r="BK139" s="1"/>
      <c r="BL139" s="1"/>
    </row>
    <row r="140" spans="1:64" x14ac:dyDescent="0.25">
      <c r="A140" s="1" t="s">
        <v>6</v>
      </c>
      <c r="B140" s="1" t="s">
        <v>2</v>
      </c>
      <c r="C140" s="1" t="s">
        <v>1646</v>
      </c>
      <c r="D140" s="1" t="s">
        <v>4</v>
      </c>
      <c r="E140" s="1" t="s">
        <v>3198</v>
      </c>
      <c r="F140" s="1" t="s">
        <v>3200</v>
      </c>
      <c r="G140"/>
      <c r="H140" s="22">
        <v>4.9000000000000002E-2</v>
      </c>
      <c r="J140" s="13">
        <v>0.70520000000000005</v>
      </c>
      <c r="K140" s="13">
        <v>0.35599999999999998</v>
      </c>
      <c r="L140" s="13">
        <v>0.65939999999999999</v>
      </c>
      <c r="M140" s="13">
        <v>0.80030000000000001</v>
      </c>
      <c r="N140" s="13">
        <v>0</v>
      </c>
      <c r="O140" s="13">
        <v>-0.18820000000000001</v>
      </c>
      <c r="P140" s="13"/>
      <c r="Q140" s="19">
        <v>17</v>
      </c>
      <c r="R140" s="22">
        <v>1.85</v>
      </c>
      <c r="S140" s="22">
        <v>3.13</v>
      </c>
      <c r="T140" s="22">
        <v>0.64</v>
      </c>
      <c r="U140" s="19">
        <v>6</v>
      </c>
      <c r="V140" s="19">
        <v>3</v>
      </c>
      <c r="AS140" s="2"/>
      <c r="AT140" s="2"/>
      <c r="AU140" s="2"/>
      <c r="AV140" s="15"/>
      <c r="AW140" s="15"/>
      <c r="BA140" s="2"/>
      <c r="BB140" s="2"/>
      <c r="BD140" s="20"/>
      <c r="BE140" s="20"/>
      <c r="BG140" s="3"/>
      <c r="BH140" s="1"/>
      <c r="BI140" s="1"/>
      <c r="BJ140" s="1"/>
      <c r="BK140" s="1"/>
      <c r="BL140" s="1"/>
    </row>
    <row r="141" spans="1:64" x14ac:dyDescent="0.25">
      <c r="A141" s="1" t="s">
        <v>6</v>
      </c>
      <c r="B141" s="1" t="s">
        <v>2</v>
      </c>
      <c r="C141" s="1" t="s">
        <v>27</v>
      </c>
      <c r="D141" s="1" t="s">
        <v>4</v>
      </c>
      <c r="E141" s="1" t="s">
        <v>2132</v>
      </c>
      <c r="F141" s="1" t="s">
        <v>591</v>
      </c>
      <c r="G141"/>
      <c r="H141" s="22">
        <v>3.3399999999999999E-2</v>
      </c>
      <c r="J141" s="13">
        <v>0.1883</v>
      </c>
      <c r="K141" s="13">
        <v>7.7600000000000002E-2</v>
      </c>
      <c r="L141" s="13">
        <v>0.1439</v>
      </c>
      <c r="M141" s="13">
        <v>0.15049999999999999</v>
      </c>
      <c r="N141" s="13">
        <v>0</v>
      </c>
      <c r="O141" s="13">
        <v>-0.10150000000000001</v>
      </c>
      <c r="P141" s="13"/>
      <c r="Q141" s="19">
        <v>45</v>
      </c>
      <c r="R141" s="22">
        <v>1.85</v>
      </c>
      <c r="S141" s="22">
        <v>1.74</v>
      </c>
      <c r="T141" s="22">
        <v>0.09</v>
      </c>
      <c r="U141" s="19">
        <v>9</v>
      </c>
      <c r="V141" s="19">
        <v>2</v>
      </c>
      <c r="AS141" s="2"/>
      <c r="AT141" s="2"/>
      <c r="AU141" s="2"/>
      <c r="AV141" s="15"/>
      <c r="AW141" s="15"/>
      <c r="BA141" s="2"/>
      <c r="BB141" s="2"/>
      <c r="BD141" s="20"/>
      <c r="BE141" s="20"/>
      <c r="BG141" s="3"/>
      <c r="BH141" s="1"/>
      <c r="BI141" s="1"/>
      <c r="BJ141" s="1"/>
      <c r="BK141" s="1"/>
      <c r="BL141" s="1"/>
    </row>
    <row r="142" spans="1:64" x14ac:dyDescent="0.25">
      <c r="A142" s="1" t="s">
        <v>6</v>
      </c>
      <c r="B142" s="1" t="s">
        <v>18</v>
      </c>
      <c r="C142" s="1" t="s">
        <v>1645</v>
      </c>
      <c r="D142" s="1" t="s">
        <v>4</v>
      </c>
      <c r="E142" s="1" t="s">
        <v>2120</v>
      </c>
      <c r="F142" s="1" t="s">
        <v>2121</v>
      </c>
      <c r="G142">
        <v>0.220938</v>
      </c>
      <c r="H142" s="22">
        <v>-0.203183</v>
      </c>
      <c r="I142" s="2">
        <v>0.22090000000000001</v>
      </c>
      <c r="J142" s="13">
        <v>0.76970000000000005</v>
      </c>
      <c r="K142" s="13">
        <v>1.1445000000000001</v>
      </c>
      <c r="L142" s="13">
        <v>2.1103999999999998</v>
      </c>
      <c r="M142" s="13">
        <v>3.3944000000000001</v>
      </c>
      <c r="N142" s="13">
        <v>-2.7099999999999999E-2</v>
      </c>
      <c r="O142" s="13">
        <v>-0.37330000000000002</v>
      </c>
      <c r="P142" s="13">
        <v>0.22090000000000001</v>
      </c>
      <c r="Q142" s="19">
        <v>0</v>
      </c>
      <c r="R142" s="22">
        <v>1.84</v>
      </c>
      <c r="S142" s="22">
        <v>6.09</v>
      </c>
      <c r="T142" s="22">
        <v>0.47</v>
      </c>
      <c r="U142" s="19">
        <v>7</v>
      </c>
      <c r="V142" s="19">
        <v>3</v>
      </c>
      <c r="AS142" s="2"/>
      <c r="AT142" s="2"/>
      <c r="AU142" s="2"/>
      <c r="AV142" s="15"/>
      <c r="AW142" s="15"/>
      <c r="BA142" s="2"/>
      <c r="BB142" s="2"/>
      <c r="BD142" s="20"/>
      <c r="BE142" s="20"/>
      <c r="BG142" s="3"/>
      <c r="BH142" s="1"/>
      <c r="BI142" s="1"/>
      <c r="BJ142" s="1"/>
      <c r="BK142" s="1"/>
      <c r="BL142" s="1"/>
    </row>
    <row r="143" spans="1:64" x14ac:dyDescent="0.25">
      <c r="A143" s="1" t="s">
        <v>32</v>
      </c>
      <c r="B143" s="1" t="s">
        <v>18</v>
      </c>
      <c r="C143" s="1" t="s">
        <v>27</v>
      </c>
      <c r="D143" s="1" t="s">
        <v>33</v>
      </c>
      <c r="E143" s="1" t="s">
        <v>83</v>
      </c>
      <c r="F143" s="1" t="s">
        <v>1477</v>
      </c>
      <c r="G143"/>
      <c r="H143" s="22">
        <v>5.4999999999999997E-3</v>
      </c>
      <c r="J143" s="13">
        <v>0.1069</v>
      </c>
      <c r="K143" s="13">
        <v>7.9200000000000007E-2</v>
      </c>
      <c r="L143" s="13">
        <v>0.1449</v>
      </c>
      <c r="M143" s="13">
        <v>0.1515</v>
      </c>
      <c r="N143" s="13">
        <v>-4.3E-3</v>
      </c>
      <c r="O143" s="13">
        <v>-4.7600000000000003E-2</v>
      </c>
      <c r="P143" s="13"/>
      <c r="Q143" s="19">
        <v>62</v>
      </c>
      <c r="R143" s="22">
        <v>1.83</v>
      </c>
      <c r="S143" s="22">
        <v>2.77</v>
      </c>
      <c r="T143" s="22">
        <v>0.12</v>
      </c>
      <c r="U143" s="19">
        <v>3</v>
      </c>
      <c r="V143" s="19">
        <v>1</v>
      </c>
      <c r="AS143" s="2"/>
      <c r="AT143" s="2"/>
      <c r="AU143" s="2"/>
      <c r="AV143" s="15"/>
      <c r="AW143" s="15"/>
      <c r="BA143" s="2"/>
      <c r="BB143" s="2"/>
      <c r="BD143" s="20"/>
      <c r="BE143" s="20"/>
      <c r="BG143" s="3"/>
      <c r="BH143" s="1"/>
      <c r="BI143" s="1"/>
      <c r="BJ143" s="1"/>
      <c r="BK143" s="1"/>
      <c r="BL143" s="1"/>
    </row>
    <row r="144" spans="1:64" x14ac:dyDescent="0.25">
      <c r="A144" s="1" t="s">
        <v>6</v>
      </c>
      <c r="B144" s="1" t="s">
        <v>2</v>
      </c>
      <c r="C144" s="1" t="s">
        <v>27</v>
      </c>
      <c r="D144" s="1" t="s">
        <v>4</v>
      </c>
      <c r="E144" s="1" t="s">
        <v>3375</v>
      </c>
      <c r="F144" s="1" t="s">
        <v>3376</v>
      </c>
      <c r="G144"/>
      <c r="H144" s="22">
        <v>4.3200000000000002E-2</v>
      </c>
      <c r="J144" s="13">
        <v>7.1099999999999997E-2</v>
      </c>
      <c r="K144" s="13">
        <v>6.0499999999999998E-2</v>
      </c>
      <c r="L144" s="13">
        <v>0.11</v>
      </c>
      <c r="M144" s="13">
        <v>0.1137</v>
      </c>
      <c r="N144" s="13">
        <v>-1.6899999999999998E-2</v>
      </c>
      <c r="O144" s="13">
        <v>-7.1099999999999997E-2</v>
      </c>
      <c r="P144" s="13"/>
      <c r="Q144" s="19">
        <v>6</v>
      </c>
      <c r="R144" s="22">
        <v>1.82</v>
      </c>
      <c r="S144" s="22"/>
      <c r="T144" s="22">
        <v>7.0000000000000007E-2</v>
      </c>
      <c r="U144" s="19">
        <v>3</v>
      </c>
      <c r="V144" s="19">
        <v>3</v>
      </c>
      <c r="AS144" s="2"/>
      <c r="AT144" s="2"/>
      <c r="AU144" s="2"/>
      <c r="AV144" s="15"/>
      <c r="AW144" s="15"/>
      <c r="BA144" s="2"/>
      <c r="BB144" s="2"/>
      <c r="BD144" s="20"/>
      <c r="BE144" s="20"/>
      <c r="BG144" s="3"/>
      <c r="BH144" s="1"/>
      <c r="BI144" s="1"/>
      <c r="BJ144" s="1"/>
      <c r="BK144" s="1"/>
      <c r="BL144" s="1"/>
    </row>
    <row r="145" spans="1:64" x14ac:dyDescent="0.25">
      <c r="A145" s="1" t="s">
        <v>1</v>
      </c>
      <c r="B145" s="1" t="s">
        <v>2</v>
      </c>
      <c r="C145" s="1" t="s">
        <v>27</v>
      </c>
      <c r="D145" s="1" t="s">
        <v>48</v>
      </c>
      <c r="E145" s="1" t="s">
        <v>155</v>
      </c>
      <c r="F145" s="1" t="s">
        <v>157</v>
      </c>
      <c r="G145"/>
      <c r="H145" s="22">
        <v>1.1599999999999999E-2</v>
      </c>
      <c r="J145" s="13">
        <v>0.20810000000000001</v>
      </c>
      <c r="K145" s="13">
        <v>4.3400000000000001E-2</v>
      </c>
      <c r="L145" s="13">
        <v>7.85E-2</v>
      </c>
      <c r="M145" s="13">
        <v>8.0399999999999999E-2</v>
      </c>
      <c r="N145" s="13">
        <v>0</v>
      </c>
      <c r="O145" s="13">
        <v>-0.1118</v>
      </c>
      <c r="P145" s="13"/>
      <c r="Q145" s="19">
        <v>57</v>
      </c>
      <c r="R145" s="22">
        <v>1.81</v>
      </c>
      <c r="S145" s="22">
        <v>0.99</v>
      </c>
      <c r="T145" s="22">
        <v>-0.01</v>
      </c>
      <c r="U145" s="19">
        <v>14</v>
      </c>
      <c r="V145" s="19">
        <v>4</v>
      </c>
      <c r="AS145" s="2"/>
      <c r="AT145" s="2"/>
      <c r="AU145" s="2"/>
      <c r="AV145" s="15"/>
      <c r="AW145" s="15"/>
      <c r="BA145" s="2"/>
      <c r="BB145" s="2"/>
      <c r="BD145" s="20"/>
      <c r="BE145" s="20"/>
      <c r="BG145" s="3"/>
      <c r="BH145" s="1"/>
      <c r="BI145" s="1"/>
      <c r="BJ145" s="1"/>
      <c r="BK145" s="1"/>
      <c r="BL145" s="1"/>
    </row>
    <row r="146" spans="1:64" x14ac:dyDescent="0.25">
      <c r="A146" s="1" t="s">
        <v>65</v>
      </c>
      <c r="B146" s="1" t="s">
        <v>18</v>
      </c>
      <c r="C146" s="1" t="s">
        <v>292</v>
      </c>
      <c r="D146" s="1" t="s">
        <v>100</v>
      </c>
      <c r="E146" s="1" t="s">
        <v>1438</v>
      </c>
      <c r="F146" s="1" t="s">
        <v>3213</v>
      </c>
      <c r="G146"/>
      <c r="H146" s="22">
        <v>-7.45E-3</v>
      </c>
      <c r="I146" s="2">
        <v>0.1009</v>
      </c>
      <c r="J146" s="13"/>
      <c r="K146" s="13">
        <v>6.59E-2</v>
      </c>
      <c r="L146" s="13">
        <v>0.1178</v>
      </c>
      <c r="M146" s="13">
        <v>0</v>
      </c>
      <c r="N146" s="13">
        <v>-0.01</v>
      </c>
      <c r="O146" s="13">
        <v>-1.6799999999999999E-2</v>
      </c>
      <c r="P146" s="13">
        <v>0</v>
      </c>
      <c r="Q146" s="19">
        <v>207</v>
      </c>
      <c r="R146" s="22">
        <v>1.79</v>
      </c>
      <c r="S146" s="22">
        <v>5.0999999999999996</v>
      </c>
      <c r="T146" s="22"/>
      <c r="U146" s="19">
        <v>5</v>
      </c>
      <c r="V146" s="19">
        <v>3</v>
      </c>
      <c r="AS146" s="2"/>
      <c r="AT146" s="2"/>
      <c r="AU146" s="2"/>
      <c r="AV146" s="15"/>
      <c r="AW146" s="15"/>
      <c r="BA146" s="2"/>
      <c r="BB146" s="2"/>
      <c r="BD146" s="20"/>
      <c r="BE146" s="20"/>
      <c r="BG146" s="3"/>
      <c r="BH146" s="1"/>
      <c r="BI146" s="1"/>
      <c r="BJ146" s="1"/>
      <c r="BK146" s="1"/>
      <c r="BL146" s="1"/>
    </row>
    <row r="147" spans="1:64" x14ac:dyDescent="0.25">
      <c r="A147" s="1" t="s">
        <v>1</v>
      </c>
      <c r="B147" s="1" t="s">
        <v>2</v>
      </c>
      <c r="C147" s="1" t="s">
        <v>669</v>
      </c>
      <c r="D147" s="1" t="s">
        <v>48</v>
      </c>
      <c r="E147" s="1" t="s">
        <v>1340</v>
      </c>
      <c r="F147" s="1" t="s">
        <v>669</v>
      </c>
      <c r="G147"/>
      <c r="H147" s="22">
        <v>-1.5100000000000001E-2</v>
      </c>
      <c r="J147" s="13">
        <v>0.1173</v>
      </c>
      <c r="K147" s="13">
        <v>0.14499999999999999</v>
      </c>
      <c r="L147" s="13">
        <v>0.26</v>
      </c>
      <c r="M147" s="13">
        <v>0.28070000000000001</v>
      </c>
      <c r="N147" s="13">
        <v>-1.5100000000000001E-2</v>
      </c>
      <c r="O147" s="13">
        <v>-6.9400000000000003E-2</v>
      </c>
      <c r="P147" s="13"/>
      <c r="Q147" s="19">
        <v>36</v>
      </c>
      <c r="R147" s="22">
        <v>1.79</v>
      </c>
      <c r="S147" s="22">
        <v>3.78</v>
      </c>
      <c r="T147" s="22">
        <v>0.51</v>
      </c>
      <c r="U147" s="19">
        <v>3</v>
      </c>
      <c r="V147" s="19">
        <v>1</v>
      </c>
      <c r="AS147" s="2"/>
      <c r="AT147" s="2"/>
      <c r="AU147" s="2"/>
      <c r="AV147" s="15"/>
      <c r="AW147" s="15"/>
      <c r="BA147" s="2"/>
      <c r="BB147" s="2"/>
      <c r="BD147" s="20"/>
      <c r="BE147" s="20"/>
      <c r="BG147" s="3"/>
      <c r="BH147" s="1"/>
      <c r="BI147" s="1"/>
      <c r="BJ147" s="1"/>
      <c r="BK147" s="1"/>
      <c r="BL147" s="1"/>
    </row>
    <row r="148" spans="1:64" x14ac:dyDescent="0.25">
      <c r="A148" s="1" t="s">
        <v>6</v>
      </c>
      <c r="B148" s="1" t="s">
        <v>18</v>
      </c>
      <c r="C148" s="1" t="s">
        <v>1645</v>
      </c>
      <c r="D148" s="1" t="s">
        <v>4</v>
      </c>
      <c r="E148" s="1" t="s">
        <v>2227</v>
      </c>
      <c r="F148" s="1" t="s">
        <v>2228</v>
      </c>
      <c r="G148">
        <v>0.17841099999999999</v>
      </c>
      <c r="H148" s="22">
        <v>-0.166189</v>
      </c>
      <c r="I148" s="2">
        <v>0.1784</v>
      </c>
      <c r="J148" s="13">
        <v>0.87029999999999996</v>
      </c>
      <c r="K148" s="13">
        <v>0.81789999999999996</v>
      </c>
      <c r="L148" s="13">
        <v>1.4631000000000001</v>
      </c>
      <c r="M148" s="13">
        <v>2.0331000000000001</v>
      </c>
      <c r="N148" s="13">
        <v>-1.7399999999999999E-2</v>
      </c>
      <c r="O148" s="13">
        <v>-0.32540000000000002</v>
      </c>
      <c r="P148" s="13">
        <v>0.1784</v>
      </c>
      <c r="Q148" s="19">
        <v>0</v>
      </c>
      <c r="R148" s="22">
        <v>1.79</v>
      </c>
      <c r="S148" s="22">
        <v>3.87</v>
      </c>
      <c r="T148" s="22">
        <v>0.67</v>
      </c>
      <c r="U148" s="19">
        <v>7</v>
      </c>
      <c r="V148" s="19">
        <v>3</v>
      </c>
      <c r="AS148" s="2"/>
      <c r="AT148" s="2"/>
      <c r="AU148" s="2"/>
      <c r="AV148" s="15"/>
      <c r="AW148" s="15"/>
      <c r="BA148" s="2"/>
      <c r="BB148" s="2"/>
      <c r="BD148" s="20"/>
      <c r="BE148" s="20"/>
      <c r="BG148" s="3"/>
      <c r="BH148" s="1"/>
      <c r="BI148" s="1"/>
      <c r="BJ148" s="1"/>
      <c r="BK148" s="1"/>
      <c r="BL148" s="1"/>
    </row>
    <row r="149" spans="1:64" x14ac:dyDescent="0.25">
      <c r="A149" s="1" t="s">
        <v>148</v>
      </c>
      <c r="B149" s="1" t="s">
        <v>2</v>
      </c>
      <c r="C149" s="1" t="s">
        <v>39</v>
      </c>
      <c r="D149" s="1" t="s">
        <v>4</v>
      </c>
      <c r="E149" s="1" t="s">
        <v>178</v>
      </c>
      <c r="F149" s="1" t="s">
        <v>619</v>
      </c>
      <c r="G149"/>
      <c r="H149" s="22">
        <v>6.7000000000000002E-3</v>
      </c>
      <c r="J149" s="13">
        <v>8.4500000000000006E-2</v>
      </c>
      <c r="K149" s="13">
        <v>5.0700000000000002E-2</v>
      </c>
      <c r="L149" s="13">
        <v>9.06E-2</v>
      </c>
      <c r="M149" s="13">
        <v>9.3200000000000005E-2</v>
      </c>
      <c r="N149" s="13">
        <v>-2.6700000000000002E-2</v>
      </c>
      <c r="O149" s="13">
        <v>-3.7199999999999997E-2</v>
      </c>
      <c r="P149" s="13"/>
      <c r="Q149" s="19">
        <v>0</v>
      </c>
      <c r="R149" s="22">
        <v>1.79</v>
      </c>
      <c r="S149" s="22">
        <v>2.63</v>
      </c>
      <c r="T149" s="22">
        <v>-0.03</v>
      </c>
      <c r="U149" s="19">
        <v>6</v>
      </c>
      <c r="V149" s="19">
        <v>3</v>
      </c>
      <c r="AS149" s="2"/>
      <c r="AT149" s="2"/>
      <c r="AU149" s="2"/>
      <c r="AV149" s="15"/>
      <c r="AW149" s="15"/>
      <c r="BA149" s="2"/>
      <c r="BB149" s="2"/>
      <c r="BD149" s="20"/>
      <c r="BE149" s="20"/>
      <c r="BG149" s="3"/>
      <c r="BH149" s="1"/>
      <c r="BI149" s="1"/>
      <c r="BJ149" s="1"/>
      <c r="BK149" s="1"/>
      <c r="BL149" s="1"/>
    </row>
    <row r="150" spans="1:64" x14ac:dyDescent="0.25">
      <c r="A150" s="1" t="s">
        <v>987</v>
      </c>
      <c r="B150" s="1" t="s">
        <v>987</v>
      </c>
      <c r="C150" s="1" t="s">
        <v>987</v>
      </c>
      <c r="D150" s="1" t="s">
        <v>987</v>
      </c>
      <c r="E150" s="1" t="s">
        <v>987</v>
      </c>
      <c r="F150" s="1" t="s">
        <v>988</v>
      </c>
      <c r="G150"/>
      <c r="H150" s="22">
        <v>1.629E-3</v>
      </c>
      <c r="J150" s="13">
        <v>-2.7000000000000001E-3</v>
      </c>
      <c r="K150" s="13">
        <v>2.4799999999999999E-2</v>
      </c>
      <c r="L150" s="13">
        <v>4.4499999999999998E-2</v>
      </c>
      <c r="M150" s="13">
        <v>4.5100000000000001E-2</v>
      </c>
      <c r="N150" s="13">
        <v>-1.8599999999999998E-2</v>
      </c>
      <c r="O150" s="13">
        <v>-2.2700000000000001E-2</v>
      </c>
      <c r="P150" s="13"/>
      <c r="Q150" s="19"/>
      <c r="R150" s="22">
        <v>1.79</v>
      </c>
      <c r="S150" s="22">
        <v>4.16</v>
      </c>
      <c r="T150" s="22">
        <v>-0.22</v>
      </c>
      <c r="U150" s="19">
        <v>8</v>
      </c>
      <c r="V150" s="19">
        <v>3</v>
      </c>
      <c r="AS150" s="2"/>
      <c r="AT150" s="2"/>
      <c r="AU150" s="2"/>
      <c r="AV150" s="15"/>
      <c r="AW150" s="15"/>
      <c r="BA150" s="2"/>
      <c r="BB150" s="2"/>
      <c r="BD150" s="20"/>
      <c r="BE150" s="20"/>
      <c r="BG150" s="3"/>
      <c r="BH150" s="1"/>
      <c r="BI150" s="1"/>
      <c r="BJ150" s="1"/>
      <c r="BK150" s="1"/>
      <c r="BL150" s="1"/>
    </row>
    <row r="151" spans="1:64" x14ac:dyDescent="0.25">
      <c r="A151" s="1" t="s">
        <v>32</v>
      </c>
      <c r="B151" s="1" t="s">
        <v>18</v>
      </c>
      <c r="C151" s="1" t="s">
        <v>25</v>
      </c>
      <c r="D151" s="1" t="s">
        <v>4</v>
      </c>
      <c r="E151" s="1" t="s">
        <v>2484</v>
      </c>
      <c r="F151" s="1" t="s">
        <v>2485</v>
      </c>
      <c r="G151"/>
      <c r="H151" s="22">
        <v>1.1599999999999999E-2</v>
      </c>
      <c r="J151" s="13">
        <v>7.3800000000000004E-2</v>
      </c>
      <c r="K151" s="13">
        <v>1.5800000000000002E-2</v>
      </c>
      <c r="L151" s="13">
        <v>2.81E-2</v>
      </c>
      <c r="M151" s="13">
        <v>2.8400000000000002E-2</v>
      </c>
      <c r="N151" s="13">
        <v>0</v>
      </c>
      <c r="O151" s="13">
        <v>-8.8999999999999999E-3</v>
      </c>
      <c r="P151" s="13"/>
      <c r="Q151" s="19">
        <v>112</v>
      </c>
      <c r="R151" s="22">
        <v>1.78</v>
      </c>
      <c r="S151" s="22">
        <v>4.32</v>
      </c>
      <c r="T151" s="22">
        <v>-0.23</v>
      </c>
      <c r="U151" s="19">
        <v>6</v>
      </c>
      <c r="V151" s="19">
        <v>2</v>
      </c>
      <c r="AS151" s="2"/>
      <c r="AT151" s="2"/>
      <c r="AU151" s="2"/>
      <c r="AV151" s="15"/>
      <c r="AW151" s="15"/>
      <c r="BA151" s="2"/>
      <c r="BB151" s="2"/>
      <c r="BD151" s="20"/>
      <c r="BE151" s="20"/>
      <c r="BG151" s="3"/>
      <c r="BH151" s="1"/>
      <c r="BI151" s="1"/>
      <c r="BJ151" s="1"/>
      <c r="BK151" s="1"/>
      <c r="BL151" s="1"/>
    </row>
    <row r="152" spans="1:64" x14ac:dyDescent="0.25">
      <c r="A152" s="1" t="s">
        <v>6</v>
      </c>
      <c r="B152" s="1" t="s">
        <v>2</v>
      </c>
      <c r="C152" s="1" t="s">
        <v>27</v>
      </c>
      <c r="D152" s="1" t="s">
        <v>4</v>
      </c>
      <c r="E152" s="1" t="s">
        <v>1482</v>
      </c>
      <c r="F152" s="1" t="s">
        <v>1486</v>
      </c>
      <c r="G152"/>
      <c r="H152" s="22">
        <v>3.0099999999999998E-2</v>
      </c>
      <c r="J152" s="13">
        <v>0.13539999999999999</v>
      </c>
      <c r="K152" s="13">
        <v>8.48E-2</v>
      </c>
      <c r="L152" s="13">
        <v>0.15060000000000001</v>
      </c>
      <c r="M152" s="13">
        <v>0.15740000000000001</v>
      </c>
      <c r="N152" s="13">
        <v>-4.87E-2</v>
      </c>
      <c r="O152" s="13">
        <v>-7.6499999999999999E-2</v>
      </c>
      <c r="P152" s="13"/>
      <c r="Q152" s="19">
        <v>8</v>
      </c>
      <c r="R152" s="22">
        <v>1.78</v>
      </c>
      <c r="S152" s="22">
        <v>1.46</v>
      </c>
      <c r="T152" s="22">
        <v>-0.14000000000000001</v>
      </c>
      <c r="U152" s="19">
        <v>4</v>
      </c>
      <c r="V152" s="19">
        <v>2</v>
      </c>
      <c r="AS152" s="2"/>
      <c r="AT152" s="2"/>
      <c r="AU152" s="2"/>
      <c r="AV152" s="15"/>
      <c r="AW152" s="15"/>
      <c r="BA152" s="2"/>
      <c r="BB152" s="2"/>
      <c r="BD152" s="20"/>
      <c r="BE152" s="20"/>
      <c r="BG152" s="3"/>
      <c r="BH152" s="1"/>
      <c r="BI152" s="1"/>
      <c r="BJ152" s="1"/>
      <c r="BK152" s="1"/>
      <c r="BL152" s="1"/>
    </row>
    <row r="153" spans="1:64" x14ac:dyDescent="0.25">
      <c r="A153" s="1" t="s">
        <v>17</v>
      </c>
      <c r="B153" s="1" t="s">
        <v>18</v>
      </c>
      <c r="C153" s="1" t="s">
        <v>25</v>
      </c>
      <c r="D153" s="1" t="s">
        <v>100</v>
      </c>
      <c r="E153" s="1" t="s">
        <v>2465</v>
      </c>
      <c r="F153" s="1" t="s">
        <v>2466</v>
      </c>
      <c r="G153"/>
      <c r="H153" s="22">
        <v>7.3000000000000001E-3</v>
      </c>
      <c r="J153" s="13">
        <v>9.9599999999999994E-2</v>
      </c>
      <c r="K153" s="13">
        <v>3.1600000000000003E-2</v>
      </c>
      <c r="L153" s="13">
        <v>5.6000000000000001E-2</v>
      </c>
      <c r="M153" s="13">
        <v>5.7000000000000002E-2</v>
      </c>
      <c r="N153" s="13">
        <v>0</v>
      </c>
      <c r="O153" s="13">
        <v>-2.3900000000000001E-2</v>
      </c>
      <c r="P153" s="13"/>
      <c r="Q153" s="19">
        <v>302</v>
      </c>
      <c r="R153" s="22">
        <v>1.77</v>
      </c>
      <c r="S153" s="22">
        <v>3.78</v>
      </c>
      <c r="T153" s="22">
        <v>0.1</v>
      </c>
      <c r="U153" s="19">
        <v>7</v>
      </c>
      <c r="V153" s="19">
        <v>3</v>
      </c>
      <c r="AS153" s="2"/>
      <c r="AT153" s="2"/>
      <c r="AU153" s="2"/>
      <c r="AV153" s="15"/>
      <c r="AW153" s="15"/>
      <c r="BA153" s="2"/>
      <c r="BB153" s="2"/>
      <c r="BD153" s="20"/>
      <c r="BE153" s="20"/>
      <c r="BG153" s="3"/>
      <c r="BH153" s="1"/>
      <c r="BI153" s="1"/>
      <c r="BJ153" s="1"/>
      <c r="BK153" s="1"/>
      <c r="BL153" s="1"/>
    </row>
    <row r="154" spans="1:64" x14ac:dyDescent="0.25">
      <c r="A154" s="1" t="s">
        <v>27</v>
      </c>
      <c r="B154" s="1" t="s">
        <v>2</v>
      </c>
      <c r="C154" s="1" t="s">
        <v>39</v>
      </c>
      <c r="D154" s="1" t="s">
        <v>4</v>
      </c>
      <c r="E154" s="1" t="s">
        <v>1728</v>
      </c>
      <c r="F154" s="1" t="s">
        <v>3112</v>
      </c>
      <c r="G154"/>
      <c r="H154" s="22">
        <v>8.3999999999999995E-3</v>
      </c>
      <c r="J154" s="13">
        <v>8.9800000000000005E-2</v>
      </c>
      <c r="K154" s="13">
        <v>4.6800000000000001E-2</v>
      </c>
      <c r="L154" s="13">
        <v>8.2299999999999998E-2</v>
      </c>
      <c r="M154" s="13">
        <v>8.4400000000000003E-2</v>
      </c>
      <c r="N154" s="13">
        <v>0</v>
      </c>
      <c r="O154" s="13">
        <v>-2.98E-2</v>
      </c>
      <c r="P154" s="13"/>
      <c r="Q154" s="19">
        <v>95</v>
      </c>
      <c r="R154" s="22">
        <v>1.76</v>
      </c>
      <c r="S154" s="22">
        <v>2.02</v>
      </c>
      <c r="T154" s="22">
        <v>0.23</v>
      </c>
      <c r="U154" s="19">
        <v>3</v>
      </c>
      <c r="V154" s="19">
        <v>1</v>
      </c>
      <c r="AS154" s="2"/>
      <c r="AT154" s="2"/>
      <c r="AU154" s="2"/>
      <c r="AV154" s="15"/>
      <c r="AW154" s="15"/>
      <c r="BA154" s="2"/>
      <c r="BB154" s="2"/>
      <c r="BD154" s="20"/>
      <c r="BE154" s="20"/>
      <c r="BG154" s="3"/>
      <c r="BH154" s="1"/>
      <c r="BI154" s="1"/>
      <c r="BJ154" s="1"/>
      <c r="BK154" s="1"/>
      <c r="BL154" s="1"/>
    </row>
    <row r="155" spans="1:64" x14ac:dyDescent="0.25">
      <c r="A155" s="1" t="s">
        <v>36</v>
      </c>
      <c r="B155" s="1" t="s">
        <v>8</v>
      </c>
      <c r="C155" s="1" t="s">
        <v>7</v>
      </c>
      <c r="D155" s="1" t="s">
        <v>4</v>
      </c>
      <c r="E155" s="1" t="s">
        <v>50</v>
      </c>
      <c r="F155" s="1" t="s">
        <v>1113</v>
      </c>
      <c r="G155">
        <v>2.5142000000000001E-2</v>
      </c>
      <c r="H155" s="22">
        <v>1.2354E-2</v>
      </c>
      <c r="I155" s="2">
        <v>2.5100000000000001E-2</v>
      </c>
      <c r="J155" s="13">
        <v>0.13300000000000001</v>
      </c>
      <c r="K155" s="13">
        <v>6.6100000000000006E-2</v>
      </c>
      <c r="L155" s="13">
        <v>0.1163</v>
      </c>
      <c r="M155" s="13">
        <v>0.12039999999999999</v>
      </c>
      <c r="N155" s="13">
        <v>0</v>
      </c>
      <c r="O155" s="13">
        <v>-4.4499999999999998E-2</v>
      </c>
      <c r="P155" s="13">
        <v>2.5100000000000001E-2</v>
      </c>
      <c r="Q155" s="19">
        <v>0</v>
      </c>
      <c r="R155" s="22">
        <v>1.76</v>
      </c>
      <c r="S155" s="22">
        <v>3.46</v>
      </c>
      <c r="T155" s="22">
        <v>0.11</v>
      </c>
      <c r="U155" s="19">
        <v>6</v>
      </c>
      <c r="V155" s="19">
        <v>4</v>
      </c>
      <c r="AS155" s="2"/>
      <c r="AT155" s="2"/>
      <c r="AU155" s="2"/>
      <c r="AV155" s="15"/>
      <c r="AW155" s="15"/>
      <c r="BA155" s="2"/>
      <c r="BB155" s="2"/>
      <c r="BD155" s="20"/>
      <c r="BE155" s="20"/>
      <c r="BG155" s="3"/>
      <c r="BH155" s="1"/>
      <c r="BI155" s="1"/>
      <c r="BJ155" s="1"/>
      <c r="BK155" s="1"/>
      <c r="BL155" s="1"/>
    </row>
    <row r="156" spans="1:64" x14ac:dyDescent="0.25">
      <c r="A156" s="1" t="s">
        <v>21</v>
      </c>
      <c r="B156" s="1" t="s">
        <v>18</v>
      </c>
      <c r="C156" s="1" t="s">
        <v>7</v>
      </c>
      <c r="D156" s="1" t="s">
        <v>4</v>
      </c>
      <c r="E156" s="1" t="s">
        <v>2578</v>
      </c>
      <c r="F156" s="1" t="s">
        <v>2718</v>
      </c>
      <c r="G156"/>
      <c r="H156" s="22">
        <v>-5.7000000000000002E-3</v>
      </c>
      <c r="J156" s="13">
        <v>5.2600000000000001E-2</v>
      </c>
      <c r="K156" s="13">
        <v>3.6400000000000002E-2</v>
      </c>
      <c r="L156" s="13">
        <v>6.3600000000000004E-2</v>
      </c>
      <c r="M156" s="13">
        <v>6.4799999999999996E-2</v>
      </c>
      <c r="N156" s="13">
        <v>-5.7000000000000002E-3</v>
      </c>
      <c r="O156" s="13">
        <v>-1.3899999999999999E-2</v>
      </c>
      <c r="P156" s="13"/>
      <c r="Q156" s="19">
        <v>410</v>
      </c>
      <c r="R156" s="22">
        <v>1.75</v>
      </c>
      <c r="S156" s="22">
        <v>7.07</v>
      </c>
      <c r="T156" s="22">
        <v>0.84</v>
      </c>
      <c r="U156" s="19">
        <v>2</v>
      </c>
      <c r="V156" s="19">
        <v>1</v>
      </c>
      <c r="AS156" s="2"/>
      <c r="AT156" s="2"/>
      <c r="AU156" s="2"/>
      <c r="AV156" s="15"/>
      <c r="AW156" s="15"/>
      <c r="BA156" s="2"/>
      <c r="BB156" s="2"/>
      <c r="BD156" s="20"/>
      <c r="BE156" s="20"/>
      <c r="BG156" s="3"/>
      <c r="BH156" s="1"/>
      <c r="BI156" s="1"/>
      <c r="BJ156" s="1"/>
      <c r="BK156" s="1"/>
      <c r="BL156" s="1"/>
    </row>
    <row r="157" spans="1:64" x14ac:dyDescent="0.25">
      <c r="A157" s="1" t="s">
        <v>32</v>
      </c>
      <c r="B157" s="1" t="s">
        <v>18</v>
      </c>
      <c r="C157" s="1" t="s">
        <v>25</v>
      </c>
      <c r="D157" s="1" t="s">
        <v>33</v>
      </c>
      <c r="E157" s="1" t="s">
        <v>3299</v>
      </c>
      <c r="F157" s="1" t="s">
        <v>3300</v>
      </c>
      <c r="G157"/>
      <c r="H157" s="22">
        <v>4.0000000000000002E-4</v>
      </c>
      <c r="J157" s="13">
        <v>0.12230000000000001</v>
      </c>
      <c r="K157" s="13">
        <v>3.73E-2</v>
      </c>
      <c r="L157" s="13">
        <v>6.54E-2</v>
      </c>
      <c r="M157" s="13">
        <v>6.6699999999999995E-2</v>
      </c>
      <c r="N157" s="13">
        <v>0</v>
      </c>
      <c r="O157" s="13">
        <v>-3.1800000000000002E-2</v>
      </c>
      <c r="P157" s="13"/>
      <c r="Q157" s="19">
        <v>466</v>
      </c>
      <c r="R157" s="22">
        <v>1.75</v>
      </c>
      <c r="S157" s="22">
        <v>1.1599999999999999</v>
      </c>
      <c r="T157" s="22">
        <v>0.24</v>
      </c>
      <c r="U157" s="19">
        <v>6</v>
      </c>
      <c r="V157" s="19">
        <v>6</v>
      </c>
      <c r="AS157" s="2"/>
      <c r="AT157" s="2"/>
      <c r="AU157" s="2"/>
      <c r="AV157" s="15"/>
      <c r="AW157" s="15"/>
      <c r="BA157" s="2"/>
      <c r="BB157" s="2"/>
      <c r="BD157" s="20"/>
      <c r="BE157" s="20"/>
      <c r="BG157" s="3"/>
      <c r="BH157" s="1"/>
      <c r="BI157" s="1"/>
      <c r="BJ157" s="1"/>
      <c r="BK157" s="1"/>
      <c r="BL157" s="1"/>
    </row>
    <row r="158" spans="1:64" x14ac:dyDescent="0.25">
      <c r="A158" s="1" t="s">
        <v>65</v>
      </c>
      <c r="B158" s="1" t="s">
        <v>2</v>
      </c>
      <c r="C158" s="1" t="s">
        <v>39</v>
      </c>
      <c r="D158" s="1" t="s">
        <v>100</v>
      </c>
      <c r="E158" s="1" t="s">
        <v>1415</v>
      </c>
      <c r="F158" s="1" t="s">
        <v>1872</v>
      </c>
      <c r="G158"/>
      <c r="H158" s="22">
        <v>9.9109999999999997E-3</v>
      </c>
      <c r="J158" s="13">
        <v>0.22109999999999999</v>
      </c>
      <c r="K158" s="13">
        <v>0.1011</v>
      </c>
      <c r="L158" s="13">
        <v>0.17610000000000001</v>
      </c>
      <c r="M158" s="13">
        <v>0.18540000000000001</v>
      </c>
      <c r="N158" s="13">
        <v>0</v>
      </c>
      <c r="O158" s="13">
        <v>-5.5599999999999997E-2</v>
      </c>
      <c r="P158" s="13"/>
      <c r="Q158" s="19">
        <v>0</v>
      </c>
      <c r="R158" s="22">
        <v>1.74</v>
      </c>
      <c r="S158" s="22">
        <v>3.49</v>
      </c>
      <c r="T158" s="22">
        <v>0.86</v>
      </c>
      <c r="U158" s="19">
        <v>3</v>
      </c>
      <c r="V158" s="19">
        <v>2</v>
      </c>
      <c r="AS158" s="2"/>
      <c r="AT158" s="2"/>
      <c r="AU158" s="2"/>
      <c r="AV158" s="15"/>
      <c r="AW158" s="15"/>
      <c r="BA158" s="2"/>
      <c r="BB158" s="2"/>
      <c r="BD158" s="20"/>
      <c r="BE158" s="20"/>
      <c r="BG158" s="3"/>
      <c r="BH158" s="1"/>
      <c r="BI158" s="1"/>
      <c r="BJ158" s="1"/>
      <c r="BK158" s="1"/>
      <c r="BL158" s="1"/>
    </row>
    <row r="159" spans="1:64" x14ac:dyDescent="0.25">
      <c r="A159" s="1" t="s">
        <v>36</v>
      </c>
      <c r="B159" s="1" t="s">
        <v>1614</v>
      </c>
      <c r="C159" s="1" t="s">
        <v>39</v>
      </c>
      <c r="D159" s="1" t="s">
        <v>4</v>
      </c>
      <c r="E159" s="1" t="s">
        <v>1758</v>
      </c>
      <c r="F159" s="1" t="s">
        <v>2757</v>
      </c>
      <c r="G159"/>
      <c r="H159" s="22">
        <v>5.7999999999999996E-3</v>
      </c>
      <c r="J159" s="13">
        <v>5.5300000000000002E-2</v>
      </c>
      <c r="K159" s="13">
        <v>3.4599999999999999E-2</v>
      </c>
      <c r="L159" s="13">
        <v>6.0299999999999999E-2</v>
      </c>
      <c r="M159" s="13">
        <v>6.1400000000000003E-2</v>
      </c>
      <c r="N159" s="13">
        <v>0</v>
      </c>
      <c r="O159" s="13">
        <v>-1.6E-2</v>
      </c>
      <c r="P159" s="13"/>
      <c r="Q159" s="19">
        <v>450</v>
      </c>
      <c r="R159" s="22">
        <v>1.74</v>
      </c>
      <c r="S159" s="22">
        <v>2.36</v>
      </c>
      <c r="T159" s="22">
        <v>0.05</v>
      </c>
      <c r="U159" s="19">
        <v>4</v>
      </c>
      <c r="V159" s="19">
        <v>2</v>
      </c>
      <c r="AS159" s="2"/>
      <c r="AT159" s="2"/>
      <c r="AU159" s="2"/>
      <c r="AV159" s="15"/>
      <c r="AW159" s="15"/>
      <c r="BA159" s="2"/>
      <c r="BB159" s="2"/>
      <c r="BD159" s="20"/>
      <c r="BE159" s="20"/>
      <c r="BG159" s="3"/>
      <c r="BH159" s="1"/>
      <c r="BI159" s="1"/>
      <c r="BJ159" s="1"/>
      <c r="BK159" s="1"/>
      <c r="BL159" s="1"/>
    </row>
    <row r="160" spans="1:64" x14ac:dyDescent="0.25">
      <c r="A160" s="1" t="s">
        <v>1</v>
      </c>
      <c r="B160" s="1" t="s">
        <v>2</v>
      </c>
      <c r="C160" s="1" t="s">
        <v>22</v>
      </c>
      <c r="D160" s="1" t="s">
        <v>170</v>
      </c>
      <c r="E160" s="1" t="s">
        <v>1525</v>
      </c>
      <c r="F160" s="1" t="s">
        <v>1752</v>
      </c>
      <c r="G160"/>
      <c r="H160" s="22">
        <v>-6.7000000000000002E-3</v>
      </c>
      <c r="J160" s="13">
        <v>0.15459999999999999</v>
      </c>
      <c r="K160" s="13">
        <v>9.8500000000000004E-2</v>
      </c>
      <c r="L160" s="13">
        <v>0.1711</v>
      </c>
      <c r="M160" s="13">
        <v>0.18010000000000001</v>
      </c>
      <c r="N160" s="13">
        <v>-2.53E-2</v>
      </c>
      <c r="O160" s="13">
        <v>-3.7600000000000001E-2</v>
      </c>
      <c r="P160" s="13"/>
      <c r="Q160" s="19">
        <v>83</v>
      </c>
      <c r="R160" s="22">
        <v>1.74</v>
      </c>
      <c r="S160" s="22">
        <v>3.39</v>
      </c>
      <c r="T160" s="22">
        <v>-0.05</v>
      </c>
      <c r="U160" s="19">
        <v>3</v>
      </c>
      <c r="V160" s="19">
        <v>2</v>
      </c>
      <c r="AS160" s="2"/>
      <c r="AT160" s="2"/>
      <c r="AU160" s="2"/>
      <c r="AV160" s="15"/>
      <c r="AW160" s="15"/>
      <c r="BA160" s="2"/>
      <c r="BB160" s="2"/>
      <c r="BD160" s="20"/>
      <c r="BE160" s="20"/>
      <c r="BG160" s="3"/>
      <c r="BH160" s="1"/>
      <c r="BI160" s="1"/>
      <c r="BJ160" s="1"/>
      <c r="BK160" s="1"/>
      <c r="BL160" s="1"/>
    </row>
    <row r="161" spans="1:64" x14ac:dyDescent="0.25">
      <c r="A161" s="1" t="s">
        <v>32</v>
      </c>
      <c r="B161" s="1" t="s">
        <v>18</v>
      </c>
      <c r="C161" s="1" t="s">
        <v>25</v>
      </c>
      <c r="D161" s="1" t="s">
        <v>33</v>
      </c>
      <c r="E161" s="1" t="s">
        <v>1627</v>
      </c>
      <c r="F161" s="1" t="s">
        <v>1628</v>
      </c>
      <c r="G161"/>
      <c r="H161" s="22">
        <v>1.1816999999999999E-2</v>
      </c>
      <c r="J161" s="13">
        <v>9.1200000000000003E-2</v>
      </c>
      <c r="K161" s="13">
        <v>4.7699999999999999E-2</v>
      </c>
      <c r="L161" s="13">
        <v>8.3199999999999996E-2</v>
      </c>
      <c r="M161" s="13">
        <v>8.5199999999999998E-2</v>
      </c>
      <c r="N161" s="13">
        <v>0</v>
      </c>
      <c r="O161" s="13">
        <v>-4.9599999999999998E-2</v>
      </c>
      <c r="P161" s="13"/>
      <c r="Q161" s="19">
        <v>413</v>
      </c>
      <c r="R161" s="22">
        <v>1.74</v>
      </c>
      <c r="S161" s="22">
        <v>3.21</v>
      </c>
      <c r="T161" s="22">
        <v>0.17</v>
      </c>
      <c r="U161" s="19">
        <v>19</v>
      </c>
      <c r="V161" s="19">
        <v>4</v>
      </c>
      <c r="AS161" s="2"/>
      <c r="AT161" s="2"/>
      <c r="AU161" s="2"/>
      <c r="AV161" s="15"/>
      <c r="AW161" s="15"/>
      <c r="BA161" s="2"/>
      <c r="BB161" s="2"/>
      <c r="BD161" s="20"/>
      <c r="BE161" s="20"/>
      <c r="BG161" s="3"/>
      <c r="BH161" s="1"/>
      <c r="BI161" s="1"/>
      <c r="BJ161" s="1"/>
      <c r="BK161" s="1"/>
      <c r="BL161" s="1"/>
    </row>
    <row r="162" spans="1:64" x14ac:dyDescent="0.25">
      <c r="A162" s="1" t="s">
        <v>6</v>
      </c>
      <c r="B162" s="1" t="s">
        <v>2</v>
      </c>
      <c r="C162" s="1" t="s">
        <v>27</v>
      </c>
      <c r="D162" s="1" t="s">
        <v>4</v>
      </c>
      <c r="E162" s="1" t="s">
        <v>3179</v>
      </c>
      <c r="F162" s="1" t="s">
        <v>3180</v>
      </c>
      <c r="G162"/>
      <c r="H162" s="22">
        <v>6.1000000000000004E-3</v>
      </c>
      <c r="J162" s="13">
        <v>0.17069999999999999</v>
      </c>
      <c r="K162" s="13">
        <v>0.11550000000000001</v>
      </c>
      <c r="L162" s="13">
        <v>0.2</v>
      </c>
      <c r="M162" s="13">
        <v>0.21190000000000001</v>
      </c>
      <c r="N162" s="13">
        <v>-4.7000000000000002E-3</v>
      </c>
      <c r="O162" s="13">
        <v>-7.1800000000000003E-2</v>
      </c>
      <c r="P162" s="13"/>
      <c r="Q162" s="19">
        <v>4</v>
      </c>
      <c r="R162" s="22">
        <v>1.73</v>
      </c>
      <c r="S162" s="22">
        <v>6.85</v>
      </c>
      <c r="T162" s="22">
        <v>0.2</v>
      </c>
      <c r="U162" s="19">
        <v>14</v>
      </c>
      <c r="V162" s="19">
        <v>4</v>
      </c>
      <c r="AS162" s="2"/>
      <c r="AT162" s="2"/>
      <c r="AU162" s="2"/>
      <c r="AV162" s="15"/>
      <c r="AW162" s="15"/>
      <c r="BA162" s="2"/>
      <c r="BB162" s="2"/>
      <c r="BD162" s="20"/>
      <c r="BE162" s="20"/>
      <c r="BG162" s="3"/>
      <c r="BH162" s="1"/>
      <c r="BI162" s="1"/>
      <c r="BJ162" s="1"/>
      <c r="BK162" s="1"/>
      <c r="BL162" s="1"/>
    </row>
    <row r="163" spans="1:64" x14ac:dyDescent="0.25">
      <c r="A163" s="1" t="s">
        <v>1</v>
      </c>
      <c r="B163" s="1" t="s">
        <v>2</v>
      </c>
      <c r="C163" s="1" t="s">
        <v>22</v>
      </c>
      <c r="D163" s="1" t="s">
        <v>4</v>
      </c>
      <c r="E163" s="1" t="s">
        <v>1834</v>
      </c>
      <c r="F163" s="1" t="s">
        <v>1718</v>
      </c>
      <c r="G163"/>
      <c r="H163" s="22">
        <v>0.1421</v>
      </c>
      <c r="J163" s="13">
        <v>0.75790000000000002</v>
      </c>
      <c r="K163" s="13">
        <v>0.36890000000000001</v>
      </c>
      <c r="L163" s="13">
        <v>0.63639999999999997</v>
      </c>
      <c r="M163" s="13">
        <v>0.75790000000000002</v>
      </c>
      <c r="N163" s="13">
        <v>0</v>
      </c>
      <c r="O163" s="13">
        <v>-0.1079</v>
      </c>
      <c r="P163" s="13"/>
      <c r="Q163" s="19">
        <v>8</v>
      </c>
      <c r="R163" s="22">
        <v>1.73</v>
      </c>
      <c r="S163" s="22">
        <v>4.6100000000000003</v>
      </c>
      <c r="T163" s="22">
        <v>-0.39</v>
      </c>
      <c r="U163" s="19">
        <v>2</v>
      </c>
      <c r="V163" s="19">
        <v>1</v>
      </c>
      <c r="AS163" s="2"/>
      <c r="AT163" s="2"/>
      <c r="AU163" s="2"/>
      <c r="AV163" s="15"/>
      <c r="AW163" s="15"/>
      <c r="BA163" s="2"/>
      <c r="BB163" s="2"/>
      <c r="BD163" s="20"/>
      <c r="BE163" s="20"/>
      <c r="BG163" s="3"/>
      <c r="BH163" s="1"/>
      <c r="BI163" s="1"/>
      <c r="BJ163" s="1"/>
      <c r="BK163" s="1"/>
      <c r="BL163" s="1"/>
    </row>
    <row r="164" spans="1:64" x14ac:dyDescent="0.25">
      <c r="A164" s="1" t="s">
        <v>21</v>
      </c>
      <c r="B164" s="1" t="s">
        <v>18</v>
      </c>
      <c r="C164" s="1" t="s">
        <v>7</v>
      </c>
      <c r="D164" s="1" t="s">
        <v>4</v>
      </c>
      <c r="E164" s="1" t="s">
        <v>2578</v>
      </c>
      <c r="F164" s="1" t="s">
        <v>2717</v>
      </c>
      <c r="G164"/>
      <c r="H164" s="22">
        <v>-1.18E-2</v>
      </c>
      <c r="J164" s="13">
        <v>5.4100000000000002E-2</v>
      </c>
      <c r="K164" s="13">
        <v>4.19E-2</v>
      </c>
      <c r="L164" s="13">
        <v>7.1999999999999995E-2</v>
      </c>
      <c r="M164" s="13">
        <v>7.3599999999999999E-2</v>
      </c>
      <c r="N164" s="13">
        <v>-1.18E-2</v>
      </c>
      <c r="O164" s="13">
        <v>-1.1900000000000001E-2</v>
      </c>
      <c r="P164" s="13"/>
      <c r="Q164" s="19">
        <v>25</v>
      </c>
      <c r="R164" s="22">
        <v>1.72</v>
      </c>
      <c r="S164" s="22">
        <v>4.09</v>
      </c>
      <c r="T164" s="22">
        <v>0</v>
      </c>
      <c r="U164" s="19">
        <v>3</v>
      </c>
      <c r="V164" s="19">
        <v>1</v>
      </c>
      <c r="AS164" s="2"/>
      <c r="AT164" s="2"/>
      <c r="AU164" s="2"/>
      <c r="AV164" s="15"/>
      <c r="AW164" s="15"/>
      <c r="BA164" s="2"/>
      <c r="BB164" s="2"/>
      <c r="BD164" s="20"/>
      <c r="BE164" s="20"/>
      <c r="BG164" s="3"/>
      <c r="BH164" s="1"/>
      <c r="BI164" s="1"/>
      <c r="BJ164" s="1"/>
      <c r="BK164" s="1"/>
      <c r="BL164" s="1"/>
    </row>
    <row r="165" spans="1:64" x14ac:dyDescent="0.25">
      <c r="A165" s="1" t="s">
        <v>1</v>
      </c>
      <c r="B165" s="1" t="s">
        <v>2</v>
      </c>
      <c r="C165" s="1" t="s">
        <v>22</v>
      </c>
      <c r="D165" s="1" t="s">
        <v>170</v>
      </c>
      <c r="E165" s="1" t="s">
        <v>2997</v>
      </c>
      <c r="F165" s="1" t="s">
        <v>2998</v>
      </c>
      <c r="G165"/>
      <c r="H165" s="22">
        <v>3.5400000000000001E-2</v>
      </c>
      <c r="J165" s="13">
        <v>0.48349999999999999</v>
      </c>
      <c r="K165" s="13">
        <v>0.25669999999999998</v>
      </c>
      <c r="L165" s="13">
        <v>0.44030000000000002</v>
      </c>
      <c r="M165" s="13">
        <v>0.48709999999999998</v>
      </c>
      <c r="N165" s="13">
        <v>0</v>
      </c>
      <c r="O165" s="13">
        <v>-0.33</v>
      </c>
      <c r="P165" s="13"/>
      <c r="Q165" s="19">
        <v>18</v>
      </c>
      <c r="R165" s="22">
        <v>1.72</v>
      </c>
      <c r="S165" s="22">
        <v>0.98</v>
      </c>
      <c r="T165" s="22">
        <v>7.0000000000000007E-2</v>
      </c>
      <c r="U165" s="19">
        <v>6</v>
      </c>
      <c r="V165" s="19">
        <v>4</v>
      </c>
      <c r="AS165" s="2"/>
      <c r="AT165" s="2"/>
      <c r="AU165" s="2"/>
      <c r="AV165" s="15"/>
      <c r="AW165" s="15"/>
      <c r="BA165" s="2"/>
      <c r="BB165" s="2"/>
      <c r="BD165" s="20"/>
      <c r="BE165" s="20"/>
      <c r="BG165" s="3"/>
      <c r="BH165" s="1"/>
      <c r="BI165" s="1"/>
      <c r="BJ165" s="1"/>
      <c r="BK165" s="1"/>
      <c r="BL165" s="1"/>
    </row>
    <row r="166" spans="1:64" x14ac:dyDescent="0.25">
      <c r="A166" s="1" t="s">
        <v>1</v>
      </c>
      <c r="B166" s="1" t="s">
        <v>2</v>
      </c>
      <c r="C166" s="1" t="s">
        <v>13</v>
      </c>
      <c r="D166" s="1" t="s">
        <v>4</v>
      </c>
      <c r="E166" s="1" t="s">
        <v>3146</v>
      </c>
      <c r="F166" s="1" t="s">
        <v>3351</v>
      </c>
      <c r="G166"/>
      <c r="H166" s="22">
        <v>2.69E-2</v>
      </c>
      <c r="J166" s="13">
        <v>0.34799999999999998</v>
      </c>
      <c r="K166" s="13">
        <v>0.14510000000000001</v>
      </c>
      <c r="L166" s="13">
        <v>0.25</v>
      </c>
      <c r="M166" s="13">
        <v>0.26829999999999998</v>
      </c>
      <c r="N166" s="13"/>
      <c r="O166" s="13">
        <v>-8.2799999999999999E-2</v>
      </c>
      <c r="P166" s="13"/>
      <c r="Q166" s="19">
        <v>1</v>
      </c>
      <c r="R166" s="22">
        <v>1.72</v>
      </c>
      <c r="S166" s="22">
        <v>2.1800000000000002</v>
      </c>
      <c r="T166" s="22">
        <v>0.21</v>
      </c>
      <c r="U166" s="19">
        <v>4</v>
      </c>
      <c r="V166" s="19">
        <v>3</v>
      </c>
      <c r="AS166" s="2"/>
      <c r="AT166" s="2"/>
      <c r="AU166" s="2"/>
      <c r="AV166" s="15"/>
      <c r="AW166" s="15"/>
      <c r="BA166" s="2"/>
      <c r="BB166" s="2"/>
      <c r="BD166" s="20"/>
      <c r="BE166" s="20"/>
      <c r="BG166" s="3"/>
      <c r="BH166" s="1"/>
      <c r="BI166" s="1"/>
      <c r="BJ166" s="1"/>
      <c r="BK166" s="1"/>
      <c r="BL166" s="1"/>
    </row>
    <row r="167" spans="1:64" x14ac:dyDescent="0.25">
      <c r="A167" s="1" t="s">
        <v>1</v>
      </c>
      <c r="B167" s="1" t="s">
        <v>18</v>
      </c>
      <c r="C167" s="1" t="s">
        <v>56</v>
      </c>
      <c r="D167" s="1" t="s">
        <v>30</v>
      </c>
      <c r="E167" s="1" t="s">
        <v>1984</v>
      </c>
      <c r="F167" s="1" t="s">
        <v>2147</v>
      </c>
      <c r="G167"/>
      <c r="H167" s="22">
        <v>-4.3E-3</v>
      </c>
      <c r="J167" s="13">
        <v>8.9599999999999999E-2</v>
      </c>
      <c r="K167" s="13">
        <v>5.0799999999999998E-2</v>
      </c>
      <c r="L167" s="13">
        <v>8.7300000000000003E-2</v>
      </c>
      <c r="M167" s="13">
        <v>8.9599999999999999E-2</v>
      </c>
      <c r="N167" s="13">
        <v>-4.3E-3</v>
      </c>
      <c r="O167" s="13">
        <v>-1.77E-2</v>
      </c>
      <c r="P167" s="13"/>
      <c r="Q167" s="19">
        <v>0</v>
      </c>
      <c r="R167" s="22">
        <v>1.72</v>
      </c>
      <c r="S167" s="22">
        <v>4.4800000000000004</v>
      </c>
      <c r="T167" s="22">
        <v>0.28000000000000003</v>
      </c>
      <c r="U167" s="19">
        <v>2</v>
      </c>
      <c r="V167" s="19">
        <v>1</v>
      </c>
      <c r="AS167" s="2"/>
      <c r="AT167" s="2"/>
      <c r="AU167" s="2"/>
      <c r="AV167" s="15"/>
      <c r="AW167" s="15"/>
      <c r="BA167" s="2"/>
      <c r="BB167" s="2"/>
      <c r="BD167" s="20"/>
      <c r="BE167" s="20"/>
      <c r="BG167" s="3"/>
      <c r="BH167" s="1"/>
      <c r="BI167" s="1"/>
      <c r="BJ167" s="1"/>
      <c r="BK167" s="1"/>
      <c r="BL167" s="1"/>
    </row>
    <row r="168" spans="1:64" x14ac:dyDescent="0.25">
      <c r="A168" s="1" t="s">
        <v>27</v>
      </c>
      <c r="B168" s="1" t="s">
        <v>2</v>
      </c>
      <c r="C168" s="1" t="s">
        <v>25</v>
      </c>
      <c r="D168" s="1" t="s">
        <v>4</v>
      </c>
      <c r="E168" s="1" t="s">
        <v>1850</v>
      </c>
      <c r="F168" s="1" t="s">
        <v>1851</v>
      </c>
      <c r="G168"/>
      <c r="H168" s="22">
        <v>-1.2999999999999999E-3</v>
      </c>
      <c r="J168" s="13">
        <v>4.8599999999999997E-2</v>
      </c>
      <c r="K168" s="13">
        <v>2.4199999999999999E-2</v>
      </c>
      <c r="L168" s="13">
        <v>4.1700000000000001E-2</v>
      </c>
      <c r="M168" s="13">
        <v>4.2200000000000001E-2</v>
      </c>
      <c r="N168" s="13">
        <v>-1.1599999999999999E-2</v>
      </c>
      <c r="O168" s="13">
        <v>-1.1599999999999999E-2</v>
      </c>
      <c r="P168" s="13"/>
      <c r="Q168" s="19">
        <v>0</v>
      </c>
      <c r="R168" s="22">
        <v>1.72</v>
      </c>
      <c r="S168" s="22">
        <v>4.8499999999999996</v>
      </c>
      <c r="T168" s="22">
        <v>-0.14000000000000001</v>
      </c>
      <c r="U168" s="19">
        <v>6</v>
      </c>
      <c r="V168" s="19">
        <v>3</v>
      </c>
      <c r="AS168" s="2"/>
      <c r="AT168" s="2"/>
      <c r="AU168" s="2"/>
      <c r="AV168" s="15"/>
      <c r="AW168" s="15"/>
      <c r="BA168" s="2"/>
      <c r="BB168" s="2"/>
      <c r="BD168" s="20"/>
      <c r="BE168" s="20"/>
      <c r="BG168" s="3"/>
      <c r="BH168" s="1"/>
      <c r="BI168" s="1"/>
      <c r="BJ168" s="1"/>
      <c r="BK168" s="1"/>
      <c r="BL168" s="1"/>
    </row>
    <row r="169" spans="1:64" x14ac:dyDescent="0.25">
      <c r="A169" s="1" t="s">
        <v>6</v>
      </c>
      <c r="B169" s="1" t="s">
        <v>8</v>
      </c>
      <c r="C169" s="1" t="s">
        <v>27</v>
      </c>
      <c r="D169" s="1" t="s">
        <v>4</v>
      </c>
      <c r="E169" s="1" t="s">
        <v>3037</v>
      </c>
      <c r="F169" s="1" t="s">
        <v>3039</v>
      </c>
      <c r="G169"/>
      <c r="H169" s="22">
        <v>3.8100000000000002E-2</v>
      </c>
      <c r="J169" s="13">
        <v>0.34939999999999999</v>
      </c>
      <c r="K169" s="13">
        <v>8.2199999999999995E-2</v>
      </c>
      <c r="L169" s="13">
        <v>0.14099999999999999</v>
      </c>
      <c r="M169" s="13">
        <v>0.1467</v>
      </c>
      <c r="N169" s="13">
        <v>0</v>
      </c>
      <c r="O169" s="13">
        <v>-0.1032</v>
      </c>
      <c r="P169" s="13"/>
      <c r="Q169" s="19">
        <v>116</v>
      </c>
      <c r="R169" s="22">
        <v>1.72</v>
      </c>
      <c r="S169" s="22">
        <v>1.69</v>
      </c>
      <c r="T169" s="22">
        <v>0.18</v>
      </c>
      <c r="U169" s="19">
        <v>23</v>
      </c>
      <c r="V169" s="19">
        <v>9</v>
      </c>
      <c r="AS169" s="2"/>
      <c r="AT169" s="2"/>
      <c r="AU169" s="2"/>
      <c r="AV169" s="15"/>
      <c r="AW169" s="15"/>
      <c r="BA169" s="2"/>
      <c r="BB169" s="2"/>
      <c r="BD169" s="20"/>
      <c r="BE169" s="20"/>
      <c r="BG169" s="3"/>
      <c r="BH169" s="1"/>
      <c r="BI169" s="1"/>
      <c r="BJ169" s="1"/>
      <c r="BK169" s="1"/>
      <c r="BL169" s="1"/>
    </row>
    <row r="170" spans="1:64" x14ac:dyDescent="0.25">
      <c r="A170" s="1" t="s">
        <v>483</v>
      </c>
      <c r="B170" s="1" t="s">
        <v>18</v>
      </c>
      <c r="C170" s="1" t="s">
        <v>539</v>
      </c>
      <c r="D170" s="1" t="s">
        <v>283</v>
      </c>
      <c r="E170" s="1" t="s">
        <v>487</v>
      </c>
      <c r="F170" s="1" t="s">
        <v>552</v>
      </c>
      <c r="G170">
        <v>6.1710000000000003E-3</v>
      </c>
      <c r="H170" s="22">
        <v>4.692E-3</v>
      </c>
      <c r="I170" s="2">
        <v>6.1999999999999998E-3</v>
      </c>
      <c r="J170" s="13">
        <v>5.7000000000000002E-2</v>
      </c>
      <c r="K170" s="13">
        <v>3.4299999999999997E-2</v>
      </c>
      <c r="L170" s="13">
        <v>5.8500000000000003E-2</v>
      </c>
      <c r="M170" s="13">
        <v>5.9400000000000001E-2</v>
      </c>
      <c r="N170" s="13">
        <v>0</v>
      </c>
      <c r="O170" s="13">
        <v>-3.4299999999999997E-2</v>
      </c>
      <c r="P170" s="13">
        <v>6.1999999999999998E-3</v>
      </c>
      <c r="Q170" s="19">
        <v>0</v>
      </c>
      <c r="R170" s="22">
        <v>1.71</v>
      </c>
      <c r="S170" s="22">
        <v>2.34</v>
      </c>
      <c r="T170" s="22">
        <v>0.2</v>
      </c>
      <c r="U170" s="19">
        <v>6</v>
      </c>
      <c r="V170" s="19">
        <v>1</v>
      </c>
      <c r="AS170" s="2"/>
      <c r="AT170" s="2"/>
      <c r="AU170" s="2"/>
      <c r="AV170" s="15"/>
      <c r="AW170" s="15"/>
      <c r="BA170" s="2"/>
      <c r="BB170" s="2"/>
      <c r="BD170" s="20"/>
      <c r="BE170" s="20"/>
      <c r="BG170" s="3"/>
      <c r="BH170" s="1"/>
      <c r="BI170" s="1"/>
      <c r="BJ170" s="1"/>
      <c r="BK170" s="1"/>
      <c r="BL170" s="1"/>
    </row>
    <row r="171" spans="1:64" x14ac:dyDescent="0.25">
      <c r="A171" s="1" t="s">
        <v>32</v>
      </c>
      <c r="B171" s="1" t="s">
        <v>18</v>
      </c>
      <c r="C171" s="1" t="s">
        <v>25</v>
      </c>
      <c r="D171" s="1" t="s">
        <v>2361</v>
      </c>
      <c r="E171" s="1" t="s">
        <v>611</v>
      </c>
      <c r="F171" s="1" t="s">
        <v>2361</v>
      </c>
      <c r="G171"/>
      <c r="H171" s="22">
        <v>3.0000000000000001E-3</v>
      </c>
      <c r="J171" s="13">
        <v>0.1147</v>
      </c>
      <c r="K171" s="13">
        <v>2.2599999999999999E-2</v>
      </c>
      <c r="L171" s="13">
        <v>3.85E-2</v>
      </c>
      <c r="M171" s="13">
        <v>3.8899999999999997E-2</v>
      </c>
      <c r="N171" s="13">
        <v>0</v>
      </c>
      <c r="O171" s="13">
        <v>-3.2899999999999999E-2</v>
      </c>
      <c r="P171" s="13"/>
      <c r="Q171" s="19">
        <v>325</v>
      </c>
      <c r="R171" s="22">
        <v>1.7</v>
      </c>
      <c r="S171" s="22">
        <v>2.81</v>
      </c>
      <c r="T171" s="22">
        <v>0.15</v>
      </c>
      <c r="U171" s="19">
        <v>11</v>
      </c>
      <c r="V171" s="19">
        <v>4</v>
      </c>
      <c r="AS171" s="2"/>
      <c r="AT171" s="2"/>
      <c r="AU171" s="2"/>
      <c r="AV171" s="15"/>
      <c r="AW171" s="15"/>
      <c r="BA171" s="2"/>
      <c r="BB171" s="2"/>
      <c r="BD171" s="20"/>
      <c r="BE171" s="20"/>
      <c r="BG171" s="3"/>
      <c r="BH171" s="1"/>
      <c r="BI171" s="1"/>
      <c r="BJ171" s="1"/>
      <c r="BK171" s="1"/>
      <c r="BL171" s="1"/>
    </row>
    <row r="172" spans="1:64" x14ac:dyDescent="0.25">
      <c r="A172" s="1" t="s">
        <v>148</v>
      </c>
      <c r="B172" s="1" t="s">
        <v>2</v>
      </c>
      <c r="C172" s="1" t="s">
        <v>56</v>
      </c>
      <c r="D172" s="1" t="s">
        <v>30</v>
      </c>
      <c r="E172" s="1" t="s">
        <v>2563</v>
      </c>
      <c r="F172" s="1" t="s">
        <v>2564</v>
      </c>
      <c r="G172"/>
      <c r="H172" s="22">
        <v>-3.8E-3</v>
      </c>
      <c r="J172" s="13">
        <v>7.4300000000000005E-2</v>
      </c>
      <c r="K172" s="13">
        <v>4.07E-2</v>
      </c>
      <c r="L172" s="13">
        <v>6.8599999999999994E-2</v>
      </c>
      <c r="M172" s="13">
        <v>7.0000000000000007E-2</v>
      </c>
      <c r="N172" s="13">
        <v>-3.8E-3</v>
      </c>
      <c r="O172" s="13">
        <v>-2.1700000000000001E-2</v>
      </c>
      <c r="P172" s="13"/>
      <c r="Q172" s="19">
        <v>378</v>
      </c>
      <c r="R172" s="22">
        <v>1.69</v>
      </c>
      <c r="S172" s="22">
        <v>1.94</v>
      </c>
      <c r="T172" s="22">
        <v>0.86</v>
      </c>
      <c r="U172" s="19">
        <v>2</v>
      </c>
      <c r="V172" s="19">
        <v>1</v>
      </c>
      <c r="AS172" s="2"/>
      <c r="AT172" s="2"/>
      <c r="AU172" s="2"/>
      <c r="AV172" s="15"/>
      <c r="AW172" s="15"/>
      <c r="BA172" s="2"/>
      <c r="BB172" s="2"/>
      <c r="BD172" s="20"/>
      <c r="BE172" s="20"/>
      <c r="BG172" s="3"/>
      <c r="BH172" s="1"/>
      <c r="BI172" s="1"/>
      <c r="BJ172" s="1"/>
      <c r="BK172" s="1"/>
      <c r="BL172" s="1"/>
    </row>
    <row r="173" spans="1:64" x14ac:dyDescent="0.25">
      <c r="A173" s="1" t="s">
        <v>17</v>
      </c>
      <c r="B173" s="1" t="s">
        <v>18</v>
      </c>
      <c r="C173" s="1" t="s">
        <v>25</v>
      </c>
      <c r="D173" s="1" t="s">
        <v>100</v>
      </c>
      <c r="E173" s="1" t="s">
        <v>2684</v>
      </c>
      <c r="F173" s="1" t="s">
        <v>2685</v>
      </c>
      <c r="G173"/>
      <c r="H173" s="22">
        <v>3.3E-3</v>
      </c>
      <c r="J173" s="13">
        <v>5.6399999999999999E-2</v>
      </c>
      <c r="K173" s="13">
        <v>4.4900000000000002E-2</v>
      </c>
      <c r="L173" s="13">
        <v>7.5999999999999998E-2</v>
      </c>
      <c r="M173" s="13">
        <v>7.7600000000000002E-2</v>
      </c>
      <c r="N173" s="13">
        <v>0</v>
      </c>
      <c r="O173" s="13">
        <v>-2.4299999999999999E-2</v>
      </c>
      <c r="P173" s="13"/>
      <c r="Q173" s="19">
        <v>108</v>
      </c>
      <c r="R173" s="22">
        <v>1.69</v>
      </c>
      <c r="S173" s="22">
        <v>5.35</v>
      </c>
      <c r="T173" s="22">
        <v>0.22</v>
      </c>
      <c r="U173" s="19">
        <v>5</v>
      </c>
      <c r="V173" s="19">
        <v>2</v>
      </c>
      <c r="AS173" s="2"/>
      <c r="AT173" s="2"/>
      <c r="AU173" s="2"/>
      <c r="AV173" s="15"/>
      <c r="AW173" s="15"/>
      <c r="BA173" s="2"/>
      <c r="BB173" s="2"/>
      <c r="BD173" s="20"/>
      <c r="BE173" s="20"/>
      <c r="BG173" s="3"/>
      <c r="BH173" s="1"/>
      <c r="BI173" s="1"/>
      <c r="BJ173" s="1"/>
      <c r="BK173" s="1"/>
      <c r="BL173" s="1"/>
    </row>
    <row r="174" spans="1:64" x14ac:dyDescent="0.25">
      <c r="A174" s="1" t="s">
        <v>148</v>
      </c>
      <c r="B174" s="1" t="s">
        <v>2</v>
      </c>
      <c r="C174" s="1" t="s">
        <v>39</v>
      </c>
      <c r="D174" s="1" t="s">
        <v>4</v>
      </c>
      <c r="E174" s="1" t="s">
        <v>1670</v>
      </c>
      <c r="F174" s="1" t="s">
        <v>1874</v>
      </c>
      <c r="G174"/>
      <c r="H174" s="22">
        <v>-8.2000000000000007E-3</v>
      </c>
      <c r="J174" s="13">
        <v>8.0100000000000005E-2</v>
      </c>
      <c r="K174" s="13">
        <v>4.3799999999999999E-2</v>
      </c>
      <c r="L174" s="13">
        <v>7.3800000000000004E-2</v>
      </c>
      <c r="M174" s="13">
        <v>7.5399999999999995E-2</v>
      </c>
      <c r="N174" s="13">
        <v>-8.2000000000000007E-3</v>
      </c>
      <c r="O174" s="13">
        <v>-1.61E-2</v>
      </c>
      <c r="P174" s="13"/>
      <c r="Q174" s="19">
        <v>227</v>
      </c>
      <c r="R174" s="22">
        <v>1.68</v>
      </c>
      <c r="S174" s="22">
        <v>5.0199999999999996</v>
      </c>
      <c r="T174" s="22">
        <v>0.81</v>
      </c>
      <c r="U174" s="19">
        <v>2</v>
      </c>
      <c r="V174" s="19">
        <v>1</v>
      </c>
      <c r="AS174" s="2"/>
      <c r="AT174" s="2"/>
      <c r="AU174" s="2"/>
      <c r="AV174" s="15"/>
      <c r="AW174" s="15"/>
      <c r="BA174" s="2"/>
      <c r="BB174" s="2"/>
      <c r="BD174" s="20"/>
      <c r="BE174" s="20"/>
      <c r="BG174" s="3"/>
      <c r="BH174" s="1"/>
      <c r="BI174" s="1"/>
      <c r="BJ174" s="1"/>
      <c r="BK174" s="1"/>
      <c r="BL174" s="1"/>
    </row>
    <row r="175" spans="1:64" x14ac:dyDescent="0.25">
      <c r="A175" s="1" t="s">
        <v>1</v>
      </c>
      <c r="B175" s="1" t="s">
        <v>2</v>
      </c>
      <c r="C175" s="1" t="s">
        <v>13</v>
      </c>
      <c r="D175" s="1" t="s">
        <v>29</v>
      </c>
      <c r="E175" s="1" t="s">
        <v>2272</v>
      </c>
      <c r="F175" s="1" t="s">
        <v>2274</v>
      </c>
      <c r="G175"/>
      <c r="H175" s="22">
        <v>-6.4000000000000003E-3</v>
      </c>
      <c r="J175" s="13">
        <v>0.33150000000000002</v>
      </c>
      <c r="K175" s="13">
        <v>0.18210000000000001</v>
      </c>
      <c r="L175" s="13">
        <v>0.30570000000000003</v>
      </c>
      <c r="M175" s="13">
        <v>0.33189999999999997</v>
      </c>
      <c r="N175" s="13">
        <v>-6.4000000000000003E-3</v>
      </c>
      <c r="O175" s="13">
        <v>-0.17460000000000001</v>
      </c>
      <c r="P175" s="13"/>
      <c r="Q175" s="19">
        <v>8</v>
      </c>
      <c r="R175" s="22">
        <v>1.68</v>
      </c>
      <c r="S175" s="22">
        <v>4.1100000000000003</v>
      </c>
      <c r="T175" s="22">
        <v>-0.17</v>
      </c>
      <c r="U175" s="19">
        <v>25</v>
      </c>
      <c r="V175" s="19">
        <v>4</v>
      </c>
      <c r="AS175" s="2"/>
      <c r="AT175" s="2"/>
      <c r="AU175" s="2"/>
      <c r="AV175" s="15"/>
      <c r="AW175" s="15"/>
      <c r="BA175" s="2"/>
      <c r="BB175" s="2"/>
      <c r="BD175" s="20"/>
      <c r="BE175" s="20"/>
      <c r="BG175" s="3"/>
      <c r="BH175" s="1"/>
      <c r="BI175" s="1"/>
      <c r="BJ175" s="1"/>
      <c r="BK175" s="1"/>
      <c r="BL175" s="1"/>
    </row>
    <row r="176" spans="1:64" x14ac:dyDescent="0.25">
      <c r="A176" s="1" t="s">
        <v>27</v>
      </c>
      <c r="B176" s="1" t="s">
        <v>18</v>
      </c>
      <c r="C176" s="1" t="s">
        <v>25</v>
      </c>
      <c r="D176" s="1" t="s">
        <v>283</v>
      </c>
      <c r="E176" s="1" t="s">
        <v>1221</v>
      </c>
      <c r="F176" s="1" t="s">
        <v>1826</v>
      </c>
      <c r="G176">
        <v>2.4552999999999998E-2</v>
      </c>
      <c r="H176" s="22">
        <v>-1.0638999999999999E-2</v>
      </c>
      <c r="I176" s="2">
        <v>2.46E-2</v>
      </c>
      <c r="J176" s="13">
        <v>0.17460000000000001</v>
      </c>
      <c r="K176" s="13">
        <v>8.0199999999999994E-2</v>
      </c>
      <c r="L176" s="13">
        <v>0.13389999999999999</v>
      </c>
      <c r="M176" s="13">
        <v>0.13900000000000001</v>
      </c>
      <c r="N176" s="13">
        <v>0</v>
      </c>
      <c r="O176" s="13">
        <v>-6.5699999999999995E-2</v>
      </c>
      <c r="P176" s="13">
        <v>2.46E-2</v>
      </c>
      <c r="Q176" s="19">
        <v>0</v>
      </c>
      <c r="R176" s="22">
        <v>1.67</v>
      </c>
      <c r="S176" s="22">
        <v>2.93</v>
      </c>
      <c r="T176" s="22">
        <v>0.08</v>
      </c>
      <c r="U176" s="19">
        <v>7</v>
      </c>
      <c r="V176" s="19">
        <v>2</v>
      </c>
      <c r="AS176" s="2"/>
      <c r="AT176" s="2"/>
      <c r="AU176" s="2"/>
      <c r="AV176" s="15"/>
      <c r="AW176" s="15"/>
      <c r="BA176" s="2"/>
      <c r="BB176" s="2"/>
      <c r="BD176" s="20"/>
      <c r="BE176" s="20"/>
      <c r="BG176" s="3"/>
      <c r="BH176" s="1"/>
      <c r="BI176" s="1"/>
      <c r="BJ176" s="1"/>
      <c r="BK176" s="1"/>
      <c r="BL176" s="1"/>
    </row>
    <row r="177" spans="1:64" x14ac:dyDescent="0.25">
      <c r="A177" s="1" t="s">
        <v>6</v>
      </c>
      <c r="B177" s="1" t="s">
        <v>18</v>
      </c>
      <c r="C177" s="1" t="s">
        <v>1645</v>
      </c>
      <c r="D177" s="1" t="s">
        <v>4</v>
      </c>
      <c r="E177" s="1" t="s">
        <v>3032</v>
      </c>
      <c r="F177" s="1" t="s">
        <v>2131</v>
      </c>
      <c r="G177"/>
      <c r="H177" s="22">
        <v>-6.2899999999999998E-2</v>
      </c>
      <c r="J177" s="13">
        <v>0.83330000000000004</v>
      </c>
      <c r="K177" s="13">
        <v>0.54390000000000005</v>
      </c>
      <c r="L177" s="13">
        <v>0.90629999999999999</v>
      </c>
      <c r="M177" s="13">
        <v>1.1218999999999999</v>
      </c>
      <c r="N177" s="13">
        <v>-6.2899999999999998E-2</v>
      </c>
      <c r="O177" s="13">
        <v>-0.2248</v>
      </c>
      <c r="P177" s="13"/>
      <c r="Q177" s="19">
        <v>10</v>
      </c>
      <c r="R177" s="22">
        <v>1.67</v>
      </c>
      <c r="S177" s="22">
        <v>4.0199999999999996</v>
      </c>
      <c r="T177" s="22">
        <v>0.39</v>
      </c>
      <c r="U177" s="19">
        <v>7</v>
      </c>
      <c r="V177" s="19">
        <v>4</v>
      </c>
      <c r="AS177" s="2"/>
      <c r="AT177" s="2"/>
      <c r="AU177" s="2"/>
      <c r="AV177" s="15"/>
      <c r="AW177" s="15"/>
      <c r="BA177" s="2"/>
      <c r="BB177" s="2"/>
      <c r="BD177" s="20"/>
      <c r="BE177" s="20"/>
      <c r="BG177" s="3"/>
      <c r="BH177" s="1"/>
      <c r="BI177" s="1"/>
      <c r="BJ177" s="1"/>
      <c r="BK177" s="1"/>
      <c r="BL177" s="1"/>
    </row>
    <row r="178" spans="1:64" x14ac:dyDescent="0.25">
      <c r="A178" s="1" t="s">
        <v>483</v>
      </c>
      <c r="B178" s="1" t="s">
        <v>18</v>
      </c>
      <c r="C178" s="1" t="s">
        <v>25</v>
      </c>
      <c r="D178" s="1" t="s">
        <v>617</v>
      </c>
      <c r="E178" s="1" t="s">
        <v>891</v>
      </c>
      <c r="F178" s="1" t="s">
        <v>2642</v>
      </c>
      <c r="G178"/>
      <c r="H178" s="22">
        <v>6.0000000000000001E-3</v>
      </c>
      <c r="J178" s="13">
        <v>7.0000000000000007E-2</v>
      </c>
      <c r="K178" s="13">
        <v>2.9100000000000001E-2</v>
      </c>
      <c r="L178" s="13">
        <v>4.8599999999999997E-2</v>
      </c>
      <c r="M178" s="13">
        <v>4.9200000000000001E-2</v>
      </c>
      <c r="N178" s="13">
        <v>0</v>
      </c>
      <c r="O178" s="13">
        <v>-2.1299999999999999E-2</v>
      </c>
      <c r="P178" s="13"/>
      <c r="Q178" s="19">
        <v>151</v>
      </c>
      <c r="R178" s="22">
        <v>1.67</v>
      </c>
      <c r="S178" s="22">
        <v>1.88</v>
      </c>
      <c r="T178" s="22">
        <v>-0.46</v>
      </c>
      <c r="U178" s="19">
        <v>4</v>
      </c>
      <c r="V178" s="19">
        <v>2</v>
      </c>
      <c r="AS178" s="2"/>
      <c r="AT178" s="2"/>
      <c r="AU178" s="2"/>
      <c r="AV178" s="15"/>
      <c r="AW178" s="15"/>
      <c r="BA178" s="2"/>
      <c r="BB178" s="2"/>
      <c r="BD178" s="20"/>
      <c r="BE178" s="20"/>
      <c r="BG178" s="3"/>
      <c r="BH178" s="1"/>
      <c r="BI178" s="1"/>
      <c r="BJ178" s="1"/>
      <c r="BK178" s="1"/>
      <c r="BL178" s="1"/>
    </row>
    <row r="179" spans="1:64" x14ac:dyDescent="0.25">
      <c r="A179" s="1" t="s">
        <v>32</v>
      </c>
      <c r="B179" s="1" t="s">
        <v>18</v>
      </c>
      <c r="C179" s="1" t="s">
        <v>25</v>
      </c>
      <c r="D179" s="1" t="s">
        <v>2361</v>
      </c>
      <c r="E179" s="1" t="s">
        <v>152</v>
      </c>
      <c r="F179" s="1" t="s">
        <v>2587</v>
      </c>
      <c r="G179"/>
      <c r="H179" s="22">
        <v>1.7299999999999999E-2</v>
      </c>
      <c r="J179" s="13">
        <v>0.14510000000000001</v>
      </c>
      <c r="K179" s="13">
        <v>2.9499999999999998E-2</v>
      </c>
      <c r="L179" s="13">
        <v>4.9099999999999998E-2</v>
      </c>
      <c r="M179" s="13">
        <v>4.9700000000000001E-2</v>
      </c>
      <c r="N179" s="13">
        <v>0</v>
      </c>
      <c r="O179" s="13">
        <v>-6.0499999999999998E-2</v>
      </c>
      <c r="P179" s="13"/>
      <c r="Q179" s="19">
        <v>1879</v>
      </c>
      <c r="R179" s="22">
        <v>1.66</v>
      </c>
      <c r="S179" s="22">
        <v>1.1100000000000001</v>
      </c>
      <c r="T179" s="22">
        <v>0.25</v>
      </c>
      <c r="U179" s="19">
        <v>12</v>
      </c>
      <c r="V179" s="19">
        <v>3</v>
      </c>
      <c r="AS179" s="2"/>
      <c r="AT179" s="2"/>
      <c r="AU179" s="2"/>
      <c r="AV179" s="15"/>
      <c r="AW179" s="15"/>
      <c r="BA179" s="2"/>
      <c r="BB179" s="2"/>
      <c r="BD179" s="20"/>
      <c r="BE179" s="20"/>
      <c r="BG179" s="3"/>
      <c r="BH179" s="1"/>
      <c r="BI179" s="1"/>
      <c r="BJ179" s="1"/>
      <c r="BK179" s="1"/>
      <c r="BL179" s="1"/>
    </row>
    <row r="180" spans="1:64" x14ac:dyDescent="0.25">
      <c r="A180" s="1" t="s">
        <v>17</v>
      </c>
      <c r="B180" s="1" t="s">
        <v>2</v>
      </c>
      <c r="C180" s="1" t="s">
        <v>39</v>
      </c>
      <c r="D180" s="1" t="s">
        <v>286</v>
      </c>
      <c r="E180" s="1" t="s">
        <v>50</v>
      </c>
      <c r="F180" s="1" t="s">
        <v>1819</v>
      </c>
      <c r="G180">
        <v>2.0372000000000001E-2</v>
      </c>
      <c r="H180" s="22">
        <v>2.2883000000000001E-2</v>
      </c>
      <c r="I180" s="2">
        <v>2.0400000000000001E-2</v>
      </c>
      <c r="J180" s="13">
        <v>0.35449999999999998</v>
      </c>
      <c r="K180" s="13">
        <v>0.13600000000000001</v>
      </c>
      <c r="L180" s="13">
        <v>0.22639999999999999</v>
      </c>
      <c r="M180" s="13">
        <v>0.24049999999999999</v>
      </c>
      <c r="N180" s="13">
        <v>0</v>
      </c>
      <c r="O180" s="13">
        <v>-0.1741</v>
      </c>
      <c r="P180" s="13">
        <v>2.0400000000000001E-2</v>
      </c>
      <c r="Q180" s="19">
        <v>0</v>
      </c>
      <c r="R180" s="22">
        <v>1.66</v>
      </c>
      <c r="S180" s="22">
        <v>2.46</v>
      </c>
      <c r="T180" s="22">
        <v>0.43</v>
      </c>
      <c r="U180" s="19">
        <v>7</v>
      </c>
      <c r="V180" s="19">
        <v>2</v>
      </c>
      <c r="AS180" s="2"/>
      <c r="AT180" s="2"/>
      <c r="AU180" s="2"/>
      <c r="AV180" s="15"/>
      <c r="AW180" s="15"/>
      <c r="BA180" s="2"/>
      <c r="BB180" s="2"/>
      <c r="BD180" s="20"/>
      <c r="BE180" s="20"/>
      <c r="BG180" s="3"/>
      <c r="BH180" s="1"/>
      <c r="BI180" s="1"/>
      <c r="BJ180" s="1"/>
      <c r="BK180" s="1"/>
      <c r="BL180" s="1"/>
    </row>
    <row r="181" spans="1:64" x14ac:dyDescent="0.25">
      <c r="A181" s="1" t="s">
        <v>6</v>
      </c>
      <c r="B181" s="1" t="s">
        <v>18</v>
      </c>
      <c r="C181" s="1" t="s">
        <v>1645</v>
      </c>
      <c r="D181" s="1" t="s">
        <v>4</v>
      </c>
      <c r="E181" s="1" t="s">
        <v>1954</v>
      </c>
      <c r="F181" s="1" t="s">
        <v>1962</v>
      </c>
      <c r="G181">
        <v>4.8336999999999998E-2</v>
      </c>
      <c r="H181" s="22">
        <v>-7.0912000000000003E-2</v>
      </c>
      <c r="I181" s="2">
        <v>4.8300000000000003E-2</v>
      </c>
      <c r="J181" s="13">
        <v>0.94099999999999995</v>
      </c>
      <c r="K181" s="13">
        <v>0.62160000000000004</v>
      </c>
      <c r="L181" s="13">
        <v>1.0323</v>
      </c>
      <c r="M181" s="13">
        <v>1.3265</v>
      </c>
      <c r="N181" s="13">
        <v>-2.5999999999999999E-2</v>
      </c>
      <c r="O181" s="13">
        <v>-0.253</v>
      </c>
      <c r="P181" s="13">
        <v>4.8300000000000003E-2</v>
      </c>
      <c r="Q181" s="19">
        <v>0</v>
      </c>
      <c r="R181" s="22">
        <v>1.66</v>
      </c>
      <c r="S181" s="22">
        <v>4.3</v>
      </c>
      <c r="T181" s="22">
        <v>0.47</v>
      </c>
      <c r="U181" s="19">
        <v>7</v>
      </c>
      <c r="V181" s="19">
        <v>3</v>
      </c>
      <c r="AS181" s="2"/>
      <c r="AT181" s="2"/>
      <c r="AU181" s="2"/>
      <c r="AV181" s="15"/>
      <c r="AW181" s="15"/>
      <c r="BA181" s="2"/>
      <c r="BB181" s="2"/>
      <c r="BD181" s="20"/>
      <c r="BE181" s="20"/>
      <c r="BG181" s="3"/>
      <c r="BH181" s="1"/>
      <c r="BI181" s="1"/>
      <c r="BJ181" s="1"/>
      <c r="BK181" s="1"/>
      <c r="BL181" s="1"/>
    </row>
    <row r="182" spans="1:64" x14ac:dyDescent="0.25">
      <c r="A182" s="1" t="s">
        <v>17</v>
      </c>
      <c r="B182" s="1" t="s">
        <v>18</v>
      </c>
      <c r="C182" s="1" t="s">
        <v>25</v>
      </c>
      <c r="D182" s="1" t="s">
        <v>631</v>
      </c>
      <c r="E182" s="1" t="s">
        <v>2966</v>
      </c>
      <c r="F182" s="1" t="s">
        <v>2351</v>
      </c>
      <c r="G182"/>
      <c r="H182" s="22">
        <v>1.18E-2</v>
      </c>
      <c r="J182" s="13">
        <v>0.1119</v>
      </c>
      <c r="K182" s="13">
        <v>4.4499999999999998E-2</v>
      </c>
      <c r="L182" s="13">
        <v>7.3200000000000001E-2</v>
      </c>
      <c r="M182" s="13">
        <v>7.4700000000000003E-2</v>
      </c>
      <c r="N182" s="13">
        <v>0</v>
      </c>
      <c r="O182" s="13">
        <v>-9.5500000000000002E-2</v>
      </c>
      <c r="P182" s="13"/>
      <c r="Q182" s="19">
        <v>236</v>
      </c>
      <c r="R182" s="22">
        <v>1.64</v>
      </c>
      <c r="S182" s="22">
        <v>2.46</v>
      </c>
      <c r="T182" s="22">
        <v>0.02</v>
      </c>
      <c r="U182" s="19">
        <v>16</v>
      </c>
      <c r="V182" s="19">
        <v>2</v>
      </c>
      <c r="AS182" s="2"/>
      <c r="AT182" s="2"/>
      <c r="AU182" s="2"/>
      <c r="AV182" s="15"/>
      <c r="AW182" s="15"/>
      <c r="BA182" s="2"/>
      <c r="BB182" s="2"/>
      <c r="BD182" s="20"/>
      <c r="BE182" s="20"/>
      <c r="BG182" s="3"/>
      <c r="BH182" s="1"/>
      <c r="BI182" s="1"/>
      <c r="BJ182" s="1"/>
      <c r="BK182" s="1"/>
      <c r="BL182" s="1"/>
    </row>
    <row r="183" spans="1:64" x14ac:dyDescent="0.25">
      <c r="A183" s="1" t="s">
        <v>17</v>
      </c>
      <c r="B183" s="1" t="s">
        <v>2</v>
      </c>
      <c r="C183" s="1" t="s">
        <v>39</v>
      </c>
      <c r="D183" s="1" t="s">
        <v>4</v>
      </c>
      <c r="E183" s="1" t="s">
        <v>1824</v>
      </c>
      <c r="F183" s="1" t="s">
        <v>114</v>
      </c>
      <c r="G183"/>
      <c r="H183" s="22">
        <v>-2.0999999999999999E-3</v>
      </c>
      <c r="J183" s="13">
        <v>0.156</v>
      </c>
      <c r="K183" s="13">
        <v>8.6900000000000005E-2</v>
      </c>
      <c r="L183" s="13">
        <v>0.1426</v>
      </c>
      <c r="M183" s="13">
        <v>0.1484</v>
      </c>
      <c r="N183" s="13">
        <v>-1.6299999999999999E-2</v>
      </c>
      <c r="O183" s="13">
        <v>-3.5799999999999998E-2</v>
      </c>
      <c r="P183" s="13"/>
      <c r="Q183" s="19">
        <v>3220</v>
      </c>
      <c r="R183" s="22">
        <v>1.64</v>
      </c>
      <c r="S183" s="22">
        <v>5.1100000000000003</v>
      </c>
      <c r="T183" s="22">
        <v>-0.35</v>
      </c>
      <c r="U183" s="19">
        <v>4</v>
      </c>
      <c r="V183" s="19">
        <v>2</v>
      </c>
      <c r="AS183" s="2"/>
      <c r="AT183" s="2"/>
      <c r="AU183" s="2"/>
      <c r="AV183" s="15"/>
      <c r="AW183" s="15"/>
      <c r="BA183" s="2"/>
      <c r="BB183" s="2"/>
      <c r="BD183" s="20"/>
      <c r="BE183" s="20"/>
      <c r="BG183" s="3"/>
      <c r="BH183" s="1"/>
      <c r="BI183" s="1"/>
      <c r="BJ183" s="1"/>
      <c r="BK183" s="1"/>
      <c r="BL183" s="1"/>
    </row>
    <row r="184" spans="1:64" x14ac:dyDescent="0.25">
      <c r="A184" s="1" t="s">
        <v>6</v>
      </c>
      <c r="B184" s="1" t="s">
        <v>2</v>
      </c>
      <c r="C184" s="1" t="s">
        <v>27</v>
      </c>
      <c r="D184" s="1" t="s">
        <v>4</v>
      </c>
      <c r="E184" s="1" t="s">
        <v>2064</v>
      </c>
      <c r="F184" s="1" t="s">
        <v>2065</v>
      </c>
      <c r="G184"/>
      <c r="H184" s="22">
        <v>2.2499999999999999E-2</v>
      </c>
      <c r="J184" s="13">
        <v>0.2465</v>
      </c>
      <c r="K184" s="13">
        <v>0.23949999999999999</v>
      </c>
      <c r="L184" s="13">
        <v>0.3911</v>
      </c>
      <c r="M184" s="13">
        <v>0.43020000000000003</v>
      </c>
      <c r="N184" s="13">
        <v>0</v>
      </c>
      <c r="O184" s="13">
        <v>-0.2485</v>
      </c>
      <c r="P184" s="13"/>
      <c r="Q184" s="19">
        <v>268</v>
      </c>
      <c r="R184" s="22">
        <v>1.63</v>
      </c>
      <c r="S184" s="22">
        <v>0.92</v>
      </c>
      <c r="T184" s="22">
        <v>0.01</v>
      </c>
      <c r="U184" s="19">
        <v>12</v>
      </c>
      <c r="V184" s="19">
        <v>3</v>
      </c>
      <c r="AS184" s="2"/>
      <c r="AT184" s="2"/>
      <c r="AU184" s="2"/>
      <c r="AV184" s="15"/>
      <c r="AW184" s="15"/>
      <c r="BA184" s="2"/>
      <c r="BB184" s="2"/>
      <c r="BD184" s="20"/>
      <c r="BE184" s="20"/>
      <c r="BG184" s="3"/>
      <c r="BH184" s="1"/>
      <c r="BI184" s="1"/>
      <c r="BJ184" s="1"/>
      <c r="BK184" s="1"/>
      <c r="BL184" s="1"/>
    </row>
    <row r="185" spans="1:64" x14ac:dyDescent="0.25">
      <c r="A185" s="1" t="s">
        <v>32</v>
      </c>
      <c r="B185" s="1" t="s">
        <v>18</v>
      </c>
      <c r="C185" s="1" t="s">
        <v>25</v>
      </c>
      <c r="D185" s="1" t="s">
        <v>4</v>
      </c>
      <c r="E185" s="1" t="s">
        <v>1474</v>
      </c>
      <c r="F185" s="1" t="s">
        <v>1475</v>
      </c>
      <c r="G185"/>
      <c r="H185" s="22">
        <v>3.5999999999999999E-3</v>
      </c>
      <c r="J185" s="13">
        <v>0.17560000000000001</v>
      </c>
      <c r="K185" s="13">
        <v>7.0199999999999999E-2</v>
      </c>
      <c r="L185" s="13">
        <v>0.1142</v>
      </c>
      <c r="M185" s="13">
        <v>0.1176</v>
      </c>
      <c r="N185" s="13">
        <v>-1.06E-2</v>
      </c>
      <c r="O185" s="13">
        <v>-0.25109999999999999</v>
      </c>
      <c r="P185" s="13"/>
      <c r="Q185" s="19">
        <v>1320</v>
      </c>
      <c r="R185" s="22">
        <v>1.63</v>
      </c>
      <c r="S185" s="22">
        <v>1.94</v>
      </c>
      <c r="T185" s="22">
        <v>0.32</v>
      </c>
      <c r="U185" s="19">
        <v>25</v>
      </c>
      <c r="V185" s="19">
        <v>4</v>
      </c>
      <c r="AS185" s="2"/>
      <c r="AT185" s="2"/>
      <c r="AU185" s="2"/>
      <c r="AV185" s="15"/>
      <c r="AW185" s="15"/>
      <c r="BA185" s="2"/>
      <c r="BB185" s="2"/>
      <c r="BD185" s="20"/>
      <c r="BE185" s="20"/>
      <c r="BG185" s="3"/>
      <c r="BH185" s="1"/>
      <c r="BI185" s="1"/>
      <c r="BJ185" s="1"/>
      <c r="BK185" s="1"/>
      <c r="BL185" s="1"/>
    </row>
    <row r="186" spans="1:64" x14ac:dyDescent="0.25">
      <c r="A186" s="1" t="s">
        <v>36</v>
      </c>
      <c r="B186" s="1" t="s">
        <v>18</v>
      </c>
      <c r="C186" s="1" t="s">
        <v>25</v>
      </c>
      <c r="D186" s="1" t="s">
        <v>4</v>
      </c>
      <c r="E186" s="1" t="s">
        <v>2973</v>
      </c>
      <c r="F186" s="1" t="s">
        <v>4</v>
      </c>
      <c r="G186"/>
      <c r="H186" s="22">
        <v>-4.5999999999999999E-3</v>
      </c>
      <c r="J186" s="13">
        <v>0.11070000000000001</v>
      </c>
      <c r="K186" s="13">
        <v>6.4299999999999996E-2</v>
      </c>
      <c r="L186" s="13">
        <v>0.1045</v>
      </c>
      <c r="M186" s="13">
        <v>0.1076</v>
      </c>
      <c r="N186" s="13">
        <v>-4.5999999999999999E-3</v>
      </c>
      <c r="O186" s="13">
        <v>-1.54E-2</v>
      </c>
      <c r="P186" s="13"/>
      <c r="Q186" s="19">
        <v>30</v>
      </c>
      <c r="R186" s="22">
        <v>1.63</v>
      </c>
      <c r="S186" s="22">
        <v>6.74</v>
      </c>
      <c r="T186" s="22">
        <v>0.06</v>
      </c>
      <c r="U186" s="19">
        <v>3</v>
      </c>
      <c r="V186" s="19">
        <v>1</v>
      </c>
      <c r="AS186" s="2"/>
      <c r="AT186" s="2"/>
      <c r="AU186" s="2"/>
      <c r="AV186" s="15"/>
      <c r="AW186" s="15"/>
      <c r="BA186" s="2"/>
      <c r="BB186" s="2"/>
      <c r="BD186" s="20"/>
      <c r="BE186" s="20"/>
      <c r="BG186" s="3"/>
      <c r="BH186" s="1"/>
      <c r="BI186" s="1"/>
      <c r="BJ186" s="1"/>
      <c r="BK186" s="1"/>
      <c r="BL186" s="1"/>
    </row>
    <row r="187" spans="1:64" x14ac:dyDescent="0.25">
      <c r="A187" s="1" t="s">
        <v>65</v>
      </c>
      <c r="B187" s="1" t="s">
        <v>18</v>
      </c>
      <c r="C187" s="1" t="s">
        <v>56</v>
      </c>
      <c r="D187" s="1" t="s">
        <v>30</v>
      </c>
      <c r="E187" s="1" t="s">
        <v>622</v>
      </c>
      <c r="F187" s="1" t="s">
        <v>907</v>
      </c>
      <c r="G187"/>
      <c r="H187" s="22">
        <v>3.8249999999999998E-3</v>
      </c>
      <c r="J187" s="13">
        <v>7.7600000000000002E-2</v>
      </c>
      <c r="K187" s="13">
        <v>4.9099999999999998E-2</v>
      </c>
      <c r="L187" s="13">
        <v>7.9299999999999995E-2</v>
      </c>
      <c r="M187" s="13">
        <v>8.1000000000000003E-2</v>
      </c>
      <c r="N187" s="13">
        <v>0</v>
      </c>
      <c r="O187" s="13">
        <v>-0.04</v>
      </c>
      <c r="P187" s="13"/>
      <c r="Q187" s="19">
        <v>0</v>
      </c>
      <c r="R187" s="22">
        <v>1.62</v>
      </c>
      <c r="S187" s="22">
        <v>2.09</v>
      </c>
      <c r="T187" s="22">
        <v>0.66</v>
      </c>
      <c r="U187" s="19">
        <v>5</v>
      </c>
      <c r="V187" s="19">
        <v>2</v>
      </c>
      <c r="AS187" s="2"/>
      <c r="AT187" s="2"/>
      <c r="AU187" s="2"/>
      <c r="AV187" s="15"/>
      <c r="AW187" s="15"/>
      <c r="BA187" s="2"/>
      <c r="BB187" s="2"/>
      <c r="BD187" s="20"/>
      <c r="BE187" s="20"/>
      <c r="BG187" s="3"/>
      <c r="BH187" s="1"/>
      <c r="BI187" s="1"/>
      <c r="BJ187" s="1"/>
      <c r="BK187" s="1"/>
      <c r="BL187" s="1"/>
    </row>
    <row r="188" spans="1:64" x14ac:dyDescent="0.25">
      <c r="A188" s="1" t="s">
        <v>6</v>
      </c>
      <c r="B188" s="1" t="s">
        <v>2</v>
      </c>
      <c r="C188" s="1" t="s">
        <v>1646</v>
      </c>
      <c r="D188" s="1" t="s">
        <v>4</v>
      </c>
      <c r="E188" s="1" t="s">
        <v>1694</v>
      </c>
      <c r="F188" s="1" t="s">
        <v>1695</v>
      </c>
      <c r="G188"/>
      <c r="H188" s="22">
        <v>-3.6600000000000001E-2</v>
      </c>
      <c r="J188" s="13">
        <v>1.0347</v>
      </c>
      <c r="K188" s="13">
        <v>0.60560000000000003</v>
      </c>
      <c r="L188" s="13">
        <v>0.98150000000000004</v>
      </c>
      <c r="M188" s="13">
        <v>1.2277</v>
      </c>
      <c r="N188" s="13">
        <v>-3.6600000000000001E-2</v>
      </c>
      <c r="O188" s="13">
        <v>-0.21940000000000001</v>
      </c>
      <c r="P188" s="13"/>
      <c r="Q188" s="19">
        <v>8</v>
      </c>
      <c r="R188" s="22">
        <v>1.62</v>
      </c>
      <c r="S188" s="22">
        <v>4.84</v>
      </c>
      <c r="T188" s="22">
        <v>0.45</v>
      </c>
      <c r="U188" s="19">
        <v>7</v>
      </c>
      <c r="V188" s="19">
        <v>3</v>
      </c>
      <c r="AS188" s="2"/>
      <c r="AT188" s="2"/>
      <c r="AU188" s="2"/>
      <c r="AV188" s="15"/>
      <c r="AW188" s="15"/>
      <c r="BA188" s="2"/>
      <c r="BB188" s="2"/>
      <c r="BD188" s="20"/>
      <c r="BE188" s="20"/>
      <c r="BG188" s="3"/>
      <c r="BH188" s="1"/>
      <c r="BI188" s="1"/>
      <c r="BJ188" s="1"/>
      <c r="BK188" s="1"/>
      <c r="BL188" s="1"/>
    </row>
    <row r="189" spans="1:64" x14ac:dyDescent="0.25">
      <c r="A189" s="1" t="s">
        <v>1</v>
      </c>
      <c r="B189" s="1" t="s">
        <v>2</v>
      </c>
      <c r="C189" s="1" t="s">
        <v>39</v>
      </c>
      <c r="D189" s="1" t="s">
        <v>48</v>
      </c>
      <c r="E189" s="1" t="s">
        <v>3053</v>
      </c>
      <c r="F189" s="1" t="s">
        <v>3054</v>
      </c>
      <c r="G189"/>
      <c r="H189" s="22">
        <v>8.8999999999999999E-3</v>
      </c>
      <c r="J189" s="13">
        <v>2.6499999999999999E-2</v>
      </c>
      <c r="K189" s="13">
        <v>6.7000000000000004E-2</v>
      </c>
      <c r="L189" s="13">
        <v>0.1079</v>
      </c>
      <c r="M189" s="13">
        <v>0.1111</v>
      </c>
      <c r="N189" s="13">
        <v>0</v>
      </c>
      <c r="O189" s="13">
        <v>-2.6599999999999999E-2</v>
      </c>
      <c r="P189" s="13"/>
      <c r="Q189" s="19">
        <v>182</v>
      </c>
      <c r="R189" s="22">
        <v>1.61</v>
      </c>
      <c r="S189" s="22">
        <v>3.14</v>
      </c>
      <c r="T189" s="22">
        <v>-0.24</v>
      </c>
      <c r="U189" s="19">
        <v>3</v>
      </c>
      <c r="V189" s="19">
        <v>2</v>
      </c>
      <c r="AS189" s="2"/>
      <c r="AT189" s="2"/>
      <c r="AU189" s="2"/>
      <c r="AV189" s="15"/>
      <c r="AW189" s="15"/>
      <c r="BA189" s="2"/>
      <c r="BB189" s="2"/>
      <c r="BD189" s="20"/>
      <c r="BE189" s="20"/>
      <c r="BG189" s="3"/>
      <c r="BH189" s="1"/>
      <c r="BI189" s="1"/>
      <c r="BJ189" s="1"/>
      <c r="BK189" s="1"/>
      <c r="BL189" s="1"/>
    </row>
    <row r="190" spans="1:64" x14ac:dyDescent="0.25">
      <c r="A190" s="1" t="s">
        <v>27</v>
      </c>
      <c r="B190" s="1" t="s">
        <v>2</v>
      </c>
      <c r="C190" s="1" t="s">
        <v>39</v>
      </c>
      <c r="D190" s="1" t="s">
        <v>4</v>
      </c>
      <c r="E190" s="1" t="s">
        <v>87</v>
      </c>
      <c r="F190" s="1" t="s">
        <v>1760</v>
      </c>
      <c r="G190"/>
      <c r="H190" s="22">
        <v>-8.0000000000000002E-3</v>
      </c>
      <c r="J190" s="13">
        <v>0.1336</v>
      </c>
      <c r="K190" s="13">
        <v>7.4099999999999999E-2</v>
      </c>
      <c r="L190" s="13">
        <v>0.11849999999999999</v>
      </c>
      <c r="M190" s="13">
        <v>0.12230000000000001</v>
      </c>
      <c r="N190" s="13">
        <v>-3.9399999999999998E-2</v>
      </c>
      <c r="O190" s="13">
        <v>-3.9399999999999998E-2</v>
      </c>
      <c r="P190" s="13"/>
      <c r="Q190" s="19">
        <v>0</v>
      </c>
      <c r="R190" s="22">
        <v>1.6</v>
      </c>
      <c r="S190" s="22">
        <v>10.130000000000001</v>
      </c>
      <c r="T190" s="22">
        <v>-0.04</v>
      </c>
      <c r="U190" s="19">
        <v>4</v>
      </c>
      <c r="V190" s="19">
        <v>2</v>
      </c>
      <c r="AS190" s="2"/>
      <c r="AT190" s="2"/>
      <c r="AU190" s="2"/>
      <c r="AV190" s="15"/>
      <c r="AW190" s="15"/>
      <c r="BA190" s="2"/>
      <c r="BB190" s="2"/>
      <c r="BD190" s="20"/>
      <c r="BE190" s="20"/>
      <c r="BG190" s="3"/>
      <c r="BH190" s="1"/>
      <c r="BI190" s="1"/>
      <c r="BJ190" s="1"/>
      <c r="BK190" s="1"/>
      <c r="BL190" s="1"/>
    </row>
    <row r="191" spans="1:64" x14ac:dyDescent="0.25">
      <c r="A191" s="1" t="s">
        <v>17</v>
      </c>
      <c r="B191" s="1" t="s">
        <v>18</v>
      </c>
      <c r="C191" s="1" t="s">
        <v>25</v>
      </c>
      <c r="D191" s="1" t="s">
        <v>4</v>
      </c>
      <c r="E191" s="1" t="s">
        <v>2954</v>
      </c>
      <c r="F191" s="1" t="s">
        <v>2956</v>
      </c>
      <c r="G191"/>
      <c r="H191" s="22">
        <v>-2.052E-3</v>
      </c>
      <c r="J191" s="13">
        <v>0.17199999999999999</v>
      </c>
      <c r="K191" s="13">
        <v>9.9599999999999994E-2</v>
      </c>
      <c r="L191" s="13">
        <v>0.15939999999999999</v>
      </c>
      <c r="M191" s="13">
        <v>0.1663</v>
      </c>
      <c r="N191" s="13">
        <v>-9.5999999999999992E-3</v>
      </c>
      <c r="O191" s="13">
        <v>-6.0999999999999999E-2</v>
      </c>
      <c r="P191" s="13"/>
      <c r="Q191" s="19">
        <v>65</v>
      </c>
      <c r="R191" s="22">
        <v>1.6</v>
      </c>
      <c r="S191" s="22">
        <v>3.52</v>
      </c>
      <c r="T191" s="22">
        <v>0.65</v>
      </c>
      <c r="U191" s="19">
        <v>3</v>
      </c>
      <c r="V191" s="19">
        <v>2</v>
      </c>
      <c r="AS191" s="2"/>
      <c r="AT191" s="2"/>
      <c r="AU191" s="2"/>
      <c r="AV191" s="15"/>
      <c r="AW191" s="15"/>
      <c r="BA191" s="2"/>
      <c r="BB191" s="2"/>
      <c r="BD191" s="20"/>
      <c r="BE191" s="20"/>
      <c r="BG191" s="3"/>
      <c r="BH191" s="1"/>
      <c r="BI191" s="1"/>
      <c r="BJ191" s="1"/>
      <c r="BK191" s="1"/>
      <c r="BL191" s="1"/>
    </row>
    <row r="192" spans="1:64" x14ac:dyDescent="0.25">
      <c r="A192" s="1" t="s">
        <v>17</v>
      </c>
      <c r="B192" s="1" t="s">
        <v>18</v>
      </c>
      <c r="C192" s="1" t="s">
        <v>25</v>
      </c>
      <c r="D192" s="1" t="s">
        <v>1686</v>
      </c>
      <c r="E192" s="1" t="s">
        <v>1938</v>
      </c>
      <c r="F192" s="1" t="s">
        <v>1939</v>
      </c>
      <c r="G192"/>
      <c r="H192" s="22">
        <v>-7.1999999999999998E-3</v>
      </c>
      <c r="J192" s="13">
        <v>0.1132</v>
      </c>
      <c r="K192" s="13">
        <v>9.5500000000000002E-2</v>
      </c>
      <c r="L192" s="13">
        <v>0.15310000000000001</v>
      </c>
      <c r="M192" s="13">
        <v>0.15939999999999999</v>
      </c>
      <c r="N192" s="13">
        <v>-7.1999999999999998E-3</v>
      </c>
      <c r="O192" s="13">
        <v>-8.0199999999999994E-2</v>
      </c>
      <c r="P192" s="13"/>
      <c r="Q192" s="19">
        <v>1857</v>
      </c>
      <c r="R192" s="22">
        <v>1.6</v>
      </c>
      <c r="S192" s="22">
        <v>4.45</v>
      </c>
      <c r="T192" s="22">
        <v>0.25</v>
      </c>
      <c r="U192" s="19">
        <v>21</v>
      </c>
      <c r="V192" s="19">
        <v>3</v>
      </c>
      <c r="AS192" s="2"/>
      <c r="AT192" s="2"/>
      <c r="AU192" s="2"/>
      <c r="AV192" s="15"/>
      <c r="AW192" s="15"/>
      <c r="BA192" s="2"/>
      <c r="BB192" s="2"/>
      <c r="BD192" s="20"/>
      <c r="BE192" s="20"/>
      <c r="BG192" s="3"/>
      <c r="BH192" s="1"/>
      <c r="BI192" s="1"/>
      <c r="BJ192" s="1"/>
      <c r="BK192" s="1"/>
      <c r="BL192" s="1"/>
    </row>
    <row r="193" spans="1:64" x14ac:dyDescent="0.25">
      <c r="A193" s="1" t="s">
        <v>1</v>
      </c>
      <c r="B193" s="1" t="s">
        <v>18</v>
      </c>
      <c r="C193" s="1" t="s">
        <v>39</v>
      </c>
      <c r="D193" s="1" t="s">
        <v>48</v>
      </c>
      <c r="E193" s="1" t="s">
        <v>3109</v>
      </c>
      <c r="F193" s="1" t="s">
        <v>3110</v>
      </c>
      <c r="G193"/>
      <c r="H193" s="22">
        <v>6.7999999999999996E-3</v>
      </c>
      <c r="J193" s="13">
        <v>0.1333</v>
      </c>
      <c r="K193" s="13">
        <v>0.16539999999999999</v>
      </c>
      <c r="L193" s="13">
        <v>0.2636</v>
      </c>
      <c r="M193" s="13">
        <v>0</v>
      </c>
      <c r="N193" s="13">
        <v>0</v>
      </c>
      <c r="O193" s="13">
        <v>-5.7999999999999996E-3</v>
      </c>
      <c r="P193" s="13"/>
      <c r="Q193" s="19">
        <v>50</v>
      </c>
      <c r="R193" s="22">
        <v>1.59</v>
      </c>
      <c r="S193" s="22"/>
      <c r="T193" s="22"/>
      <c r="U193" s="19">
        <v>1</v>
      </c>
      <c r="V193" s="19">
        <v>1</v>
      </c>
      <c r="AS193" s="2"/>
      <c r="AT193" s="2"/>
      <c r="AU193" s="2"/>
      <c r="AV193" s="15"/>
      <c r="AW193" s="15"/>
      <c r="BA193" s="2"/>
      <c r="BB193" s="2"/>
      <c r="BD193" s="20"/>
      <c r="BE193" s="20"/>
      <c r="BG193" s="3"/>
      <c r="BH193" s="1"/>
      <c r="BI193" s="1"/>
      <c r="BJ193" s="1"/>
      <c r="BK193" s="1"/>
      <c r="BL193" s="1"/>
    </row>
    <row r="194" spans="1:64" x14ac:dyDescent="0.25">
      <c r="A194" s="1" t="s">
        <v>32</v>
      </c>
      <c r="B194" s="1" t="s">
        <v>18</v>
      </c>
      <c r="C194" s="1" t="s">
        <v>25</v>
      </c>
      <c r="D194" s="1" t="s">
        <v>33</v>
      </c>
      <c r="E194" s="1" t="s">
        <v>2396</v>
      </c>
      <c r="F194" s="1" t="s">
        <v>675</v>
      </c>
      <c r="G194"/>
      <c r="H194" s="22">
        <v>1.5E-3</v>
      </c>
      <c r="J194" s="13">
        <v>6.7699999999999996E-2</v>
      </c>
      <c r="K194" s="13">
        <v>2.6100000000000002E-2</v>
      </c>
      <c r="L194" s="13">
        <v>4.1500000000000002E-2</v>
      </c>
      <c r="M194" s="13">
        <v>4.2000000000000003E-2</v>
      </c>
      <c r="N194" s="13">
        <v>0</v>
      </c>
      <c r="O194" s="13">
        <v>-3.1300000000000001E-2</v>
      </c>
      <c r="P194" s="13"/>
      <c r="Q194" s="19">
        <v>509</v>
      </c>
      <c r="R194" s="22">
        <v>1.59</v>
      </c>
      <c r="S194" s="22">
        <v>1.35</v>
      </c>
      <c r="T194" s="22">
        <v>0.51</v>
      </c>
      <c r="U194" s="19">
        <v>16</v>
      </c>
      <c r="V194" s="19">
        <v>5</v>
      </c>
      <c r="AS194" s="2"/>
      <c r="AT194" s="2"/>
      <c r="AU194" s="2"/>
      <c r="AV194" s="15"/>
      <c r="AW194" s="15"/>
      <c r="BA194" s="2"/>
      <c r="BB194" s="2"/>
      <c r="BD194" s="20"/>
      <c r="BE194" s="20"/>
      <c r="BG194" s="3"/>
      <c r="BH194" s="1"/>
      <c r="BI194" s="1"/>
      <c r="BJ194" s="1"/>
      <c r="BK194" s="1"/>
      <c r="BL194" s="1"/>
    </row>
    <row r="195" spans="1:64" x14ac:dyDescent="0.25">
      <c r="A195" s="1" t="s">
        <v>65</v>
      </c>
      <c r="B195" s="1" t="s">
        <v>68</v>
      </c>
      <c r="C195" s="1" t="s">
        <v>25</v>
      </c>
      <c r="D195" s="1" t="s">
        <v>286</v>
      </c>
      <c r="E195" s="1" t="s">
        <v>2849</v>
      </c>
      <c r="F195" s="1" t="s">
        <v>2850</v>
      </c>
      <c r="G195"/>
      <c r="H195" s="22">
        <v>-2.87E-2</v>
      </c>
      <c r="J195" s="13">
        <v>7.4300000000000005E-2</v>
      </c>
      <c r="K195" s="13">
        <v>0.14130000000000001</v>
      </c>
      <c r="L195" s="13">
        <v>0.22439999999999999</v>
      </c>
      <c r="M195" s="13">
        <v>0</v>
      </c>
      <c r="N195" s="13">
        <v>-2.87E-2</v>
      </c>
      <c r="O195" s="13">
        <v>-2.87E-2</v>
      </c>
      <c r="P195" s="13"/>
      <c r="Q195" s="19">
        <v>0</v>
      </c>
      <c r="R195" s="22">
        <v>1.59</v>
      </c>
      <c r="S195" s="22"/>
      <c r="T195" s="22"/>
      <c r="U195" s="19">
        <v>1</v>
      </c>
      <c r="V195" s="19">
        <v>1</v>
      </c>
      <c r="AS195" s="2"/>
      <c r="AT195" s="2"/>
      <c r="AU195" s="2"/>
      <c r="AV195" s="15"/>
      <c r="AW195" s="15"/>
      <c r="BA195" s="2"/>
      <c r="BB195" s="2"/>
      <c r="BD195" s="20"/>
      <c r="BE195" s="20"/>
      <c r="BG195" s="3"/>
      <c r="BH195" s="1"/>
      <c r="BI195" s="1"/>
      <c r="BJ195" s="1"/>
      <c r="BK195" s="1"/>
      <c r="BL195" s="1"/>
    </row>
    <row r="196" spans="1:64" x14ac:dyDescent="0.25">
      <c r="A196" s="1" t="s">
        <v>1</v>
      </c>
      <c r="B196" s="1" t="s">
        <v>18</v>
      </c>
      <c r="C196" s="1" t="s">
        <v>22</v>
      </c>
      <c r="D196" s="1" t="s">
        <v>4</v>
      </c>
      <c r="E196" s="1" t="s">
        <v>1517</v>
      </c>
      <c r="F196" s="1" t="s">
        <v>1518</v>
      </c>
      <c r="G196"/>
      <c r="H196" s="22">
        <v>4.1000000000000003E-3</v>
      </c>
      <c r="J196" s="13">
        <v>6.9099999999999995E-2</v>
      </c>
      <c r="K196" s="13">
        <v>7.2400000000000006E-2</v>
      </c>
      <c r="L196" s="13">
        <v>0.1145</v>
      </c>
      <c r="M196" s="13">
        <v>0.1179</v>
      </c>
      <c r="N196" s="13">
        <v>0</v>
      </c>
      <c r="O196" s="13">
        <v>-5.5199999999999999E-2</v>
      </c>
      <c r="P196" s="13"/>
      <c r="Q196" s="19">
        <v>3</v>
      </c>
      <c r="R196" s="22">
        <v>1.58</v>
      </c>
      <c r="S196" s="22">
        <v>3.18</v>
      </c>
      <c r="T196" s="22">
        <v>-0.26</v>
      </c>
      <c r="U196" s="19">
        <v>4</v>
      </c>
      <c r="V196" s="19">
        <v>3</v>
      </c>
      <c r="AS196" s="2"/>
      <c r="AT196" s="2"/>
      <c r="AU196" s="2"/>
      <c r="AV196" s="15"/>
      <c r="AW196" s="15"/>
      <c r="BA196" s="2"/>
      <c r="BB196" s="2"/>
      <c r="BD196" s="20"/>
      <c r="BE196" s="20"/>
      <c r="BG196" s="3"/>
      <c r="BH196" s="1"/>
      <c r="BI196" s="1"/>
      <c r="BJ196" s="1"/>
      <c r="BK196" s="1"/>
      <c r="BL196" s="1"/>
    </row>
    <row r="197" spans="1:64" x14ac:dyDescent="0.25">
      <c r="A197" s="1" t="s">
        <v>17</v>
      </c>
      <c r="B197" s="1" t="s">
        <v>18</v>
      </c>
      <c r="C197" s="1" t="s">
        <v>25</v>
      </c>
      <c r="D197" s="1" t="s">
        <v>19</v>
      </c>
      <c r="E197" s="1" t="s">
        <v>77</v>
      </c>
      <c r="F197" s="1" t="s">
        <v>1263</v>
      </c>
      <c r="G197"/>
      <c r="H197" s="22">
        <v>4.3400000000000001E-2</v>
      </c>
      <c r="J197" s="13">
        <v>0.29170000000000001</v>
      </c>
      <c r="K197" s="13">
        <v>0.161</v>
      </c>
      <c r="L197" s="13">
        <v>0.25269999999999998</v>
      </c>
      <c r="M197" s="13">
        <v>0.26850000000000002</v>
      </c>
      <c r="N197" s="13">
        <v>0</v>
      </c>
      <c r="O197" s="13">
        <v>-0.19059999999999999</v>
      </c>
      <c r="P197" s="13"/>
      <c r="Q197" s="19">
        <v>265</v>
      </c>
      <c r="R197" s="22">
        <v>1.57</v>
      </c>
      <c r="S197" s="22">
        <v>2.86</v>
      </c>
      <c r="T197" s="22">
        <v>0.45</v>
      </c>
      <c r="U197" s="19">
        <v>12</v>
      </c>
      <c r="V197" s="19">
        <v>2</v>
      </c>
      <c r="AS197" s="2"/>
      <c r="AT197" s="2"/>
      <c r="AU197" s="2"/>
      <c r="AV197" s="15"/>
      <c r="AW197" s="15"/>
      <c r="BA197" s="2"/>
      <c r="BB197" s="2"/>
      <c r="BD197" s="20"/>
      <c r="BE197" s="20"/>
      <c r="BG197" s="3"/>
      <c r="BH197" s="1"/>
      <c r="BI197" s="1"/>
      <c r="BJ197" s="1"/>
      <c r="BK197" s="1"/>
      <c r="BL197" s="1"/>
    </row>
    <row r="198" spans="1:64" x14ac:dyDescent="0.25">
      <c r="A198" s="1" t="s">
        <v>65</v>
      </c>
      <c r="B198" s="1" t="s">
        <v>18</v>
      </c>
      <c r="C198" s="1" t="s">
        <v>25</v>
      </c>
      <c r="D198" s="1" t="s">
        <v>549</v>
      </c>
      <c r="E198" s="1" t="s">
        <v>1114</v>
      </c>
      <c r="F198" s="1" t="s">
        <v>2538</v>
      </c>
      <c r="G198"/>
      <c r="H198" s="22">
        <v>-5.7000000000000002E-3</v>
      </c>
      <c r="J198" s="13">
        <v>5.2900000000000003E-2</v>
      </c>
      <c r="K198" s="13">
        <v>2.41E-2</v>
      </c>
      <c r="L198" s="13">
        <v>3.7600000000000001E-2</v>
      </c>
      <c r="M198" s="13">
        <v>3.7999999999999999E-2</v>
      </c>
      <c r="N198" s="13">
        <v>-1.01E-2</v>
      </c>
      <c r="O198" s="13">
        <v>-2.8400000000000002E-2</v>
      </c>
      <c r="P198" s="13"/>
      <c r="Q198" s="19">
        <v>198</v>
      </c>
      <c r="R198" s="22">
        <v>1.56</v>
      </c>
      <c r="S198" s="22">
        <v>2.59</v>
      </c>
      <c r="T198" s="22">
        <v>-0.08</v>
      </c>
      <c r="U198" s="19">
        <v>17</v>
      </c>
      <c r="V198" s="19">
        <v>3</v>
      </c>
      <c r="AS198" s="2"/>
      <c r="AT198" s="2"/>
      <c r="AU198" s="2"/>
      <c r="AV198" s="15"/>
      <c r="AW198" s="15"/>
      <c r="BA198" s="2"/>
      <c r="BB198" s="2"/>
      <c r="BD198" s="20"/>
      <c r="BE198" s="20"/>
      <c r="BG198" s="3"/>
      <c r="BH198" s="1"/>
      <c r="BI198" s="1"/>
      <c r="BJ198" s="1"/>
      <c r="BK198" s="1"/>
      <c r="BL198" s="1"/>
    </row>
    <row r="199" spans="1:64" x14ac:dyDescent="0.25">
      <c r="A199" s="1" t="s">
        <v>1</v>
      </c>
      <c r="B199" s="1" t="s">
        <v>2</v>
      </c>
      <c r="C199" s="1" t="s">
        <v>56</v>
      </c>
      <c r="D199" s="1" t="s">
        <v>30</v>
      </c>
      <c r="E199" s="1" t="s">
        <v>82</v>
      </c>
      <c r="F199" s="1" t="s">
        <v>1247</v>
      </c>
      <c r="G199"/>
      <c r="H199" s="22">
        <v>1.4E-3</v>
      </c>
      <c r="J199" s="13">
        <v>9.4799999999999995E-2</v>
      </c>
      <c r="K199" s="13">
        <v>6.88E-2</v>
      </c>
      <c r="L199" s="13">
        <v>0.10680000000000001</v>
      </c>
      <c r="M199" s="13">
        <v>0.1095</v>
      </c>
      <c r="N199" s="13">
        <v>0</v>
      </c>
      <c r="O199" s="13">
        <v>-0.13539999999999999</v>
      </c>
      <c r="P199" s="13"/>
      <c r="Q199" s="19">
        <v>52</v>
      </c>
      <c r="R199" s="22">
        <v>1.55</v>
      </c>
      <c r="S199" s="22">
        <v>1.03</v>
      </c>
      <c r="T199" s="22">
        <v>0.51</v>
      </c>
      <c r="U199" s="19">
        <v>16</v>
      </c>
      <c r="V199" s="19">
        <v>4</v>
      </c>
      <c r="AS199" s="2"/>
      <c r="AT199" s="2"/>
      <c r="AU199" s="2"/>
      <c r="AV199" s="15"/>
      <c r="AW199" s="15"/>
      <c r="BA199" s="2"/>
      <c r="BB199" s="2"/>
      <c r="BD199" s="20"/>
      <c r="BE199" s="20"/>
      <c r="BG199" s="3"/>
      <c r="BH199" s="1"/>
      <c r="BI199" s="1"/>
      <c r="BJ199" s="1"/>
      <c r="BK199" s="1"/>
      <c r="BL199" s="1"/>
    </row>
    <row r="200" spans="1:64" x14ac:dyDescent="0.25">
      <c r="A200" s="1" t="s">
        <v>987</v>
      </c>
      <c r="B200" s="1" t="s">
        <v>987</v>
      </c>
      <c r="C200" s="1" t="s">
        <v>987</v>
      </c>
      <c r="D200" s="1" t="s">
        <v>987</v>
      </c>
      <c r="E200" s="1" t="s">
        <v>987</v>
      </c>
      <c r="F200" s="1" t="s">
        <v>1467</v>
      </c>
      <c r="G200">
        <v>2.3843E-2</v>
      </c>
      <c r="H200" s="22">
        <v>5.6680000000000003E-3</v>
      </c>
      <c r="I200" s="2">
        <v>2.3800000000000002E-2</v>
      </c>
      <c r="J200" s="13">
        <v>2.7900000000000001E-2</v>
      </c>
      <c r="K200" s="13">
        <v>1.9800000000000002E-2</v>
      </c>
      <c r="L200" s="13">
        <v>3.04E-2</v>
      </c>
      <c r="M200" s="13">
        <v>3.0599999999999999E-2</v>
      </c>
      <c r="N200" s="13">
        <v>0</v>
      </c>
      <c r="O200" s="13">
        <v>-1.0699999999999999E-2</v>
      </c>
      <c r="P200" s="13">
        <v>2.3800000000000002E-2</v>
      </c>
      <c r="Q200" s="19"/>
      <c r="R200" s="22">
        <v>1.54</v>
      </c>
      <c r="S200" s="22">
        <v>2.87</v>
      </c>
      <c r="T200" s="22">
        <v>0.25</v>
      </c>
      <c r="U200" s="19">
        <v>7</v>
      </c>
      <c r="V200" s="19">
        <v>2</v>
      </c>
      <c r="AS200" s="2"/>
      <c r="AT200" s="2"/>
      <c r="AU200" s="2"/>
      <c r="AV200" s="15"/>
      <c r="AW200" s="15"/>
      <c r="BA200" s="2"/>
      <c r="BB200" s="2"/>
      <c r="BD200" s="20"/>
      <c r="BE200" s="20"/>
      <c r="BG200" s="3"/>
      <c r="BH200" s="1"/>
      <c r="BI200" s="1"/>
      <c r="BJ200" s="1"/>
      <c r="BK200" s="1"/>
      <c r="BL200" s="1"/>
    </row>
    <row r="201" spans="1:64" x14ac:dyDescent="0.25">
      <c r="A201" s="1" t="s">
        <v>36</v>
      </c>
      <c r="B201" s="1" t="s">
        <v>8</v>
      </c>
      <c r="C201" s="1" t="s">
        <v>7</v>
      </c>
      <c r="D201" s="1" t="s">
        <v>4</v>
      </c>
      <c r="E201" s="1" t="s">
        <v>1858</v>
      </c>
      <c r="F201" s="1" t="s">
        <v>1858</v>
      </c>
      <c r="G201">
        <v>1.14E-2</v>
      </c>
      <c r="H201" s="22">
        <v>8.3700000000000007E-3</v>
      </c>
      <c r="I201" s="2">
        <v>1.14E-2</v>
      </c>
      <c r="J201" s="13">
        <v>5.96E-2</v>
      </c>
      <c r="K201" s="13">
        <v>2.41E-2</v>
      </c>
      <c r="L201" s="13">
        <v>3.7100000000000001E-2</v>
      </c>
      <c r="M201" s="13">
        <v>3.7499999999999999E-2</v>
      </c>
      <c r="N201" s="13">
        <v>0</v>
      </c>
      <c r="O201" s="13">
        <v>-1.34E-2</v>
      </c>
      <c r="P201" s="13">
        <v>1.14E-2</v>
      </c>
      <c r="Q201" s="19">
        <v>0</v>
      </c>
      <c r="R201" s="22">
        <v>1.54</v>
      </c>
      <c r="S201" s="22">
        <v>2.12</v>
      </c>
      <c r="T201" s="22">
        <v>-0.37</v>
      </c>
      <c r="U201" s="19">
        <v>6</v>
      </c>
      <c r="V201" s="19">
        <v>2</v>
      </c>
      <c r="AS201" s="2"/>
      <c r="AT201" s="2"/>
      <c r="AU201" s="2"/>
      <c r="AV201" s="15"/>
      <c r="AW201" s="15"/>
      <c r="BA201" s="2"/>
      <c r="BB201" s="2"/>
      <c r="BD201" s="20"/>
      <c r="BE201" s="20"/>
      <c r="BG201" s="3"/>
      <c r="BH201" s="1"/>
      <c r="BI201" s="1"/>
      <c r="BJ201" s="1"/>
      <c r="BK201" s="1"/>
      <c r="BL201" s="1"/>
    </row>
    <row r="202" spans="1:64" x14ac:dyDescent="0.25">
      <c r="A202" s="1" t="s">
        <v>483</v>
      </c>
      <c r="B202" s="1" t="s">
        <v>18</v>
      </c>
      <c r="C202" s="1" t="s">
        <v>539</v>
      </c>
      <c r="D202" s="1" t="s">
        <v>283</v>
      </c>
      <c r="E202" s="1" t="s">
        <v>588</v>
      </c>
      <c r="F202" s="1" t="s">
        <v>589</v>
      </c>
      <c r="G202">
        <v>4.3049999999999998E-3</v>
      </c>
      <c r="H202" s="22">
        <v>4.5929999999999999E-3</v>
      </c>
      <c r="I202" s="2">
        <v>4.3E-3</v>
      </c>
      <c r="J202" s="13">
        <v>5.4199999999999998E-2</v>
      </c>
      <c r="K202" s="13">
        <v>5.3600000000000002E-2</v>
      </c>
      <c r="L202" s="13">
        <v>8.2100000000000006E-2</v>
      </c>
      <c r="M202" s="13">
        <v>8.3699999999999997E-2</v>
      </c>
      <c r="N202" s="13">
        <v>0</v>
      </c>
      <c r="O202" s="13">
        <v>-7.1199999999999999E-2</v>
      </c>
      <c r="P202" s="13">
        <v>4.3E-3</v>
      </c>
      <c r="Q202" s="19">
        <v>0</v>
      </c>
      <c r="R202" s="22">
        <v>1.53</v>
      </c>
      <c r="S202" s="22">
        <v>1.57</v>
      </c>
      <c r="T202" s="22">
        <v>-0.02</v>
      </c>
      <c r="U202" s="19">
        <v>10</v>
      </c>
      <c r="V202" s="19">
        <v>3</v>
      </c>
      <c r="AS202" s="2"/>
      <c r="AT202" s="2"/>
      <c r="AU202" s="2"/>
      <c r="AV202" s="15"/>
      <c r="AW202" s="15"/>
      <c r="BA202" s="2"/>
      <c r="BB202" s="2"/>
      <c r="BD202" s="20"/>
      <c r="BE202" s="20"/>
      <c r="BG202" s="3"/>
      <c r="BH202" s="1"/>
      <c r="BI202" s="1"/>
      <c r="BJ202" s="1"/>
      <c r="BK202" s="1"/>
      <c r="BL202" s="1"/>
    </row>
    <row r="203" spans="1:64" x14ac:dyDescent="0.25">
      <c r="A203" s="1" t="s">
        <v>6</v>
      </c>
      <c r="B203" s="1" t="s">
        <v>2</v>
      </c>
      <c r="C203" s="1" t="s">
        <v>1645</v>
      </c>
      <c r="D203" s="1" t="s">
        <v>4</v>
      </c>
      <c r="E203" s="1" t="s">
        <v>1698</v>
      </c>
      <c r="F203" s="1" t="s">
        <v>1701</v>
      </c>
      <c r="G203">
        <v>6.4186000000000007E-2</v>
      </c>
      <c r="H203" s="22">
        <v>-2.1854999999999999E-2</v>
      </c>
      <c r="I203" s="2">
        <v>6.4199999999999993E-2</v>
      </c>
      <c r="J203" s="13">
        <v>0.40050000000000002</v>
      </c>
      <c r="K203" s="13">
        <v>0.16289999999999999</v>
      </c>
      <c r="L203" s="13">
        <v>0.24879999999999999</v>
      </c>
      <c r="M203" s="13">
        <v>0.26429999999999998</v>
      </c>
      <c r="N203" s="13">
        <v>0</v>
      </c>
      <c r="O203" s="13">
        <v>-5.4100000000000002E-2</v>
      </c>
      <c r="P203" s="13">
        <v>6.4199999999999993E-2</v>
      </c>
      <c r="Q203" s="19">
        <v>0</v>
      </c>
      <c r="R203" s="22">
        <v>1.53</v>
      </c>
      <c r="S203" s="22">
        <v>4.47</v>
      </c>
      <c r="T203" s="22">
        <v>0.41</v>
      </c>
      <c r="U203" s="19">
        <v>6</v>
      </c>
      <c r="V203" s="19">
        <v>4</v>
      </c>
      <c r="AS203" s="2"/>
      <c r="AT203" s="2"/>
      <c r="AU203" s="2"/>
      <c r="AV203" s="15"/>
      <c r="AW203" s="15"/>
      <c r="BA203" s="2"/>
      <c r="BB203" s="2"/>
      <c r="BD203" s="20"/>
      <c r="BE203" s="20"/>
      <c r="BG203" s="3"/>
      <c r="BH203" s="1"/>
      <c r="BI203" s="1"/>
      <c r="BJ203" s="1"/>
      <c r="BK203" s="1"/>
      <c r="BL203" s="1"/>
    </row>
    <row r="204" spans="1:64" x14ac:dyDescent="0.25">
      <c r="A204" s="1" t="s">
        <v>1</v>
      </c>
      <c r="B204" s="1" t="s">
        <v>2</v>
      </c>
      <c r="C204" s="1" t="s">
        <v>28</v>
      </c>
      <c r="D204" s="1" t="s">
        <v>29</v>
      </c>
      <c r="E204" s="1" t="s">
        <v>317</v>
      </c>
      <c r="F204" s="1" t="s">
        <v>328</v>
      </c>
      <c r="G204"/>
      <c r="H204" s="22">
        <v>-6.3E-3</v>
      </c>
      <c r="J204" s="13">
        <v>-5.0099999999999999E-2</v>
      </c>
      <c r="K204" s="13">
        <v>0.1081</v>
      </c>
      <c r="L204" s="13">
        <v>0.1658</v>
      </c>
      <c r="M204" s="13">
        <v>0.17219999999999999</v>
      </c>
      <c r="N204" s="13">
        <v>-0.18729999999999999</v>
      </c>
      <c r="O204" s="13">
        <v>-0.18729999999999999</v>
      </c>
      <c r="P204" s="13"/>
      <c r="Q204" s="19">
        <v>119</v>
      </c>
      <c r="R204" s="22">
        <v>1.53</v>
      </c>
      <c r="S204" s="22">
        <v>1.37</v>
      </c>
      <c r="T204" s="22">
        <v>0</v>
      </c>
      <c r="U204" s="19">
        <v>6</v>
      </c>
      <c r="V204" s="19">
        <v>2</v>
      </c>
      <c r="AS204" s="2"/>
      <c r="AT204" s="2"/>
      <c r="AU204" s="2"/>
      <c r="AV204" s="15"/>
      <c r="AW204" s="15"/>
      <c r="BA204" s="2"/>
      <c r="BB204" s="2"/>
      <c r="BD204" s="20"/>
      <c r="BE204" s="20"/>
      <c r="BG204" s="3"/>
      <c r="BH204" s="1"/>
      <c r="BI204" s="1"/>
      <c r="BJ204" s="1"/>
      <c r="BK204" s="1"/>
      <c r="BL204" s="1"/>
    </row>
    <row r="205" spans="1:64" x14ac:dyDescent="0.25">
      <c r="A205" s="1" t="s">
        <v>17</v>
      </c>
      <c r="B205" s="1" t="s">
        <v>18</v>
      </c>
      <c r="C205" s="1" t="s">
        <v>25</v>
      </c>
      <c r="D205" s="1" t="s">
        <v>473</v>
      </c>
      <c r="E205" s="1" t="s">
        <v>2865</v>
      </c>
      <c r="F205" s="1" t="s">
        <v>2866</v>
      </c>
      <c r="G205"/>
      <c r="H205" s="22">
        <v>4.24E-2</v>
      </c>
      <c r="J205" s="13">
        <v>0.22789999999999999</v>
      </c>
      <c r="K205" s="13">
        <v>0.12479999999999999</v>
      </c>
      <c r="L205" s="13">
        <v>0.19059999999999999</v>
      </c>
      <c r="M205" s="13">
        <v>0.19950000000000001</v>
      </c>
      <c r="N205" s="13">
        <v>0</v>
      </c>
      <c r="O205" s="13">
        <v>-7.8399999999999997E-2</v>
      </c>
      <c r="P205" s="13"/>
      <c r="Q205" s="19">
        <v>562</v>
      </c>
      <c r="R205" s="22">
        <v>1.53</v>
      </c>
      <c r="S205" s="22">
        <v>1.74</v>
      </c>
      <c r="T205" s="22">
        <v>0.63</v>
      </c>
      <c r="U205" s="19">
        <v>4</v>
      </c>
      <c r="V205" s="19">
        <v>3</v>
      </c>
      <c r="AS205" s="2"/>
      <c r="AT205" s="2"/>
      <c r="AU205" s="2"/>
      <c r="AV205" s="15"/>
      <c r="AW205" s="15"/>
      <c r="BA205" s="2"/>
      <c r="BB205" s="2"/>
      <c r="BD205" s="20"/>
      <c r="BE205" s="20"/>
      <c r="BG205" s="3"/>
      <c r="BH205" s="1"/>
      <c r="BI205" s="1"/>
      <c r="BJ205" s="1"/>
      <c r="BK205" s="1"/>
      <c r="BL205" s="1"/>
    </row>
    <row r="206" spans="1:64" x14ac:dyDescent="0.25">
      <c r="A206" s="1" t="s">
        <v>6</v>
      </c>
      <c r="B206" s="1" t="s">
        <v>18</v>
      </c>
      <c r="C206" s="1" t="s">
        <v>1645</v>
      </c>
      <c r="D206" s="1" t="s">
        <v>4</v>
      </c>
      <c r="E206" s="1" t="s">
        <v>3205</v>
      </c>
      <c r="F206" s="1" t="s">
        <v>3206</v>
      </c>
      <c r="G206"/>
      <c r="H206" s="22">
        <v>4.0500000000000001E-2</v>
      </c>
      <c r="J206" s="13">
        <v>0.3105</v>
      </c>
      <c r="K206" s="13">
        <v>0.15279999999999999</v>
      </c>
      <c r="L206" s="13">
        <v>0.23169999999999999</v>
      </c>
      <c r="M206" s="13">
        <v>0.24590000000000001</v>
      </c>
      <c r="N206" s="13">
        <v>0</v>
      </c>
      <c r="O206" s="13">
        <v>-1.9599999999999999E-2</v>
      </c>
      <c r="P206" s="13"/>
      <c r="Q206" s="19">
        <v>10</v>
      </c>
      <c r="R206" s="22">
        <v>1.52</v>
      </c>
      <c r="S206" s="22"/>
      <c r="T206" s="22">
        <v>-7.0000000000000007E-2</v>
      </c>
      <c r="U206" s="19">
        <v>2</v>
      </c>
      <c r="V206" s="19">
        <v>2</v>
      </c>
      <c r="AS206" s="2"/>
      <c r="AT206" s="2"/>
      <c r="AU206" s="2"/>
      <c r="AV206" s="15"/>
      <c r="AW206" s="15"/>
      <c r="BA206" s="2"/>
      <c r="BB206" s="2"/>
      <c r="BD206" s="20"/>
      <c r="BE206" s="20"/>
      <c r="BG206" s="3"/>
      <c r="BH206" s="1"/>
      <c r="BI206" s="1"/>
      <c r="BJ206" s="1"/>
      <c r="BK206" s="1"/>
      <c r="BL206" s="1"/>
    </row>
    <row r="207" spans="1:64" x14ac:dyDescent="0.25">
      <c r="A207" s="1" t="s">
        <v>6</v>
      </c>
      <c r="B207" s="1" t="s">
        <v>2</v>
      </c>
      <c r="C207" s="1" t="s">
        <v>1646</v>
      </c>
      <c r="D207" s="1" t="s">
        <v>4</v>
      </c>
      <c r="E207" s="1" t="s">
        <v>1637</v>
      </c>
      <c r="F207" s="1" t="s">
        <v>1596</v>
      </c>
      <c r="G207"/>
      <c r="H207" s="22">
        <v>-3.2300000000000002E-2</v>
      </c>
      <c r="J207" s="13">
        <v>0.21299999999999999</v>
      </c>
      <c r="K207" s="13">
        <v>0.27060000000000001</v>
      </c>
      <c r="L207" s="13">
        <v>0.4098</v>
      </c>
      <c r="M207" s="13">
        <v>0.4496</v>
      </c>
      <c r="N207" s="13">
        <v>-3.2300000000000002E-2</v>
      </c>
      <c r="O207" s="13">
        <v>-0.1211</v>
      </c>
      <c r="P207" s="13"/>
      <c r="Q207" s="19">
        <v>0</v>
      </c>
      <c r="R207" s="22">
        <v>1.51</v>
      </c>
      <c r="S207" s="22">
        <v>5.76</v>
      </c>
      <c r="T207" s="22">
        <v>0.17</v>
      </c>
      <c r="U207" s="19">
        <v>26</v>
      </c>
      <c r="V207" s="19">
        <v>5</v>
      </c>
      <c r="AS207" s="2"/>
      <c r="AT207" s="2"/>
      <c r="AU207" s="2"/>
      <c r="AV207" s="15"/>
      <c r="AW207" s="15"/>
      <c r="BA207" s="2"/>
      <c r="BB207" s="2"/>
      <c r="BD207" s="20"/>
      <c r="BE207" s="20"/>
      <c r="BG207" s="3"/>
      <c r="BH207" s="1"/>
      <c r="BI207" s="1"/>
      <c r="BJ207" s="1"/>
      <c r="BK207" s="1"/>
      <c r="BL207" s="1"/>
    </row>
    <row r="208" spans="1:64" x14ac:dyDescent="0.25">
      <c r="A208" s="1" t="s">
        <v>6</v>
      </c>
      <c r="B208" s="1" t="s">
        <v>2</v>
      </c>
      <c r="C208" s="1" t="s">
        <v>1646</v>
      </c>
      <c r="D208" s="1" t="s">
        <v>4</v>
      </c>
      <c r="E208" s="1" t="s">
        <v>1595</v>
      </c>
      <c r="F208" s="1" t="s">
        <v>1596</v>
      </c>
      <c r="G208"/>
      <c r="H208" s="22">
        <v>-3.2300000000000002E-2</v>
      </c>
      <c r="J208" s="13">
        <v>0.21249999999999999</v>
      </c>
      <c r="K208" s="13">
        <v>0.27060000000000001</v>
      </c>
      <c r="L208" s="13">
        <v>0.40970000000000001</v>
      </c>
      <c r="M208" s="13">
        <v>0.44950000000000001</v>
      </c>
      <c r="N208" s="13">
        <v>-3.2300000000000002E-2</v>
      </c>
      <c r="O208" s="13">
        <v>-0.1211</v>
      </c>
      <c r="P208" s="13"/>
      <c r="Q208" s="19">
        <v>9</v>
      </c>
      <c r="R208" s="22">
        <v>1.51</v>
      </c>
      <c r="S208" s="22">
        <v>5.76</v>
      </c>
      <c r="T208" s="22">
        <v>0.17</v>
      </c>
      <c r="U208" s="19">
        <v>26</v>
      </c>
      <c r="V208" s="19">
        <v>5</v>
      </c>
      <c r="AS208" s="2"/>
      <c r="AT208" s="2"/>
      <c r="AU208" s="2"/>
      <c r="AV208" s="15"/>
      <c r="AW208" s="15"/>
      <c r="BA208" s="2"/>
      <c r="BB208" s="2"/>
      <c r="BD208" s="20"/>
      <c r="BE208" s="20"/>
      <c r="BG208" s="3"/>
      <c r="BH208" s="1"/>
      <c r="BI208" s="1"/>
      <c r="BJ208" s="1"/>
      <c r="BK208" s="1"/>
      <c r="BL208" s="1"/>
    </row>
    <row r="209" spans="1:64" x14ac:dyDescent="0.25">
      <c r="A209" s="1" t="s">
        <v>32</v>
      </c>
      <c r="B209" s="1" t="s">
        <v>18</v>
      </c>
      <c r="C209" s="1" t="s">
        <v>39</v>
      </c>
      <c r="D209" s="1" t="s">
        <v>33</v>
      </c>
      <c r="E209" s="1" t="s">
        <v>1627</v>
      </c>
      <c r="F209" s="1" t="s">
        <v>2749</v>
      </c>
      <c r="G209"/>
      <c r="H209" s="22">
        <v>3.8600000000000001E-3</v>
      </c>
      <c r="J209" s="13">
        <v>0.1095</v>
      </c>
      <c r="K209" s="13">
        <v>5.4699999999999999E-2</v>
      </c>
      <c r="L209" s="13">
        <v>8.2799999999999999E-2</v>
      </c>
      <c r="M209" s="13">
        <v>8.4400000000000003E-2</v>
      </c>
      <c r="N209" s="13">
        <v>0</v>
      </c>
      <c r="O209" s="13">
        <v>-7.2900000000000006E-2</v>
      </c>
      <c r="P209" s="13"/>
      <c r="Q209" s="19">
        <v>165</v>
      </c>
      <c r="R209" s="22">
        <v>1.51</v>
      </c>
      <c r="S209" s="22">
        <v>1.41</v>
      </c>
      <c r="T209" s="22">
        <v>0.5</v>
      </c>
      <c r="U209" s="19">
        <v>13</v>
      </c>
      <c r="V209" s="19">
        <v>4</v>
      </c>
      <c r="AS209" s="2"/>
      <c r="AT209" s="2"/>
      <c r="AU209" s="2"/>
      <c r="AV209" s="15"/>
      <c r="AW209" s="15"/>
      <c r="BA209" s="2"/>
      <c r="BB209" s="2"/>
      <c r="BD209" s="20"/>
      <c r="BE209" s="20"/>
      <c r="BG209" s="3"/>
      <c r="BH209" s="1"/>
      <c r="BI209" s="1"/>
      <c r="BJ209" s="1"/>
      <c r="BK209" s="1"/>
      <c r="BL209" s="1"/>
    </row>
    <row r="210" spans="1:64" x14ac:dyDescent="0.25">
      <c r="A210" s="1" t="s">
        <v>17</v>
      </c>
      <c r="B210" s="1" t="s">
        <v>18</v>
      </c>
      <c r="C210" s="1" t="s">
        <v>25</v>
      </c>
      <c r="D210" s="1" t="s">
        <v>617</v>
      </c>
      <c r="E210" s="1" t="s">
        <v>2855</v>
      </c>
      <c r="F210" s="1" t="s">
        <v>2856</v>
      </c>
      <c r="G210"/>
      <c r="H210" s="22">
        <v>9.5999999999999992E-3</v>
      </c>
      <c r="J210" s="13">
        <v>0.20019999999999999</v>
      </c>
      <c r="K210" s="13">
        <v>0.1109</v>
      </c>
      <c r="L210" s="13">
        <v>0.16439999999999999</v>
      </c>
      <c r="M210" s="13">
        <v>0.17069999999999999</v>
      </c>
      <c r="N210" s="13">
        <v>0</v>
      </c>
      <c r="O210" s="13">
        <v>-5.5399999999999998E-2</v>
      </c>
      <c r="P210" s="13"/>
      <c r="Q210" s="19">
        <v>208</v>
      </c>
      <c r="R210" s="22">
        <v>1.48</v>
      </c>
      <c r="S210" s="22">
        <v>2.08</v>
      </c>
      <c r="T210" s="22">
        <v>0.47</v>
      </c>
      <c r="U210" s="19">
        <v>4</v>
      </c>
      <c r="V210" s="19">
        <v>2</v>
      </c>
      <c r="AS210" s="2"/>
      <c r="AT210" s="2"/>
      <c r="AU210" s="2"/>
      <c r="AV210" s="15"/>
      <c r="AW210" s="15"/>
      <c r="BA210" s="2"/>
      <c r="BB210" s="2"/>
      <c r="BD210" s="20"/>
      <c r="BE210" s="20"/>
      <c r="BG210" s="3"/>
      <c r="BH210" s="1"/>
      <c r="BI210" s="1"/>
      <c r="BJ210" s="1"/>
      <c r="BK210" s="1"/>
      <c r="BL210" s="1"/>
    </row>
    <row r="211" spans="1:64" x14ac:dyDescent="0.25">
      <c r="A211" s="1" t="s">
        <v>32</v>
      </c>
      <c r="B211" s="1" t="s">
        <v>18</v>
      </c>
      <c r="C211" s="1" t="s">
        <v>25</v>
      </c>
      <c r="D211" s="1" t="s">
        <v>33</v>
      </c>
      <c r="E211" s="1" t="s">
        <v>2807</v>
      </c>
      <c r="F211" s="1" t="s">
        <v>2809</v>
      </c>
      <c r="G211"/>
      <c r="H211" s="22">
        <v>4.3299999999999998E-2</v>
      </c>
      <c r="J211" s="13">
        <v>0.22220000000000001</v>
      </c>
      <c r="K211" s="13">
        <v>0.26200000000000001</v>
      </c>
      <c r="L211" s="13">
        <v>0.38690000000000002</v>
      </c>
      <c r="M211" s="13">
        <v>0.4254</v>
      </c>
      <c r="N211" s="13">
        <v>0</v>
      </c>
      <c r="O211" s="13">
        <v>-3.73E-2</v>
      </c>
      <c r="P211" s="13"/>
      <c r="Q211" s="19">
        <v>112</v>
      </c>
      <c r="R211" s="22">
        <v>1.48</v>
      </c>
      <c r="S211" s="22">
        <v>14.28</v>
      </c>
      <c r="T211" s="22">
        <v>0.28999999999999998</v>
      </c>
      <c r="U211" s="19">
        <v>2</v>
      </c>
      <c r="V211" s="19">
        <v>1</v>
      </c>
      <c r="AS211" s="2"/>
      <c r="AT211" s="2"/>
      <c r="AU211" s="2"/>
      <c r="AV211" s="15"/>
      <c r="AW211" s="15"/>
      <c r="BA211" s="2"/>
      <c r="BB211" s="2"/>
      <c r="BD211" s="20"/>
      <c r="BE211" s="20"/>
      <c r="BG211" s="3"/>
      <c r="BH211" s="1"/>
      <c r="BI211" s="1"/>
      <c r="BJ211" s="1"/>
      <c r="BK211" s="1"/>
      <c r="BL211" s="1"/>
    </row>
    <row r="212" spans="1:64" x14ac:dyDescent="0.25">
      <c r="A212" s="1" t="s">
        <v>65</v>
      </c>
      <c r="B212" s="1" t="s">
        <v>18</v>
      </c>
      <c r="C212" s="1" t="s">
        <v>56</v>
      </c>
      <c r="D212" s="1" t="s">
        <v>30</v>
      </c>
      <c r="E212" s="1" t="s">
        <v>622</v>
      </c>
      <c r="F212" s="1" t="s">
        <v>906</v>
      </c>
      <c r="G212"/>
      <c r="H212" s="22">
        <v>2.4239999999999999E-3</v>
      </c>
      <c r="J212" s="13">
        <v>9.5899999999999999E-2</v>
      </c>
      <c r="K212" s="13">
        <v>5.2299999999999999E-2</v>
      </c>
      <c r="L212" s="13">
        <v>7.7299999999999994E-2</v>
      </c>
      <c r="M212" s="13">
        <v>7.8600000000000003E-2</v>
      </c>
      <c r="N212" s="13">
        <v>0</v>
      </c>
      <c r="O212" s="13">
        <v>-8.7999999999999995E-2</v>
      </c>
      <c r="P212" s="13"/>
      <c r="Q212" s="19">
        <v>0</v>
      </c>
      <c r="R212" s="22">
        <v>1.48</v>
      </c>
      <c r="S212" s="22">
        <v>1.39</v>
      </c>
      <c r="T212" s="22">
        <v>0.84</v>
      </c>
      <c r="U212" s="19">
        <v>12</v>
      </c>
      <c r="V212" s="19">
        <v>2</v>
      </c>
      <c r="AS212" s="2"/>
      <c r="AT212" s="2"/>
      <c r="AU212" s="2"/>
      <c r="AV212" s="15"/>
      <c r="AW212" s="15"/>
      <c r="BA212" s="2"/>
      <c r="BB212" s="2"/>
      <c r="BD212" s="20"/>
      <c r="BE212" s="20"/>
      <c r="BG212" s="3"/>
      <c r="BH212" s="1"/>
      <c r="BI212" s="1"/>
      <c r="BJ212" s="1"/>
      <c r="BK212" s="1"/>
      <c r="BL212" s="1"/>
    </row>
    <row r="213" spans="1:64" x14ac:dyDescent="0.25">
      <c r="A213" s="1" t="s">
        <v>1</v>
      </c>
      <c r="B213" s="1" t="s">
        <v>18</v>
      </c>
      <c r="C213" s="1" t="s">
        <v>25</v>
      </c>
      <c r="D213" s="1" t="s">
        <v>4</v>
      </c>
      <c r="E213" s="1" t="s">
        <v>925</v>
      </c>
      <c r="F213" s="1" t="s">
        <v>2327</v>
      </c>
      <c r="G213"/>
      <c r="H213" s="22">
        <v>5.8999999999999999E-3</v>
      </c>
      <c r="J213" s="13">
        <v>0.11990000000000001</v>
      </c>
      <c r="K213" s="13">
        <v>4.5400000000000003E-2</v>
      </c>
      <c r="L213" s="13">
        <v>6.7100000000000007E-2</v>
      </c>
      <c r="M213" s="13">
        <v>6.8199999999999997E-2</v>
      </c>
      <c r="N213" s="13">
        <v>0</v>
      </c>
      <c r="O213" s="13">
        <v>-5.9700000000000003E-2</v>
      </c>
      <c r="P213" s="13"/>
      <c r="Q213" s="19">
        <v>1955</v>
      </c>
      <c r="R213" s="22">
        <v>1.48</v>
      </c>
      <c r="S213" s="22">
        <v>1.66</v>
      </c>
      <c r="T213" s="22">
        <v>-0.15</v>
      </c>
      <c r="U213" s="19">
        <v>10</v>
      </c>
      <c r="V213" s="19">
        <v>2</v>
      </c>
      <c r="AS213" s="2"/>
      <c r="AT213" s="2"/>
      <c r="AU213" s="2"/>
      <c r="AV213" s="15"/>
      <c r="AW213" s="15"/>
      <c r="BA213" s="2"/>
      <c r="BB213" s="2"/>
      <c r="BD213" s="20"/>
      <c r="BE213" s="20"/>
      <c r="BG213" s="3"/>
      <c r="BH213" s="1"/>
      <c r="BI213" s="1"/>
      <c r="BJ213" s="1"/>
      <c r="BK213" s="1"/>
      <c r="BL213" s="1"/>
    </row>
    <row r="214" spans="1:64" x14ac:dyDescent="0.25">
      <c r="A214" s="1" t="s">
        <v>1</v>
      </c>
      <c r="B214" s="1" t="s">
        <v>2</v>
      </c>
      <c r="C214" s="1" t="s">
        <v>28</v>
      </c>
      <c r="D214" s="1" t="s">
        <v>29</v>
      </c>
      <c r="E214" s="1" t="s">
        <v>1680</v>
      </c>
      <c r="F214" s="1" t="s">
        <v>1681</v>
      </c>
      <c r="G214"/>
      <c r="H214" s="22">
        <v>5.3E-3</v>
      </c>
      <c r="J214" s="13">
        <v>0.18640000000000001</v>
      </c>
      <c r="K214" s="13">
        <v>8.9499999999999996E-2</v>
      </c>
      <c r="L214" s="13">
        <v>0.13270000000000001</v>
      </c>
      <c r="M214" s="13">
        <v>0.1368</v>
      </c>
      <c r="N214" s="13">
        <v>0</v>
      </c>
      <c r="O214" s="13">
        <v>-8.0799999999999997E-2</v>
      </c>
      <c r="P214" s="13"/>
      <c r="Q214" s="19">
        <v>123</v>
      </c>
      <c r="R214" s="22">
        <v>1.48</v>
      </c>
      <c r="S214" s="22">
        <v>3.14</v>
      </c>
      <c r="T214" s="22">
        <v>-0.16</v>
      </c>
      <c r="U214" s="19">
        <v>9</v>
      </c>
      <c r="V214" s="19">
        <v>2</v>
      </c>
      <c r="AS214" s="2"/>
      <c r="AT214" s="2"/>
      <c r="AU214" s="2"/>
      <c r="AV214" s="15"/>
      <c r="AW214" s="15"/>
      <c r="BA214" s="2"/>
      <c r="BB214" s="2"/>
      <c r="BD214" s="20"/>
      <c r="BE214" s="20"/>
      <c r="BG214" s="3"/>
      <c r="BH214" s="1"/>
      <c r="BI214" s="1"/>
      <c r="BJ214" s="1"/>
      <c r="BK214" s="1"/>
      <c r="BL214" s="1"/>
    </row>
    <row r="215" spans="1:64" x14ac:dyDescent="0.25">
      <c r="A215" s="1" t="s">
        <v>6</v>
      </c>
      <c r="B215" s="1" t="s">
        <v>18</v>
      </c>
      <c r="C215" s="1" t="s">
        <v>1646</v>
      </c>
      <c r="D215" s="1" t="s">
        <v>4</v>
      </c>
      <c r="E215" s="1" t="s">
        <v>1631</v>
      </c>
      <c r="F215" s="1" t="s">
        <v>3341</v>
      </c>
      <c r="G215"/>
      <c r="H215" s="22">
        <v>0.09</v>
      </c>
      <c r="J215" s="13">
        <v>0.65920000000000001</v>
      </c>
      <c r="K215" s="13">
        <v>0.89180000000000004</v>
      </c>
      <c r="L215" s="13">
        <v>1.3164</v>
      </c>
      <c r="M215" s="13">
        <v>0</v>
      </c>
      <c r="N215" s="13">
        <v>0</v>
      </c>
      <c r="O215" s="13">
        <v>-0.1366</v>
      </c>
      <c r="P215" s="13"/>
      <c r="Q215" s="19">
        <v>1</v>
      </c>
      <c r="R215" s="22">
        <v>1.48</v>
      </c>
      <c r="S215" s="22">
        <v>6.21</v>
      </c>
      <c r="T215" s="22"/>
      <c r="U215" s="19">
        <v>3</v>
      </c>
      <c r="V215" s="19">
        <v>3</v>
      </c>
      <c r="AS215" s="2"/>
      <c r="AT215" s="2"/>
      <c r="AU215" s="2"/>
      <c r="AV215" s="15"/>
      <c r="AW215" s="15"/>
      <c r="BA215" s="2"/>
      <c r="BB215" s="2"/>
      <c r="BD215" s="20"/>
      <c r="BE215" s="20"/>
      <c r="BG215" s="3"/>
      <c r="BH215" s="1"/>
      <c r="BI215" s="1"/>
      <c r="BJ215" s="1"/>
      <c r="BK215" s="1"/>
      <c r="BL215" s="1"/>
    </row>
    <row r="216" spans="1:64" x14ac:dyDescent="0.25">
      <c r="A216" s="1" t="s">
        <v>65</v>
      </c>
      <c r="B216" s="1" t="s">
        <v>18</v>
      </c>
      <c r="C216" s="1" t="s">
        <v>292</v>
      </c>
      <c r="D216" s="1" t="s">
        <v>4</v>
      </c>
      <c r="E216" s="1" t="s">
        <v>1438</v>
      </c>
      <c r="F216" s="1" t="s">
        <v>3210</v>
      </c>
      <c r="G216"/>
      <c r="H216" s="22">
        <v>-2.1350000000000001E-2</v>
      </c>
      <c r="I216" s="2">
        <v>0.1201</v>
      </c>
      <c r="J216" s="13"/>
      <c r="K216" s="13">
        <v>9.5899999999999999E-2</v>
      </c>
      <c r="L216" s="13">
        <v>0.1409</v>
      </c>
      <c r="M216" s="13">
        <v>0</v>
      </c>
      <c r="N216" s="13">
        <v>-2.1399999999999999E-2</v>
      </c>
      <c r="O216" s="13">
        <v>-3.2899999999999999E-2</v>
      </c>
      <c r="P216" s="13">
        <v>0</v>
      </c>
      <c r="Q216" s="19">
        <v>20</v>
      </c>
      <c r="R216" s="22">
        <v>1.47</v>
      </c>
      <c r="S216" s="22">
        <v>2.63</v>
      </c>
      <c r="T216" s="22"/>
      <c r="U216" s="19">
        <v>5</v>
      </c>
      <c r="V216" s="19">
        <v>3</v>
      </c>
      <c r="AS216" s="2"/>
      <c r="AT216" s="2"/>
      <c r="AU216" s="2"/>
      <c r="AV216" s="15"/>
      <c r="AW216" s="15"/>
      <c r="BA216" s="2"/>
      <c r="BB216" s="2"/>
      <c r="BD216" s="20"/>
      <c r="BE216" s="20"/>
      <c r="BG216" s="3"/>
      <c r="BH216" s="1"/>
      <c r="BI216" s="1"/>
      <c r="BJ216" s="1"/>
      <c r="BK216" s="1"/>
      <c r="BL216" s="1"/>
    </row>
    <row r="217" spans="1:64" x14ac:dyDescent="0.25">
      <c r="A217" s="1" t="s">
        <v>1</v>
      </c>
      <c r="B217" s="1" t="s">
        <v>2</v>
      </c>
      <c r="C217" s="1" t="s">
        <v>28</v>
      </c>
      <c r="D217" s="1" t="s">
        <v>4</v>
      </c>
      <c r="E217" s="1" t="s">
        <v>1615</v>
      </c>
      <c r="F217" s="1" t="s">
        <v>1616</v>
      </c>
      <c r="G217"/>
      <c r="H217" s="22">
        <v>3.0000000000000001E-3</v>
      </c>
      <c r="J217" s="13">
        <v>0.15479999999999999</v>
      </c>
      <c r="K217" s="13">
        <v>9.4700000000000006E-2</v>
      </c>
      <c r="L217" s="13">
        <v>0.1386</v>
      </c>
      <c r="M217" s="13">
        <v>0.1429</v>
      </c>
      <c r="N217" s="13">
        <v>0</v>
      </c>
      <c r="O217" s="13">
        <v>-0.1135</v>
      </c>
      <c r="P217" s="13"/>
      <c r="Q217" s="19">
        <v>73</v>
      </c>
      <c r="R217" s="22">
        <v>1.46</v>
      </c>
      <c r="S217" s="22">
        <v>2.65</v>
      </c>
      <c r="T217" s="22">
        <v>0.33</v>
      </c>
      <c r="U217" s="19">
        <v>11</v>
      </c>
      <c r="V217" s="19">
        <v>3</v>
      </c>
      <c r="AS217" s="2"/>
      <c r="AT217" s="2"/>
      <c r="AU217" s="2"/>
      <c r="AV217" s="15"/>
      <c r="AW217" s="15"/>
      <c r="BA217" s="2"/>
      <c r="BB217" s="2"/>
      <c r="BD217" s="20"/>
      <c r="BE217" s="20"/>
      <c r="BG217" s="3"/>
      <c r="BH217" s="1"/>
      <c r="BI217" s="1"/>
      <c r="BJ217" s="1"/>
      <c r="BK217" s="1"/>
      <c r="BL217" s="1"/>
    </row>
    <row r="218" spans="1:64" x14ac:dyDescent="0.25">
      <c r="A218" s="1" t="s">
        <v>36</v>
      </c>
      <c r="B218" s="1" t="s">
        <v>2</v>
      </c>
      <c r="C218" s="1" t="s">
        <v>39</v>
      </c>
      <c r="D218" s="1" t="s">
        <v>48</v>
      </c>
      <c r="E218" s="1" t="s">
        <v>614</v>
      </c>
      <c r="F218" s="1" t="s">
        <v>837</v>
      </c>
      <c r="G218"/>
      <c r="H218" s="22">
        <v>9.5999999999999992E-3</v>
      </c>
      <c r="J218" s="13">
        <v>9.0499999999999997E-2</v>
      </c>
      <c r="K218" s="13">
        <v>5.5500000000000001E-2</v>
      </c>
      <c r="L218" s="13">
        <v>8.1199999999999994E-2</v>
      </c>
      <c r="M218" s="13">
        <v>8.2699999999999996E-2</v>
      </c>
      <c r="N218" s="13">
        <v>0</v>
      </c>
      <c r="O218" s="13">
        <v>-4.07E-2</v>
      </c>
      <c r="P218" s="13"/>
      <c r="Q218" s="19">
        <v>461</v>
      </c>
      <c r="R218" s="22">
        <v>1.46</v>
      </c>
      <c r="S218" s="22">
        <v>2.02</v>
      </c>
      <c r="T218" s="22">
        <v>-0.04</v>
      </c>
      <c r="U218" s="19">
        <v>6</v>
      </c>
      <c r="V218" s="19">
        <v>2</v>
      </c>
      <c r="AS218" s="2"/>
      <c r="AT218" s="2"/>
      <c r="AU218" s="2"/>
      <c r="AV218" s="15"/>
      <c r="AW218" s="15"/>
      <c r="BA218" s="2"/>
      <c r="BB218" s="2"/>
      <c r="BD218" s="20"/>
      <c r="BE218" s="20"/>
      <c r="BG218" s="3"/>
      <c r="BH218" s="1"/>
      <c r="BI218" s="1"/>
      <c r="BJ218" s="1"/>
      <c r="BK218" s="1"/>
      <c r="BL218" s="1"/>
    </row>
    <row r="219" spans="1:64" x14ac:dyDescent="0.25">
      <c r="A219" s="1" t="s">
        <v>6</v>
      </c>
      <c r="B219" s="1" t="s">
        <v>18</v>
      </c>
      <c r="C219" s="1" t="s">
        <v>1645</v>
      </c>
      <c r="D219" s="1" t="s">
        <v>4</v>
      </c>
      <c r="E219" s="1" t="s">
        <v>1954</v>
      </c>
      <c r="F219" s="1" t="s">
        <v>1960</v>
      </c>
      <c r="G219">
        <v>2.5422E-2</v>
      </c>
      <c r="H219" s="22">
        <v>-2.7918999999999999E-2</v>
      </c>
      <c r="I219" s="2">
        <v>2.5399999999999999E-2</v>
      </c>
      <c r="J219" s="13">
        <v>0.25700000000000001</v>
      </c>
      <c r="K219" s="13">
        <v>0.23319999999999999</v>
      </c>
      <c r="L219" s="13">
        <v>0.33950000000000002</v>
      </c>
      <c r="M219" s="13">
        <v>0.36559999999999998</v>
      </c>
      <c r="N219" s="13">
        <v>-3.2000000000000002E-3</v>
      </c>
      <c r="O219" s="13">
        <v>-0.10920000000000001</v>
      </c>
      <c r="P219" s="13">
        <v>2.5399999999999999E-2</v>
      </c>
      <c r="Q219" s="19">
        <v>0</v>
      </c>
      <c r="R219" s="22">
        <v>1.46</v>
      </c>
      <c r="S219" s="22">
        <v>5.0599999999999996</v>
      </c>
      <c r="T219" s="22">
        <v>0.51</v>
      </c>
      <c r="U219" s="19">
        <v>7</v>
      </c>
      <c r="V219" s="19">
        <v>3</v>
      </c>
      <c r="AS219" s="2"/>
      <c r="AT219" s="2"/>
      <c r="AU219" s="2"/>
      <c r="AV219" s="15"/>
      <c r="AW219" s="15"/>
      <c r="BA219" s="2"/>
      <c r="BB219" s="2"/>
      <c r="BD219" s="20"/>
      <c r="BE219" s="20"/>
      <c r="BG219" s="3"/>
      <c r="BH219" s="1"/>
      <c r="BI219" s="1"/>
      <c r="BJ219" s="1"/>
      <c r="BK219" s="1"/>
      <c r="BL219" s="1"/>
    </row>
    <row r="220" spans="1:64" x14ac:dyDescent="0.25">
      <c r="A220" s="1" t="s">
        <v>987</v>
      </c>
      <c r="B220" s="1" t="s">
        <v>987</v>
      </c>
      <c r="C220" s="1" t="s">
        <v>987</v>
      </c>
      <c r="D220" s="1" t="s">
        <v>987</v>
      </c>
      <c r="E220" s="1" t="s">
        <v>987</v>
      </c>
      <c r="F220" s="1" t="s">
        <v>148</v>
      </c>
      <c r="G220">
        <v>2.3939999999999999E-2</v>
      </c>
      <c r="H220" s="22">
        <v>2.222E-3</v>
      </c>
      <c r="I220" s="2">
        <v>2.3900000000000001E-2</v>
      </c>
      <c r="J220" s="13">
        <v>5.2900000000000003E-2</v>
      </c>
      <c r="K220" s="13">
        <v>3.1899999999999998E-2</v>
      </c>
      <c r="L220" s="13">
        <v>4.6600000000000003E-2</v>
      </c>
      <c r="M220" s="13">
        <v>4.7100000000000003E-2</v>
      </c>
      <c r="N220" s="13">
        <v>0</v>
      </c>
      <c r="O220" s="13">
        <v>-1.46E-2</v>
      </c>
      <c r="P220" s="13">
        <v>2.3900000000000001E-2</v>
      </c>
      <c r="Q220" s="19"/>
      <c r="R220" s="22">
        <v>1.46</v>
      </c>
      <c r="S220" s="22">
        <v>3.7</v>
      </c>
      <c r="T220" s="22">
        <v>0.23</v>
      </c>
      <c r="U220" s="19">
        <v>5</v>
      </c>
      <c r="V220" s="19">
        <v>2</v>
      </c>
      <c r="AS220" s="2"/>
      <c r="AT220" s="2"/>
      <c r="AU220" s="2"/>
      <c r="AV220" s="15"/>
      <c r="AW220" s="15"/>
      <c r="BA220" s="2"/>
      <c r="BB220" s="2"/>
      <c r="BD220" s="20"/>
      <c r="BE220" s="20"/>
      <c r="BG220" s="3"/>
      <c r="BH220" s="1"/>
      <c r="BI220" s="1"/>
      <c r="BJ220" s="1"/>
      <c r="BK220" s="1"/>
      <c r="BL220" s="1"/>
    </row>
    <row r="221" spans="1:64" x14ac:dyDescent="0.25">
      <c r="A221" s="1" t="s">
        <v>32</v>
      </c>
      <c r="B221" s="1" t="s">
        <v>18</v>
      </c>
      <c r="C221" s="1" t="s">
        <v>25</v>
      </c>
      <c r="D221" s="1" t="s">
        <v>2361</v>
      </c>
      <c r="E221" s="1" t="s">
        <v>2682</v>
      </c>
      <c r="F221" s="1" t="s">
        <v>2683</v>
      </c>
      <c r="G221"/>
      <c r="H221" s="22">
        <v>1.01E-2</v>
      </c>
      <c r="J221" s="13">
        <v>0.13420000000000001</v>
      </c>
      <c r="K221" s="13">
        <v>3.4700000000000002E-2</v>
      </c>
      <c r="L221" s="13">
        <v>5.0599999999999999E-2</v>
      </c>
      <c r="M221" s="13">
        <v>5.1200000000000002E-2</v>
      </c>
      <c r="N221" s="13">
        <v>0</v>
      </c>
      <c r="O221" s="13">
        <v>-8.2299999999999998E-2</v>
      </c>
      <c r="P221" s="13"/>
      <c r="Q221" s="19">
        <v>2683</v>
      </c>
      <c r="R221" s="22">
        <v>1.46</v>
      </c>
      <c r="S221" s="22">
        <v>1.1299999999999999</v>
      </c>
      <c r="T221" s="22">
        <v>0.3</v>
      </c>
      <c r="U221" s="19">
        <v>19</v>
      </c>
      <c r="V221" s="19">
        <v>3</v>
      </c>
      <c r="AS221" s="2"/>
      <c r="AT221" s="2"/>
      <c r="AU221" s="2"/>
      <c r="AV221" s="15"/>
      <c r="AW221" s="15"/>
      <c r="BA221" s="2"/>
      <c r="BB221" s="2"/>
      <c r="BD221" s="20"/>
      <c r="BE221" s="20"/>
      <c r="BG221" s="3"/>
      <c r="BH221" s="1"/>
      <c r="BI221" s="1"/>
      <c r="BJ221" s="1"/>
      <c r="BK221" s="1"/>
      <c r="BL221" s="1"/>
    </row>
    <row r="222" spans="1:64" x14ac:dyDescent="0.25">
      <c r="A222" s="1" t="s">
        <v>36</v>
      </c>
      <c r="B222" s="1" t="s">
        <v>8</v>
      </c>
      <c r="C222" s="1" t="s">
        <v>7</v>
      </c>
      <c r="D222" s="1" t="s">
        <v>4</v>
      </c>
      <c r="E222" s="1" t="s">
        <v>865</v>
      </c>
      <c r="F222" s="1" t="s">
        <v>866</v>
      </c>
      <c r="G222"/>
      <c r="H222" s="22">
        <v>1.9E-2</v>
      </c>
      <c r="J222" s="13">
        <v>9.6500000000000002E-2</v>
      </c>
      <c r="K222" s="13">
        <v>3.49E-2</v>
      </c>
      <c r="L222" s="13">
        <v>5.0599999999999999E-2</v>
      </c>
      <c r="M222" s="13">
        <v>5.1200000000000002E-2</v>
      </c>
      <c r="N222" s="13">
        <v>0</v>
      </c>
      <c r="O222" s="13">
        <v>-4.9599999999999998E-2</v>
      </c>
      <c r="P222" s="13"/>
      <c r="Q222" s="19">
        <v>66</v>
      </c>
      <c r="R222" s="22">
        <v>1.45</v>
      </c>
      <c r="S222" s="22">
        <v>2.4900000000000002</v>
      </c>
      <c r="T222" s="22">
        <v>0.09</v>
      </c>
      <c r="U222" s="19">
        <v>20</v>
      </c>
      <c r="V222" s="19">
        <v>3</v>
      </c>
      <c r="AS222" s="2"/>
      <c r="AT222" s="2"/>
      <c r="AU222" s="2"/>
      <c r="AV222" s="15"/>
      <c r="AW222" s="15"/>
      <c r="BA222" s="2"/>
      <c r="BB222" s="2"/>
      <c r="BD222" s="20"/>
      <c r="BE222" s="20"/>
      <c r="BG222" s="3"/>
      <c r="BH222" s="1"/>
      <c r="BI222" s="1"/>
      <c r="BJ222" s="1"/>
      <c r="BK222" s="1"/>
      <c r="BL222" s="1"/>
    </row>
    <row r="223" spans="1:64" x14ac:dyDescent="0.25">
      <c r="A223" s="1" t="s">
        <v>1</v>
      </c>
      <c r="B223" s="1" t="s">
        <v>18</v>
      </c>
      <c r="C223" s="1" t="s">
        <v>39</v>
      </c>
      <c r="D223" s="1" t="s">
        <v>4</v>
      </c>
      <c r="E223" s="1" t="s">
        <v>158</v>
      </c>
      <c r="F223" s="1" t="s">
        <v>2148</v>
      </c>
      <c r="G223"/>
      <c r="H223" s="22">
        <v>0.02</v>
      </c>
      <c r="J223" s="13">
        <v>0.1076</v>
      </c>
      <c r="K223" s="13">
        <v>4.5999999999999999E-2</v>
      </c>
      <c r="L223" s="13">
        <v>6.6100000000000006E-2</v>
      </c>
      <c r="M223" s="13">
        <v>6.7000000000000004E-2</v>
      </c>
      <c r="N223" s="13">
        <v>0</v>
      </c>
      <c r="O223" s="13">
        <v>-3.5299999999999998E-2</v>
      </c>
      <c r="P223" s="13"/>
      <c r="Q223" s="19">
        <v>3149</v>
      </c>
      <c r="R223" s="22">
        <v>1.44</v>
      </c>
      <c r="S223" s="22">
        <v>2.48</v>
      </c>
      <c r="T223" s="22">
        <v>-0.18</v>
      </c>
      <c r="U223" s="19">
        <v>11</v>
      </c>
      <c r="V223" s="19">
        <v>3</v>
      </c>
      <c r="AS223" s="2"/>
      <c r="AT223" s="2"/>
      <c r="AU223" s="2"/>
      <c r="AV223" s="15"/>
      <c r="AW223" s="15"/>
      <c r="BA223" s="2"/>
      <c r="BB223" s="2"/>
      <c r="BD223" s="20"/>
      <c r="BE223" s="20"/>
      <c r="BG223" s="3"/>
      <c r="BH223" s="1"/>
      <c r="BI223" s="1"/>
      <c r="BJ223" s="1"/>
      <c r="BK223" s="1"/>
      <c r="BL223" s="1"/>
    </row>
    <row r="224" spans="1:64" x14ac:dyDescent="0.25">
      <c r="A224" s="1" t="s">
        <v>17</v>
      </c>
      <c r="B224" s="1" t="s">
        <v>2</v>
      </c>
      <c r="C224" s="1" t="s">
        <v>39</v>
      </c>
      <c r="D224" s="1" t="s">
        <v>4</v>
      </c>
      <c r="E224" s="1" t="s">
        <v>1757</v>
      </c>
      <c r="F224" s="1" t="s">
        <v>1796</v>
      </c>
      <c r="G224"/>
      <c r="H224" s="22">
        <v>-2.0999999999999999E-3</v>
      </c>
      <c r="J224" s="13">
        <v>0.1142</v>
      </c>
      <c r="K224" s="13">
        <v>4.3400000000000001E-2</v>
      </c>
      <c r="L224" s="13">
        <v>6.2700000000000006E-2</v>
      </c>
      <c r="M224" s="13">
        <v>6.3600000000000004E-2</v>
      </c>
      <c r="N224" s="13">
        <v>-2.0999999999999999E-3</v>
      </c>
      <c r="O224" s="13">
        <v>-3.7600000000000001E-2</v>
      </c>
      <c r="P224" s="13"/>
      <c r="Q224" s="19">
        <v>20</v>
      </c>
      <c r="R224" s="22">
        <v>1.44</v>
      </c>
      <c r="S224" s="22">
        <v>2.4900000000000002</v>
      </c>
      <c r="T224" s="22">
        <v>0</v>
      </c>
      <c r="U224" s="19">
        <v>5</v>
      </c>
      <c r="V224" s="19">
        <v>2</v>
      </c>
      <c r="AS224" s="2"/>
      <c r="AT224" s="2"/>
      <c r="AU224" s="2"/>
      <c r="AV224" s="15"/>
      <c r="AW224" s="15"/>
      <c r="BA224" s="2"/>
      <c r="BB224" s="2"/>
      <c r="BD224" s="20"/>
      <c r="BE224" s="20"/>
      <c r="BG224" s="3"/>
      <c r="BH224" s="1"/>
      <c r="BI224" s="1"/>
      <c r="BJ224" s="1"/>
      <c r="BK224" s="1"/>
      <c r="BL224" s="1"/>
    </row>
    <row r="225" spans="1:64" x14ac:dyDescent="0.25">
      <c r="A225" s="1" t="s">
        <v>65</v>
      </c>
      <c r="B225" s="1" t="s">
        <v>129</v>
      </c>
      <c r="C225" s="1" t="s">
        <v>7</v>
      </c>
      <c r="D225" s="1" t="s">
        <v>4</v>
      </c>
      <c r="E225" s="1" t="s">
        <v>178</v>
      </c>
      <c r="F225" s="1" t="s">
        <v>1922</v>
      </c>
      <c r="G225"/>
      <c r="H225" s="22">
        <v>4.0000000000000001E-3</v>
      </c>
      <c r="J225" s="13">
        <v>5.5E-2</v>
      </c>
      <c r="K225" s="13">
        <v>7.2700000000000001E-2</v>
      </c>
      <c r="L225" s="13">
        <v>0.1047</v>
      </c>
      <c r="M225" s="13">
        <v>0.1072</v>
      </c>
      <c r="N225" s="13">
        <v>-1.6799999999999999E-2</v>
      </c>
      <c r="O225" s="13">
        <v>-2.6700000000000002E-2</v>
      </c>
      <c r="P225" s="13"/>
      <c r="Q225" s="19">
        <v>70</v>
      </c>
      <c r="R225" s="22">
        <v>1.44</v>
      </c>
      <c r="S225" s="22">
        <v>3.09</v>
      </c>
      <c r="T225" s="22">
        <v>0.73</v>
      </c>
      <c r="U225" s="19">
        <v>3</v>
      </c>
      <c r="V225" s="19">
        <v>1</v>
      </c>
      <c r="AS225" s="2"/>
      <c r="AT225" s="2"/>
      <c r="AU225" s="2"/>
      <c r="AV225" s="15"/>
      <c r="AW225" s="15"/>
      <c r="BA225" s="2"/>
      <c r="BB225" s="2"/>
      <c r="BD225" s="20"/>
      <c r="BE225" s="20"/>
      <c r="BG225" s="3"/>
      <c r="BH225" s="1"/>
      <c r="BI225" s="1"/>
      <c r="BJ225" s="1"/>
      <c r="BK225" s="1"/>
      <c r="BL225" s="1"/>
    </row>
    <row r="226" spans="1:64" x14ac:dyDescent="0.25">
      <c r="A226" s="1" t="s">
        <v>17</v>
      </c>
      <c r="B226" s="1" t="s">
        <v>18</v>
      </c>
      <c r="C226" s="1" t="s">
        <v>25</v>
      </c>
      <c r="D226" s="1" t="s">
        <v>4</v>
      </c>
      <c r="E226" s="1" t="s">
        <v>2939</v>
      </c>
      <c r="F226" s="1" t="s">
        <v>2940</v>
      </c>
      <c r="G226"/>
      <c r="H226" s="22">
        <v>1.2800000000000001E-2</v>
      </c>
      <c r="J226" s="13">
        <v>0.31359999999999999</v>
      </c>
      <c r="K226" s="13">
        <v>0.2107</v>
      </c>
      <c r="L226" s="13">
        <v>0.30430000000000001</v>
      </c>
      <c r="M226" s="13">
        <v>0.3241</v>
      </c>
      <c r="N226" s="13">
        <v>0</v>
      </c>
      <c r="O226" s="13">
        <v>-8.6999999999999994E-2</v>
      </c>
      <c r="P226" s="13"/>
      <c r="Q226" s="19">
        <v>6946</v>
      </c>
      <c r="R226" s="22">
        <v>1.44</v>
      </c>
      <c r="S226" s="22">
        <v>5.53</v>
      </c>
      <c r="T226" s="22">
        <v>0.86</v>
      </c>
      <c r="U226" s="19">
        <v>4</v>
      </c>
      <c r="V226" s="19">
        <v>2</v>
      </c>
      <c r="AS226" s="2"/>
      <c r="AT226" s="2"/>
      <c r="AU226" s="2"/>
      <c r="AV226" s="15"/>
      <c r="AW226" s="15"/>
      <c r="BA226" s="2"/>
      <c r="BB226" s="2"/>
      <c r="BD226" s="20"/>
      <c r="BE226" s="20"/>
      <c r="BG226" s="3"/>
      <c r="BH226" s="1"/>
      <c r="BI226" s="1"/>
      <c r="BJ226" s="1"/>
      <c r="BK226" s="1"/>
      <c r="BL226" s="1"/>
    </row>
    <row r="227" spans="1:64" x14ac:dyDescent="0.25">
      <c r="A227" s="1" t="s">
        <v>17</v>
      </c>
      <c r="B227" s="1" t="s">
        <v>18</v>
      </c>
      <c r="C227" s="1" t="s">
        <v>25</v>
      </c>
      <c r="D227" s="1" t="s">
        <v>288</v>
      </c>
      <c r="E227" s="1" t="s">
        <v>1383</v>
      </c>
      <c r="F227" s="1" t="s">
        <v>1384</v>
      </c>
      <c r="G227"/>
      <c r="H227" s="22">
        <v>8.3999999999999995E-3</v>
      </c>
      <c r="J227" s="13">
        <v>0.10639999999999999</v>
      </c>
      <c r="K227" s="13">
        <v>6.0999999999999999E-2</v>
      </c>
      <c r="L227" s="13">
        <v>8.7599999999999997E-2</v>
      </c>
      <c r="M227" s="13">
        <v>8.9300000000000004E-2</v>
      </c>
      <c r="N227" s="13">
        <v>-1.38E-2</v>
      </c>
      <c r="O227" s="13">
        <v>-5.1499999999999997E-2</v>
      </c>
      <c r="P227" s="13"/>
      <c r="Q227" s="19">
        <v>89</v>
      </c>
      <c r="R227" s="22">
        <v>1.44</v>
      </c>
      <c r="S227" s="22">
        <v>3.38</v>
      </c>
      <c r="T227" s="22">
        <v>0.62</v>
      </c>
      <c r="U227" s="19">
        <v>7</v>
      </c>
      <c r="V227" s="19">
        <v>2</v>
      </c>
      <c r="AS227" s="2"/>
      <c r="AT227" s="2"/>
      <c r="AU227" s="2"/>
      <c r="AV227" s="15"/>
      <c r="AW227" s="15"/>
      <c r="BA227" s="2"/>
      <c r="BB227" s="2"/>
      <c r="BD227" s="20"/>
      <c r="BE227" s="20"/>
      <c r="BG227" s="3"/>
      <c r="BH227" s="1"/>
      <c r="BI227" s="1"/>
      <c r="BJ227" s="1"/>
      <c r="BK227" s="1"/>
      <c r="BL227" s="1"/>
    </row>
    <row r="228" spans="1:64" x14ac:dyDescent="0.25">
      <c r="A228" s="1" t="s">
        <v>17</v>
      </c>
      <c r="B228" s="1" t="s">
        <v>18</v>
      </c>
      <c r="C228" s="1" t="s">
        <v>25</v>
      </c>
      <c r="D228" s="1" t="s">
        <v>45</v>
      </c>
      <c r="E228" s="1" t="s">
        <v>2487</v>
      </c>
      <c r="F228" s="1" t="s">
        <v>2790</v>
      </c>
      <c r="G228"/>
      <c r="H228" s="22">
        <v>1.4999999999999999E-2</v>
      </c>
      <c r="J228" s="13">
        <v>6.4600000000000005E-2</v>
      </c>
      <c r="K228" s="13">
        <v>5.96E-2</v>
      </c>
      <c r="L228" s="13">
        <v>8.5300000000000001E-2</v>
      </c>
      <c r="M228" s="13">
        <v>0</v>
      </c>
      <c r="N228" s="13">
        <v>-2.3E-3</v>
      </c>
      <c r="O228" s="13">
        <v>-1.7999999999999999E-2</v>
      </c>
      <c r="P228" s="13"/>
      <c r="Q228" s="19">
        <v>0</v>
      </c>
      <c r="R228" s="22">
        <v>1.43</v>
      </c>
      <c r="S228" s="22">
        <v>2.67</v>
      </c>
      <c r="T228" s="22"/>
      <c r="U228" s="19">
        <v>4</v>
      </c>
      <c r="V228" s="19">
        <v>2</v>
      </c>
      <c r="AS228" s="2"/>
      <c r="AT228" s="2"/>
      <c r="AU228" s="2"/>
      <c r="AV228" s="15"/>
      <c r="AW228" s="15"/>
      <c r="BA228" s="2"/>
      <c r="BB228" s="2"/>
      <c r="BD228" s="20"/>
      <c r="BE228" s="20"/>
      <c r="BG228" s="3"/>
      <c r="BH228" s="1"/>
      <c r="BI228" s="1"/>
      <c r="BJ228" s="1"/>
      <c r="BK228" s="1"/>
      <c r="BL228" s="1"/>
    </row>
    <row r="229" spans="1:64" x14ac:dyDescent="0.25">
      <c r="A229" s="1" t="s">
        <v>17</v>
      </c>
      <c r="B229" s="1" t="s">
        <v>18</v>
      </c>
      <c r="C229" s="1" t="s">
        <v>25</v>
      </c>
      <c r="D229" s="1" t="s">
        <v>290</v>
      </c>
      <c r="E229" s="1" t="s">
        <v>3308</v>
      </c>
      <c r="F229" s="1" t="s">
        <v>3309</v>
      </c>
      <c r="G229"/>
      <c r="H229" s="22">
        <v>7.1999999999999998E-3</v>
      </c>
      <c r="J229" s="13">
        <v>0.3327</v>
      </c>
      <c r="K229" s="13">
        <v>0.23280000000000001</v>
      </c>
      <c r="L229" s="13">
        <v>0.33200000000000002</v>
      </c>
      <c r="M229" s="13">
        <v>0.35489999999999999</v>
      </c>
      <c r="N229" s="13">
        <v>0</v>
      </c>
      <c r="O229" s="13">
        <v>-0.19109999999999999</v>
      </c>
      <c r="P229" s="13"/>
      <c r="Q229" s="19">
        <v>272</v>
      </c>
      <c r="R229" s="22">
        <v>1.43</v>
      </c>
      <c r="S229" s="22">
        <v>4.5199999999999996</v>
      </c>
      <c r="T229" s="22">
        <v>0.3</v>
      </c>
      <c r="U229" s="19">
        <v>7</v>
      </c>
      <c r="V229" s="19">
        <v>4</v>
      </c>
      <c r="AS229" s="2"/>
      <c r="AT229" s="2"/>
      <c r="AU229" s="2"/>
      <c r="AV229" s="15"/>
      <c r="AW229" s="15"/>
      <c r="BA229" s="2"/>
      <c r="BB229" s="2"/>
      <c r="BD229" s="20"/>
      <c r="BE229" s="20"/>
      <c r="BG229" s="3"/>
      <c r="BH229" s="1"/>
      <c r="BI229" s="1"/>
      <c r="BJ229" s="1"/>
      <c r="BK229" s="1"/>
      <c r="BL229" s="1"/>
    </row>
    <row r="230" spans="1:64" x14ac:dyDescent="0.25">
      <c r="A230" s="1" t="s">
        <v>17</v>
      </c>
      <c r="B230" s="1" t="s">
        <v>2</v>
      </c>
      <c r="C230" s="1" t="s">
        <v>25</v>
      </c>
      <c r="D230" s="1" t="s">
        <v>4</v>
      </c>
      <c r="E230" s="1" t="s">
        <v>731</v>
      </c>
      <c r="F230" s="1" t="s">
        <v>2571</v>
      </c>
      <c r="G230"/>
      <c r="H230" s="22">
        <v>1.18E-2</v>
      </c>
      <c r="J230" s="13">
        <v>5.7700000000000001E-2</v>
      </c>
      <c r="K230" s="13">
        <v>4.3299999999999998E-2</v>
      </c>
      <c r="L230" s="13">
        <v>6.1600000000000002E-2</v>
      </c>
      <c r="M230" s="13">
        <v>6.2399999999999997E-2</v>
      </c>
      <c r="N230" s="13">
        <v>-2.7400000000000001E-2</v>
      </c>
      <c r="O230" s="13">
        <v>-5.5100000000000003E-2</v>
      </c>
      <c r="P230" s="13"/>
      <c r="Q230" s="19">
        <v>496</v>
      </c>
      <c r="R230" s="22">
        <v>1.42</v>
      </c>
      <c r="S230" s="22">
        <v>2.15</v>
      </c>
      <c r="T230" s="22">
        <v>0.02</v>
      </c>
      <c r="U230" s="19">
        <v>9</v>
      </c>
      <c r="V230" s="19">
        <v>3</v>
      </c>
      <c r="AS230" s="2"/>
      <c r="AT230" s="2"/>
      <c r="AU230" s="2"/>
      <c r="AV230" s="15"/>
      <c r="AW230" s="15"/>
      <c r="BA230" s="2"/>
      <c r="BB230" s="2"/>
      <c r="BD230" s="20"/>
      <c r="BE230" s="20"/>
      <c r="BG230" s="3"/>
      <c r="BH230" s="1"/>
      <c r="BI230" s="1"/>
      <c r="BJ230" s="1"/>
      <c r="BK230" s="1"/>
      <c r="BL230" s="1"/>
    </row>
    <row r="231" spans="1:64" x14ac:dyDescent="0.25">
      <c r="A231" s="1" t="s">
        <v>27</v>
      </c>
      <c r="B231" s="1" t="s">
        <v>2</v>
      </c>
      <c r="C231" s="1" t="s">
        <v>39</v>
      </c>
      <c r="D231" s="1" t="s">
        <v>4</v>
      </c>
      <c r="E231" s="1" t="s">
        <v>2578</v>
      </c>
      <c r="F231" s="1" t="s">
        <v>92</v>
      </c>
      <c r="G231"/>
      <c r="H231" s="22">
        <v>-1.8800000000000001E-2</v>
      </c>
      <c r="J231" s="13">
        <v>7.0999999999999994E-2</v>
      </c>
      <c r="K231" s="13">
        <v>3.8300000000000001E-2</v>
      </c>
      <c r="L231" s="13">
        <v>5.4199999999999998E-2</v>
      </c>
      <c r="M231" s="13">
        <v>5.4800000000000001E-2</v>
      </c>
      <c r="N231" s="13">
        <v>-1.8800000000000001E-2</v>
      </c>
      <c r="O231" s="13">
        <v>-1.8800000000000001E-2</v>
      </c>
      <c r="P231" s="13"/>
      <c r="Q231" s="19">
        <v>209</v>
      </c>
      <c r="R231" s="22">
        <v>1.42</v>
      </c>
      <c r="S231" s="22">
        <v>2.12</v>
      </c>
      <c r="T231" s="22">
        <v>0.41</v>
      </c>
      <c r="U231" s="19">
        <v>3</v>
      </c>
      <c r="V231" s="19">
        <v>1</v>
      </c>
      <c r="AS231" s="2"/>
      <c r="AT231" s="2"/>
      <c r="AU231" s="2"/>
      <c r="AV231" s="15"/>
      <c r="AW231" s="15"/>
      <c r="BA231" s="2"/>
      <c r="BB231" s="2"/>
      <c r="BD231" s="20"/>
      <c r="BE231" s="20"/>
      <c r="BG231" s="3"/>
      <c r="BH231" s="1"/>
      <c r="BI231" s="1"/>
      <c r="BJ231" s="1"/>
      <c r="BK231" s="1"/>
      <c r="BL231" s="1"/>
    </row>
    <row r="232" spans="1:64" x14ac:dyDescent="0.25">
      <c r="A232" s="1" t="s">
        <v>32</v>
      </c>
      <c r="B232" s="1" t="s">
        <v>18</v>
      </c>
      <c r="C232" s="1" t="s">
        <v>25</v>
      </c>
      <c r="D232" s="1" t="s">
        <v>4</v>
      </c>
      <c r="E232" s="1" t="s">
        <v>88</v>
      </c>
      <c r="F232" s="1" t="s">
        <v>678</v>
      </c>
      <c r="G232"/>
      <c r="H232" s="22">
        <v>1.6999999999999999E-3</v>
      </c>
      <c r="J232" s="13">
        <v>4.3299999999999998E-2</v>
      </c>
      <c r="K232" s="13">
        <v>1.1299999999999999E-2</v>
      </c>
      <c r="L232" s="13">
        <v>1.6E-2</v>
      </c>
      <c r="M232" s="13">
        <v>1.61E-2</v>
      </c>
      <c r="N232" s="13">
        <v>0</v>
      </c>
      <c r="O232" s="13">
        <v>-2.3099999999999999E-2</v>
      </c>
      <c r="P232" s="13"/>
      <c r="Q232" s="19">
        <v>489</v>
      </c>
      <c r="R232" s="22">
        <v>1.42</v>
      </c>
      <c r="S232" s="22">
        <v>1.38</v>
      </c>
      <c r="T232" s="22">
        <v>0.45</v>
      </c>
      <c r="U232" s="19">
        <v>32</v>
      </c>
      <c r="V232" s="19">
        <v>6</v>
      </c>
      <c r="AS232" s="2"/>
      <c r="AT232" s="2"/>
      <c r="AU232" s="2"/>
      <c r="AV232" s="15"/>
      <c r="AW232" s="15"/>
      <c r="BA232" s="2"/>
      <c r="BB232" s="2"/>
      <c r="BD232" s="20"/>
      <c r="BE232" s="20"/>
      <c r="BG232" s="3"/>
      <c r="BH232" s="1"/>
      <c r="BI232" s="1"/>
      <c r="BJ232" s="1"/>
      <c r="BK232" s="1"/>
      <c r="BL232" s="1"/>
    </row>
    <row r="233" spans="1:64" x14ac:dyDescent="0.25">
      <c r="A233" s="1" t="s">
        <v>6</v>
      </c>
      <c r="B233" s="1" t="s">
        <v>18</v>
      </c>
      <c r="C233" s="1" t="s">
        <v>1645</v>
      </c>
      <c r="D233" s="1" t="s">
        <v>4</v>
      </c>
      <c r="E233" s="1" t="s">
        <v>1975</v>
      </c>
      <c r="F233" s="1" t="s">
        <v>1976</v>
      </c>
      <c r="G233">
        <v>7.9501000000000002E-2</v>
      </c>
      <c r="H233" s="22">
        <v>-4.0162000000000003E-2</v>
      </c>
      <c r="I233" s="2">
        <v>7.9500000000000001E-2</v>
      </c>
      <c r="J233" s="13">
        <v>1.0610999999999999</v>
      </c>
      <c r="K233" s="13">
        <v>0.52829999999999999</v>
      </c>
      <c r="L233" s="13">
        <v>0.74380000000000002</v>
      </c>
      <c r="M233" s="13">
        <v>0.83789999999999998</v>
      </c>
      <c r="N233" s="13">
        <v>0</v>
      </c>
      <c r="O233" s="13">
        <v>-0.20599999999999999</v>
      </c>
      <c r="P233" s="13">
        <v>7.9500000000000001E-2</v>
      </c>
      <c r="Q233" s="19">
        <v>0</v>
      </c>
      <c r="R233" s="22">
        <v>1.41</v>
      </c>
      <c r="S233" s="22">
        <v>3.6</v>
      </c>
      <c r="T233" s="22">
        <v>0.41</v>
      </c>
      <c r="U233" s="19">
        <v>7</v>
      </c>
      <c r="V233" s="19">
        <v>2</v>
      </c>
      <c r="AS233" s="2"/>
      <c r="AT233" s="2"/>
      <c r="AU233" s="2"/>
      <c r="AV233" s="15"/>
      <c r="AW233" s="15"/>
      <c r="BA233" s="2"/>
      <c r="BB233" s="2"/>
      <c r="BD233" s="20"/>
      <c r="BE233" s="20"/>
      <c r="BG233" s="3"/>
      <c r="BH233" s="1"/>
      <c r="BI233" s="1"/>
      <c r="BJ233" s="1"/>
      <c r="BK233" s="1"/>
      <c r="BL233" s="1"/>
    </row>
    <row r="234" spans="1:64" x14ac:dyDescent="0.25">
      <c r="A234" s="1" t="s">
        <v>32</v>
      </c>
      <c r="B234" s="1" t="s">
        <v>18</v>
      </c>
      <c r="C234" s="1" t="s">
        <v>25</v>
      </c>
      <c r="D234" s="1" t="s">
        <v>280</v>
      </c>
      <c r="E234" s="1" t="s">
        <v>2539</v>
      </c>
      <c r="F234" s="1" t="s">
        <v>2540</v>
      </c>
      <c r="G234"/>
      <c r="H234" s="22">
        <v>1.6299999999999999E-2</v>
      </c>
      <c r="J234" s="13">
        <v>0.13589999999999999</v>
      </c>
      <c r="K234" s="13">
        <v>4.5400000000000003E-2</v>
      </c>
      <c r="L234" s="13">
        <v>6.3899999999999998E-2</v>
      </c>
      <c r="M234" s="13">
        <v>6.4799999999999996E-2</v>
      </c>
      <c r="N234" s="13">
        <v>0</v>
      </c>
      <c r="O234" s="13">
        <v>-8.5300000000000001E-2</v>
      </c>
      <c r="P234" s="13"/>
      <c r="Q234" s="19">
        <v>93</v>
      </c>
      <c r="R234" s="22">
        <v>1.41</v>
      </c>
      <c r="S234" s="22">
        <v>1.2</v>
      </c>
      <c r="T234" s="22">
        <v>0.37</v>
      </c>
      <c r="U234" s="19">
        <v>14</v>
      </c>
      <c r="V234" s="19">
        <v>6</v>
      </c>
      <c r="AS234" s="2"/>
      <c r="AT234" s="2"/>
      <c r="AU234" s="2"/>
      <c r="AV234" s="15"/>
      <c r="AW234" s="15"/>
      <c r="BA234" s="2"/>
      <c r="BB234" s="2"/>
      <c r="BD234" s="20"/>
      <c r="BE234" s="20"/>
      <c r="BG234" s="3"/>
      <c r="BH234" s="1"/>
      <c r="BI234" s="1"/>
      <c r="BJ234" s="1"/>
      <c r="BK234" s="1"/>
      <c r="BL234" s="1"/>
    </row>
    <row r="235" spans="1:64" x14ac:dyDescent="0.25">
      <c r="A235" s="1" t="s">
        <v>987</v>
      </c>
      <c r="B235" s="1" t="s">
        <v>987</v>
      </c>
      <c r="C235" s="1" t="s">
        <v>987</v>
      </c>
      <c r="D235" s="1" t="s">
        <v>987</v>
      </c>
      <c r="E235" s="1" t="s">
        <v>987</v>
      </c>
      <c r="F235" s="1" t="s">
        <v>989</v>
      </c>
      <c r="G235">
        <v>-8.2990000000000008E-3</v>
      </c>
      <c r="H235" s="22">
        <v>-3.5829999999999998E-3</v>
      </c>
      <c r="I235" s="2">
        <v>-8.3000000000000001E-3</v>
      </c>
      <c r="J235" s="13">
        <v>2.1299999999999999E-2</v>
      </c>
      <c r="K235" s="13">
        <v>2.5100000000000001E-2</v>
      </c>
      <c r="L235" s="13">
        <v>3.5400000000000001E-2</v>
      </c>
      <c r="M235" s="13">
        <v>3.5700000000000003E-2</v>
      </c>
      <c r="N235" s="13">
        <v>-1.1900000000000001E-2</v>
      </c>
      <c r="O235" s="13">
        <v>-3.8199999999999998E-2</v>
      </c>
      <c r="P235" s="13">
        <v>-8.3000000000000001E-3</v>
      </c>
      <c r="Q235" s="19"/>
      <c r="R235" s="22">
        <v>1.41</v>
      </c>
      <c r="S235" s="22">
        <v>2.33</v>
      </c>
      <c r="T235" s="22">
        <v>0.13</v>
      </c>
      <c r="U235" s="19">
        <v>23</v>
      </c>
      <c r="V235" s="19">
        <v>3</v>
      </c>
      <c r="AS235" s="2"/>
      <c r="AT235" s="2"/>
      <c r="AU235" s="2"/>
      <c r="AV235" s="15"/>
      <c r="AW235" s="15"/>
      <c r="BA235" s="2"/>
      <c r="BB235" s="2"/>
      <c r="BD235" s="20"/>
      <c r="BE235" s="20"/>
      <c r="BG235" s="3"/>
      <c r="BH235" s="1"/>
      <c r="BI235" s="1"/>
      <c r="BJ235" s="1"/>
      <c r="BK235" s="1"/>
      <c r="BL235" s="1"/>
    </row>
    <row r="236" spans="1:64" x14ac:dyDescent="0.25">
      <c r="A236" s="1" t="s">
        <v>17</v>
      </c>
      <c r="B236" s="1" t="s">
        <v>18</v>
      </c>
      <c r="C236" s="1" t="s">
        <v>25</v>
      </c>
      <c r="D236" s="1" t="s">
        <v>4</v>
      </c>
      <c r="E236" s="1" t="s">
        <v>891</v>
      </c>
      <c r="F236" s="1" t="s">
        <v>2640</v>
      </c>
      <c r="G236"/>
      <c r="H236" s="22">
        <v>4.0000000000000001E-3</v>
      </c>
      <c r="J236" s="13">
        <v>0.14680000000000001</v>
      </c>
      <c r="K236" s="13">
        <v>4.6100000000000002E-2</v>
      </c>
      <c r="L236" s="13">
        <v>6.5199999999999994E-2</v>
      </c>
      <c r="M236" s="13">
        <v>6.6100000000000006E-2</v>
      </c>
      <c r="N236" s="13">
        <v>0</v>
      </c>
      <c r="O236" s="13">
        <v>-9.0999999999999998E-2</v>
      </c>
      <c r="P236" s="13"/>
      <c r="Q236" s="19">
        <v>154</v>
      </c>
      <c r="R236" s="22">
        <v>1.41</v>
      </c>
      <c r="S236" s="22">
        <v>2.75</v>
      </c>
      <c r="T236" s="22">
        <v>0.5</v>
      </c>
      <c r="U236" s="19">
        <v>25</v>
      </c>
      <c r="V236" s="19">
        <v>5</v>
      </c>
      <c r="AS236" s="2"/>
      <c r="AT236" s="2"/>
      <c r="AU236" s="2"/>
      <c r="AV236" s="15"/>
      <c r="AW236" s="15"/>
      <c r="BA236" s="2"/>
      <c r="BB236" s="2"/>
      <c r="BD236" s="20"/>
      <c r="BE236" s="20"/>
      <c r="BG236" s="3"/>
      <c r="BH236" s="1"/>
      <c r="BI236" s="1"/>
      <c r="BJ236" s="1"/>
      <c r="BK236" s="1"/>
      <c r="BL236" s="1"/>
    </row>
    <row r="237" spans="1:64" x14ac:dyDescent="0.25">
      <c r="A237" s="1" t="s">
        <v>1</v>
      </c>
      <c r="B237" s="1" t="s">
        <v>18</v>
      </c>
      <c r="C237" s="1" t="s">
        <v>25</v>
      </c>
      <c r="D237" s="1" t="s">
        <v>4</v>
      </c>
      <c r="E237" s="1" t="s">
        <v>2923</v>
      </c>
      <c r="F237" s="1" t="s">
        <v>2924</v>
      </c>
      <c r="G237"/>
      <c r="H237" s="22">
        <v>5.3999999999999999E-2</v>
      </c>
      <c r="J237" s="13">
        <v>0.45689999999999997</v>
      </c>
      <c r="K237" s="13">
        <v>0.82809999999999995</v>
      </c>
      <c r="L237" s="13">
        <v>1.1568000000000001</v>
      </c>
      <c r="M237" s="13">
        <v>0</v>
      </c>
      <c r="N237" s="13">
        <v>-9.5999999999999992E-3</v>
      </c>
      <c r="O237" s="13">
        <v>-7.8600000000000003E-2</v>
      </c>
      <c r="P237" s="13"/>
      <c r="Q237" s="19">
        <v>498</v>
      </c>
      <c r="R237" s="22">
        <v>1.4</v>
      </c>
      <c r="S237" s="22">
        <v>25.82</v>
      </c>
      <c r="T237" s="22"/>
      <c r="U237" s="19">
        <v>2</v>
      </c>
      <c r="V237" s="19">
        <v>1</v>
      </c>
      <c r="AS237" s="2"/>
      <c r="AT237" s="2"/>
      <c r="AU237" s="2"/>
      <c r="AV237" s="15"/>
      <c r="AW237" s="15"/>
      <c r="BA237" s="2"/>
      <c r="BB237" s="2"/>
      <c r="BD237" s="20"/>
      <c r="BE237" s="20"/>
      <c r="BG237" s="3"/>
      <c r="BH237" s="1"/>
      <c r="BI237" s="1"/>
      <c r="BJ237" s="1"/>
      <c r="BK237" s="1"/>
      <c r="BL237" s="1"/>
    </row>
    <row r="238" spans="1:64" x14ac:dyDescent="0.25">
      <c r="A238" s="1" t="s">
        <v>17</v>
      </c>
      <c r="B238" s="1" t="s">
        <v>18</v>
      </c>
      <c r="C238" s="1" t="s">
        <v>25</v>
      </c>
      <c r="D238" s="1" t="s">
        <v>19</v>
      </c>
      <c r="E238" s="1" t="s">
        <v>923</v>
      </c>
      <c r="F238" s="1" t="s">
        <v>924</v>
      </c>
      <c r="G238"/>
      <c r="H238" s="22">
        <v>2.0000000000000001E-4</v>
      </c>
      <c r="J238" s="13">
        <v>0.16839999999999999</v>
      </c>
      <c r="K238" s="13">
        <v>0.1497</v>
      </c>
      <c r="L238" s="13">
        <v>0.20979999999999999</v>
      </c>
      <c r="M238" s="13">
        <v>0.218</v>
      </c>
      <c r="N238" s="13">
        <v>-7.1499999999999994E-2</v>
      </c>
      <c r="O238" s="13">
        <v>-0.2147</v>
      </c>
      <c r="P238" s="13"/>
      <c r="Q238" s="19">
        <v>515</v>
      </c>
      <c r="R238" s="22">
        <v>1.4</v>
      </c>
      <c r="S238" s="22">
        <v>2.15</v>
      </c>
      <c r="T238" s="22">
        <v>0.66</v>
      </c>
      <c r="U238" s="19">
        <v>25</v>
      </c>
      <c r="V238" s="19">
        <v>4</v>
      </c>
      <c r="AS238" s="2"/>
      <c r="AT238" s="2"/>
      <c r="AU238" s="2"/>
      <c r="AV238" s="15"/>
      <c r="AW238" s="15"/>
      <c r="BA238" s="2"/>
      <c r="BB238" s="2"/>
      <c r="BD238" s="20"/>
      <c r="BE238" s="20"/>
      <c r="BG238" s="3"/>
      <c r="BH238" s="1"/>
      <c r="BI238" s="1"/>
      <c r="BJ238" s="1"/>
      <c r="BK238" s="1"/>
      <c r="BL238" s="1"/>
    </row>
    <row r="239" spans="1:64" x14ac:dyDescent="0.25">
      <c r="A239" s="1" t="s">
        <v>6</v>
      </c>
      <c r="B239" s="1" t="s">
        <v>18</v>
      </c>
      <c r="C239" s="1" t="s">
        <v>1645</v>
      </c>
      <c r="D239" s="1" t="s">
        <v>4</v>
      </c>
      <c r="E239" s="1" t="s">
        <v>2246</v>
      </c>
      <c r="F239" s="1" t="s">
        <v>2247</v>
      </c>
      <c r="G239"/>
      <c r="H239" s="22">
        <v>0.194518</v>
      </c>
      <c r="J239" s="13">
        <v>1.1727000000000001</v>
      </c>
      <c r="K239" s="13">
        <v>1.0087999999999999</v>
      </c>
      <c r="L239" s="13">
        <v>1.3975</v>
      </c>
      <c r="M239" s="13">
        <v>0</v>
      </c>
      <c r="N239" s="13">
        <v>0</v>
      </c>
      <c r="O239" s="13">
        <v>-0.17860000000000001</v>
      </c>
      <c r="P239" s="13"/>
      <c r="Q239" s="19">
        <v>0</v>
      </c>
      <c r="R239" s="22">
        <v>1.39</v>
      </c>
      <c r="S239" s="22">
        <v>9.0399999999999991</v>
      </c>
      <c r="T239" s="22"/>
      <c r="U239" s="19">
        <v>5</v>
      </c>
      <c r="V239" s="19">
        <v>5</v>
      </c>
      <c r="AS239" s="2"/>
      <c r="AT239" s="2"/>
      <c r="AU239" s="2"/>
      <c r="AV239" s="15"/>
      <c r="AW239" s="15"/>
      <c r="BA239" s="2"/>
      <c r="BB239" s="2"/>
      <c r="BD239" s="20"/>
      <c r="BE239" s="20"/>
      <c r="BG239" s="3"/>
      <c r="BH239" s="1"/>
      <c r="BI239" s="1"/>
      <c r="BJ239" s="1"/>
      <c r="BK239" s="1"/>
      <c r="BL239" s="1"/>
    </row>
    <row r="240" spans="1:64" x14ac:dyDescent="0.25">
      <c r="A240" s="1" t="s">
        <v>27</v>
      </c>
      <c r="B240" s="1" t="s">
        <v>2</v>
      </c>
      <c r="C240" s="1" t="s">
        <v>28</v>
      </c>
      <c r="D240" s="1" t="s">
        <v>4</v>
      </c>
      <c r="E240" s="1" t="s">
        <v>1438</v>
      </c>
      <c r="F240" s="1" t="s">
        <v>2299</v>
      </c>
      <c r="G240"/>
      <c r="H240" s="22">
        <v>1.4999999999999999E-2</v>
      </c>
      <c r="J240" s="13">
        <v>0.1171</v>
      </c>
      <c r="K240" s="13">
        <v>4.8800000000000003E-2</v>
      </c>
      <c r="L240" s="13">
        <v>6.7299999999999999E-2</v>
      </c>
      <c r="M240" s="13">
        <v>6.8199999999999997E-2</v>
      </c>
      <c r="N240" s="13">
        <v>0</v>
      </c>
      <c r="O240" s="13">
        <v>-4.6100000000000002E-2</v>
      </c>
      <c r="P240" s="13"/>
      <c r="Q240" s="19">
        <v>118</v>
      </c>
      <c r="R240" s="22">
        <v>1.38</v>
      </c>
      <c r="S240" s="22">
        <v>2.98</v>
      </c>
      <c r="T240" s="22">
        <v>-0.01</v>
      </c>
      <c r="U240" s="19">
        <v>14</v>
      </c>
      <c r="V240" s="19">
        <v>4</v>
      </c>
      <c r="AS240" s="2"/>
      <c r="AT240" s="2"/>
      <c r="AU240" s="2"/>
      <c r="AV240" s="15"/>
      <c r="AW240" s="15"/>
      <c r="BA240" s="2"/>
      <c r="BB240" s="2"/>
      <c r="BD240" s="20"/>
      <c r="BE240" s="20"/>
      <c r="BG240" s="3"/>
      <c r="BH240" s="1"/>
      <c r="BI240" s="1"/>
      <c r="BJ240" s="1"/>
      <c r="BK240" s="1"/>
      <c r="BL240" s="1"/>
    </row>
    <row r="241" spans="1:64" x14ac:dyDescent="0.25">
      <c r="A241" s="1" t="s">
        <v>6</v>
      </c>
      <c r="B241" s="1" t="s">
        <v>2</v>
      </c>
      <c r="C241" s="1" t="s">
        <v>1645</v>
      </c>
      <c r="D241" s="1" t="s">
        <v>4</v>
      </c>
      <c r="E241" s="1" t="s">
        <v>1637</v>
      </c>
      <c r="F241" s="1" t="s">
        <v>1638</v>
      </c>
      <c r="G241"/>
      <c r="H241" s="22">
        <v>-5.5199999999999999E-2</v>
      </c>
      <c r="J241" s="13">
        <v>0.91439999999999999</v>
      </c>
      <c r="K241" s="13">
        <v>0.74739999999999995</v>
      </c>
      <c r="L241" s="13">
        <v>1.0277000000000001</v>
      </c>
      <c r="M241" s="13">
        <v>1.1444000000000001</v>
      </c>
      <c r="N241" s="13">
        <v>-5.5199999999999999E-2</v>
      </c>
      <c r="O241" s="13">
        <v>-0.68420000000000003</v>
      </c>
      <c r="P241" s="13"/>
      <c r="Q241" s="19">
        <v>0</v>
      </c>
      <c r="R241" s="22">
        <v>1.38</v>
      </c>
      <c r="S241" s="22">
        <v>3.94</v>
      </c>
      <c r="T241" s="22">
        <v>0.43</v>
      </c>
      <c r="U241" s="19">
        <v>26</v>
      </c>
      <c r="V241" s="19">
        <v>6</v>
      </c>
      <c r="AS241" s="2"/>
      <c r="AT241" s="2"/>
      <c r="AU241" s="2"/>
      <c r="AV241" s="15"/>
      <c r="AW241" s="15"/>
      <c r="BA241" s="2"/>
      <c r="BB241" s="2"/>
      <c r="BD241" s="20"/>
      <c r="BE241" s="20"/>
      <c r="BG241" s="3"/>
      <c r="BH241" s="1"/>
      <c r="BI241" s="1"/>
      <c r="BJ241" s="1"/>
      <c r="BK241" s="1"/>
      <c r="BL241" s="1"/>
    </row>
    <row r="242" spans="1:64" x14ac:dyDescent="0.25">
      <c r="A242" s="1" t="s">
        <v>6</v>
      </c>
      <c r="B242" s="1" t="s">
        <v>2</v>
      </c>
      <c r="C242" s="1" t="s">
        <v>1645</v>
      </c>
      <c r="D242" s="1" t="s">
        <v>4</v>
      </c>
      <c r="E242" s="1" t="s">
        <v>1595</v>
      </c>
      <c r="F242" s="1" t="s">
        <v>1597</v>
      </c>
      <c r="G242"/>
      <c r="H242" s="22">
        <v>-5.5199999999999999E-2</v>
      </c>
      <c r="J242" s="13">
        <v>0.91439999999999999</v>
      </c>
      <c r="K242" s="13">
        <v>0.74739999999999995</v>
      </c>
      <c r="L242" s="13">
        <v>1.0277000000000001</v>
      </c>
      <c r="M242" s="13">
        <v>1.1444000000000001</v>
      </c>
      <c r="N242" s="13">
        <v>-5.5199999999999999E-2</v>
      </c>
      <c r="O242" s="13">
        <v>-0.68420000000000003</v>
      </c>
      <c r="P242" s="13"/>
      <c r="Q242" s="19">
        <v>5</v>
      </c>
      <c r="R242" s="22">
        <v>1.38</v>
      </c>
      <c r="S242" s="22">
        <v>3.94</v>
      </c>
      <c r="T242" s="22">
        <v>0.43</v>
      </c>
      <c r="U242" s="19">
        <v>26</v>
      </c>
      <c r="V242" s="19">
        <v>6</v>
      </c>
      <c r="AS242" s="2"/>
      <c r="AT242" s="2"/>
      <c r="AU242" s="2"/>
      <c r="AV242" s="15"/>
      <c r="AW242" s="15"/>
      <c r="BA242" s="2"/>
      <c r="BB242" s="2"/>
      <c r="BD242" s="20"/>
      <c r="BE242" s="20"/>
      <c r="BG242" s="3"/>
      <c r="BH242" s="1"/>
      <c r="BI242" s="1"/>
      <c r="BJ242" s="1"/>
      <c r="BK242" s="1"/>
      <c r="BL242" s="1"/>
    </row>
    <row r="243" spans="1:64" x14ac:dyDescent="0.25">
      <c r="A243" s="1" t="s">
        <v>17</v>
      </c>
      <c r="B243" s="1" t="s">
        <v>18</v>
      </c>
      <c r="C243" s="1" t="s">
        <v>25</v>
      </c>
      <c r="D243" s="1" t="s">
        <v>4</v>
      </c>
      <c r="E243" s="1" t="s">
        <v>2892</v>
      </c>
      <c r="F243" s="1" t="s">
        <v>2893</v>
      </c>
      <c r="G243"/>
      <c r="H243" s="22">
        <v>-3.8300000000000001E-2</v>
      </c>
      <c r="J243" s="13">
        <v>0.11990000000000001</v>
      </c>
      <c r="K243" s="13">
        <v>0.1009</v>
      </c>
      <c r="L243" s="13">
        <v>0.13969999999999999</v>
      </c>
      <c r="M243" s="13">
        <v>0.14369999999999999</v>
      </c>
      <c r="N243" s="13">
        <v>-3.8300000000000001E-2</v>
      </c>
      <c r="O243" s="13">
        <v>-3.8300000000000001E-2</v>
      </c>
      <c r="P243" s="13"/>
      <c r="Q243" s="19">
        <v>199</v>
      </c>
      <c r="R243" s="22">
        <v>1.38</v>
      </c>
      <c r="S243" s="22">
        <v>3</v>
      </c>
      <c r="T243" s="22">
        <v>0.51</v>
      </c>
      <c r="U243" s="19">
        <v>3</v>
      </c>
      <c r="V243" s="19">
        <v>1</v>
      </c>
      <c r="AS243" s="2"/>
      <c r="AT243" s="2"/>
      <c r="AU243" s="2"/>
      <c r="AV243" s="15"/>
      <c r="AW243" s="15"/>
      <c r="BA243" s="2"/>
      <c r="BB243" s="2"/>
      <c r="BD243" s="20"/>
      <c r="BE243" s="20"/>
      <c r="BG243" s="3"/>
      <c r="BH243" s="1"/>
      <c r="BI243" s="1"/>
      <c r="BJ243" s="1"/>
      <c r="BK243" s="1"/>
      <c r="BL243" s="1"/>
    </row>
    <row r="244" spans="1:64" x14ac:dyDescent="0.25">
      <c r="A244" s="1" t="s">
        <v>27</v>
      </c>
      <c r="B244" s="1" t="s">
        <v>2</v>
      </c>
      <c r="C244" s="1" t="s">
        <v>39</v>
      </c>
      <c r="D244" s="1" t="s">
        <v>4</v>
      </c>
      <c r="E244" s="1" t="s">
        <v>1746</v>
      </c>
      <c r="F244" s="1" t="s">
        <v>3323</v>
      </c>
      <c r="G244"/>
      <c r="H244" s="22">
        <v>1.5E-3</v>
      </c>
      <c r="J244" s="13">
        <v>7.4200000000000002E-2</v>
      </c>
      <c r="K244" s="13">
        <v>6.2899999999999998E-2</v>
      </c>
      <c r="L244" s="13">
        <v>8.6499999999999994E-2</v>
      </c>
      <c r="M244" s="13">
        <v>8.7999999999999995E-2</v>
      </c>
      <c r="N244" s="13">
        <v>-2.0400000000000001E-2</v>
      </c>
      <c r="O244" s="13">
        <v>-2.69E-2</v>
      </c>
      <c r="P244" s="13"/>
      <c r="Q244" s="19">
        <v>60</v>
      </c>
      <c r="R244" s="22">
        <v>1.38</v>
      </c>
      <c r="S244" s="22">
        <v>2.75</v>
      </c>
      <c r="T244" s="22">
        <v>0.31</v>
      </c>
      <c r="U244" s="19">
        <v>3</v>
      </c>
      <c r="V244" s="19">
        <v>2</v>
      </c>
      <c r="AS244" s="2"/>
      <c r="AT244" s="2"/>
      <c r="AU244" s="2"/>
      <c r="AV244" s="15"/>
      <c r="AW244" s="15"/>
      <c r="BA244" s="2"/>
      <c r="BB244" s="2"/>
      <c r="BD244" s="20"/>
      <c r="BE244" s="20"/>
      <c r="BG244" s="3"/>
      <c r="BH244" s="1"/>
      <c r="BI244" s="1"/>
      <c r="BJ244" s="1"/>
      <c r="BK244" s="1"/>
      <c r="BL244" s="1"/>
    </row>
    <row r="245" spans="1:64" x14ac:dyDescent="0.25">
      <c r="A245" s="1" t="s">
        <v>987</v>
      </c>
      <c r="B245" s="1" t="s">
        <v>987</v>
      </c>
      <c r="C245" s="1" t="s">
        <v>987</v>
      </c>
      <c r="D245" s="1" t="s">
        <v>987</v>
      </c>
      <c r="E245" s="1" t="s">
        <v>987</v>
      </c>
      <c r="F245" s="1" t="s">
        <v>1662</v>
      </c>
      <c r="G245"/>
      <c r="H245" s="22">
        <v>-2.7300000000000002E-4</v>
      </c>
      <c r="J245" s="13">
        <v>3.09E-2</v>
      </c>
      <c r="K245" s="13">
        <v>3.0300000000000001E-2</v>
      </c>
      <c r="L245" s="13">
        <v>4.19E-2</v>
      </c>
      <c r="M245" s="13">
        <v>4.2200000000000001E-2</v>
      </c>
      <c r="N245" s="13">
        <v>-7.4999999999999997E-3</v>
      </c>
      <c r="O245" s="13">
        <v>-2.24E-2</v>
      </c>
      <c r="P245" s="13"/>
      <c r="Q245" s="19"/>
      <c r="R245" s="22">
        <v>1.38</v>
      </c>
      <c r="S245" s="22">
        <v>2.65</v>
      </c>
      <c r="T245" s="22">
        <v>0.05</v>
      </c>
      <c r="U245" s="19">
        <v>15</v>
      </c>
      <c r="V245" s="19">
        <v>4</v>
      </c>
      <c r="AS245" s="2"/>
      <c r="AT245" s="2"/>
      <c r="AU245" s="2"/>
      <c r="AV245" s="15"/>
      <c r="AW245" s="15"/>
      <c r="BA245" s="2"/>
      <c r="BB245" s="2"/>
      <c r="BD245" s="20"/>
      <c r="BE245" s="20"/>
      <c r="BG245" s="3"/>
      <c r="BH245" s="1"/>
      <c r="BI245" s="1"/>
      <c r="BJ245" s="1"/>
      <c r="BK245" s="1"/>
      <c r="BL245" s="1"/>
    </row>
    <row r="246" spans="1:64" x14ac:dyDescent="0.25">
      <c r="A246" s="1" t="s">
        <v>65</v>
      </c>
      <c r="B246" s="1" t="s">
        <v>18</v>
      </c>
      <c r="C246" s="1" t="s">
        <v>25</v>
      </c>
      <c r="D246" s="1" t="s">
        <v>288</v>
      </c>
      <c r="E246" s="1" t="s">
        <v>1383</v>
      </c>
      <c r="F246" s="1" t="s">
        <v>288</v>
      </c>
      <c r="G246"/>
      <c r="H246" s="22">
        <v>3.3999999999999998E-3</v>
      </c>
      <c r="J246" s="13">
        <v>0.24260000000000001</v>
      </c>
      <c r="K246" s="13">
        <v>0.16070000000000001</v>
      </c>
      <c r="L246" s="13">
        <v>0.22189999999999999</v>
      </c>
      <c r="M246" s="13">
        <v>0.2316</v>
      </c>
      <c r="N246" s="13">
        <v>-2.53E-2</v>
      </c>
      <c r="O246" s="13">
        <v>-0.1176</v>
      </c>
      <c r="P246" s="13"/>
      <c r="Q246" s="19">
        <v>0</v>
      </c>
      <c r="R246" s="22">
        <v>1.38</v>
      </c>
      <c r="S246" s="22">
        <v>3.81</v>
      </c>
      <c r="T246" s="22">
        <v>0.64</v>
      </c>
      <c r="U246" s="19">
        <v>4</v>
      </c>
      <c r="V246" s="19">
        <v>2</v>
      </c>
      <c r="AS246" s="2"/>
      <c r="AT246" s="2"/>
      <c r="AU246" s="2"/>
      <c r="AV246" s="15"/>
      <c r="AW246" s="15"/>
      <c r="BA246" s="2"/>
      <c r="BB246" s="2"/>
      <c r="BD246" s="20"/>
      <c r="BE246" s="20"/>
      <c r="BG246" s="3"/>
      <c r="BH246" s="1"/>
      <c r="BI246" s="1"/>
      <c r="BJ246" s="1"/>
      <c r="BK246" s="1"/>
      <c r="BL246" s="1"/>
    </row>
    <row r="247" spans="1:64" x14ac:dyDescent="0.25">
      <c r="A247" s="1" t="s">
        <v>483</v>
      </c>
      <c r="B247" s="1" t="s">
        <v>18</v>
      </c>
      <c r="C247" s="1" t="s">
        <v>25</v>
      </c>
      <c r="D247" s="1" t="s">
        <v>4</v>
      </c>
      <c r="E247" s="1" t="s">
        <v>1627</v>
      </c>
      <c r="F247" s="1" t="s">
        <v>2747</v>
      </c>
      <c r="G247"/>
      <c r="H247" s="22">
        <v>-1.0366E-2</v>
      </c>
      <c r="J247" s="13">
        <v>6.8400000000000002E-2</v>
      </c>
      <c r="K247" s="13">
        <v>6.2199999999999998E-2</v>
      </c>
      <c r="L247" s="13">
        <v>8.5699999999999998E-2</v>
      </c>
      <c r="M247" s="13">
        <v>8.7099999999999997E-2</v>
      </c>
      <c r="N247" s="13">
        <v>-1.37E-2</v>
      </c>
      <c r="O247" s="13">
        <v>-0.1308</v>
      </c>
      <c r="P247" s="13"/>
      <c r="Q247" s="19">
        <v>240</v>
      </c>
      <c r="R247" s="22">
        <v>1.38</v>
      </c>
      <c r="S247" s="22">
        <v>1.34</v>
      </c>
      <c r="T247" s="22">
        <v>0.35</v>
      </c>
      <c r="U247" s="19">
        <v>21</v>
      </c>
      <c r="V247" s="19">
        <v>3</v>
      </c>
      <c r="AS247" s="2"/>
      <c r="AT247" s="2"/>
      <c r="AU247" s="2"/>
      <c r="AV247" s="15"/>
      <c r="AW247" s="15"/>
      <c r="BA247" s="2"/>
      <c r="BB247" s="2"/>
      <c r="BD247" s="20"/>
      <c r="BE247" s="20"/>
      <c r="BG247" s="3"/>
      <c r="BH247" s="1"/>
      <c r="BI247" s="1"/>
      <c r="BJ247" s="1"/>
      <c r="BK247" s="1"/>
      <c r="BL247" s="1"/>
    </row>
    <row r="248" spans="1:64" x14ac:dyDescent="0.25">
      <c r="A248" s="1" t="s">
        <v>6</v>
      </c>
      <c r="B248" s="1" t="s">
        <v>18</v>
      </c>
      <c r="C248" s="1" t="s">
        <v>27</v>
      </c>
      <c r="D248" s="1" t="s">
        <v>4</v>
      </c>
      <c r="E248" s="1" t="s">
        <v>1598</v>
      </c>
      <c r="F248" s="1" t="s">
        <v>1599</v>
      </c>
      <c r="G248"/>
      <c r="H248" s="22">
        <v>1.66E-2</v>
      </c>
      <c r="J248" s="13">
        <v>0.21010000000000001</v>
      </c>
      <c r="K248" s="13">
        <v>0.1205</v>
      </c>
      <c r="L248" s="13">
        <v>0.1648</v>
      </c>
      <c r="M248" s="13">
        <v>0.16969999999999999</v>
      </c>
      <c r="N248" s="13">
        <v>0</v>
      </c>
      <c r="O248" s="13">
        <v>-0.2273</v>
      </c>
      <c r="P248" s="13"/>
      <c r="Q248" s="19">
        <v>30</v>
      </c>
      <c r="R248" s="22">
        <v>1.37</v>
      </c>
      <c r="S248" s="22">
        <v>2.06</v>
      </c>
      <c r="T248" s="22">
        <v>0.26</v>
      </c>
      <c r="U248" s="19">
        <v>31</v>
      </c>
      <c r="V248" s="19">
        <v>31</v>
      </c>
      <c r="AS248" s="2"/>
      <c r="AT248" s="2"/>
      <c r="AU248" s="2"/>
      <c r="AV248" s="15"/>
      <c r="AW248" s="15"/>
      <c r="BA248" s="2"/>
      <c r="BB248" s="2"/>
      <c r="BD248" s="20"/>
      <c r="BE248" s="20"/>
      <c r="BG248" s="3"/>
      <c r="BH248" s="1"/>
      <c r="BI248" s="1"/>
      <c r="BJ248" s="1"/>
      <c r="BK248" s="1"/>
      <c r="BL248" s="1"/>
    </row>
    <row r="249" spans="1:64" x14ac:dyDescent="0.25">
      <c r="A249" s="1" t="s">
        <v>483</v>
      </c>
      <c r="B249" s="1" t="s">
        <v>18</v>
      </c>
      <c r="C249" s="1" t="s">
        <v>539</v>
      </c>
      <c r="D249" s="1" t="s">
        <v>4</v>
      </c>
      <c r="E249" s="1" t="s">
        <v>641</v>
      </c>
      <c r="F249" s="1" t="s">
        <v>642</v>
      </c>
      <c r="G249"/>
      <c r="H249" s="22">
        <v>1.0800000000000001E-2</v>
      </c>
      <c r="J249" s="13">
        <v>2.23E-2</v>
      </c>
      <c r="K249" s="13">
        <v>4.0599999999999997E-2</v>
      </c>
      <c r="L249" s="13">
        <v>5.57E-2</v>
      </c>
      <c r="M249" s="13">
        <v>5.6300000000000003E-2</v>
      </c>
      <c r="N249" s="13">
        <v>-1.6E-2</v>
      </c>
      <c r="O249" s="13">
        <v>-4.99E-2</v>
      </c>
      <c r="P249" s="13"/>
      <c r="Q249" s="19">
        <v>509</v>
      </c>
      <c r="R249" s="22">
        <v>1.37</v>
      </c>
      <c r="S249" s="22">
        <v>1.38</v>
      </c>
      <c r="T249" s="22">
        <v>0.46</v>
      </c>
      <c r="U249" s="19">
        <v>5</v>
      </c>
      <c r="V249" s="19">
        <v>2</v>
      </c>
      <c r="AS249" s="2"/>
      <c r="AT249" s="2"/>
      <c r="AU249" s="2"/>
      <c r="AV249" s="15"/>
      <c r="AW249" s="15"/>
      <c r="BA249" s="2"/>
      <c r="BB249" s="2"/>
      <c r="BD249" s="20"/>
      <c r="BE249" s="20"/>
      <c r="BG249" s="3"/>
      <c r="BH249" s="1"/>
      <c r="BI249" s="1"/>
      <c r="BJ249" s="1"/>
      <c r="BK249" s="1"/>
      <c r="BL249" s="1"/>
    </row>
    <row r="250" spans="1:64" x14ac:dyDescent="0.25">
      <c r="A250" s="1" t="s">
        <v>32</v>
      </c>
      <c r="B250" s="1" t="s">
        <v>18</v>
      </c>
      <c r="C250" s="1" t="s">
        <v>33</v>
      </c>
      <c r="D250" s="1" t="s">
        <v>100</v>
      </c>
      <c r="E250" s="1" t="s">
        <v>2620</v>
      </c>
      <c r="F250" s="1" t="s">
        <v>678</v>
      </c>
      <c r="G250"/>
      <c r="H250" s="22">
        <v>0</v>
      </c>
      <c r="J250" s="13">
        <v>5.4999999999999997E-3</v>
      </c>
      <c r="K250" s="13">
        <v>2.46E-2</v>
      </c>
      <c r="L250" s="13">
        <v>3.3500000000000002E-2</v>
      </c>
      <c r="M250" s="13">
        <v>3.3700000000000001E-2</v>
      </c>
      <c r="N250" s="13">
        <v>0</v>
      </c>
      <c r="O250" s="13">
        <v>-6.3600000000000004E-2</v>
      </c>
      <c r="P250" s="13"/>
      <c r="Q250" s="19">
        <v>217</v>
      </c>
      <c r="R250" s="22">
        <v>1.36</v>
      </c>
      <c r="S250" s="22">
        <v>1.71</v>
      </c>
      <c r="T250" s="22">
        <v>0.63</v>
      </c>
      <c r="U250" s="19">
        <v>24</v>
      </c>
      <c r="V250" s="19">
        <v>3</v>
      </c>
      <c r="AS250" s="2"/>
      <c r="AT250" s="2"/>
      <c r="AU250" s="2"/>
      <c r="AV250" s="15"/>
      <c r="AW250" s="15"/>
      <c r="BA250" s="2"/>
      <c r="BB250" s="2"/>
      <c r="BD250" s="20"/>
      <c r="BE250" s="20"/>
      <c r="BG250" s="3"/>
      <c r="BH250" s="1"/>
      <c r="BI250" s="1"/>
      <c r="BJ250" s="1"/>
      <c r="BK250" s="1"/>
      <c r="BL250" s="1"/>
    </row>
    <row r="251" spans="1:64" x14ac:dyDescent="0.25">
      <c r="A251" s="1" t="s">
        <v>148</v>
      </c>
      <c r="B251" s="1" t="s">
        <v>2</v>
      </c>
      <c r="C251" s="1" t="s">
        <v>39</v>
      </c>
      <c r="D251" s="1" t="s">
        <v>4</v>
      </c>
      <c r="E251" s="1" t="s">
        <v>2825</v>
      </c>
      <c r="F251" s="1" t="s">
        <v>2826</v>
      </c>
      <c r="G251"/>
      <c r="H251" s="22">
        <v>-2.5899999999999999E-2</v>
      </c>
      <c r="J251" s="13">
        <v>0.30659999999999998</v>
      </c>
      <c r="K251" s="13">
        <v>0.23830000000000001</v>
      </c>
      <c r="L251" s="13">
        <v>0.32290000000000002</v>
      </c>
      <c r="M251" s="13">
        <v>0.3412</v>
      </c>
      <c r="N251" s="13">
        <v>-2.5899999999999999E-2</v>
      </c>
      <c r="O251" s="13">
        <v>-8.8499999999999995E-2</v>
      </c>
      <c r="P251" s="13"/>
      <c r="Q251" s="19">
        <v>4098</v>
      </c>
      <c r="R251" s="22">
        <v>1.36</v>
      </c>
      <c r="S251" s="22">
        <v>3.1</v>
      </c>
      <c r="T251" s="22">
        <v>0.8</v>
      </c>
      <c r="U251" s="19">
        <v>5</v>
      </c>
      <c r="V251" s="19">
        <v>2</v>
      </c>
      <c r="AS251" s="2"/>
      <c r="AT251" s="2"/>
      <c r="AU251" s="2"/>
      <c r="AV251" s="15"/>
      <c r="AW251" s="15"/>
      <c r="BA251" s="2"/>
      <c r="BB251" s="2"/>
      <c r="BD251" s="20"/>
      <c r="BE251" s="20"/>
      <c r="BG251" s="3"/>
      <c r="BH251" s="1"/>
      <c r="BI251" s="1"/>
      <c r="BJ251" s="1"/>
      <c r="BK251" s="1"/>
      <c r="BL251" s="1"/>
    </row>
    <row r="252" spans="1:64" x14ac:dyDescent="0.25">
      <c r="A252" s="1" t="s">
        <v>27</v>
      </c>
      <c r="B252" s="1" t="s">
        <v>18</v>
      </c>
      <c r="C252" s="1" t="s">
        <v>25</v>
      </c>
      <c r="D252" s="1" t="s">
        <v>4</v>
      </c>
      <c r="E252" s="1" t="s">
        <v>3073</v>
      </c>
      <c r="F252" s="1" t="s">
        <v>27</v>
      </c>
      <c r="G252"/>
      <c r="H252" s="22">
        <v>2.1399999999999999E-2</v>
      </c>
      <c r="J252" s="13">
        <v>5.5300000000000002E-2</v>
      </c>
      <c r="K252" s="13">
        <v>4.7899999999999998E-2</v>
      </c>
      <c r="L252" s="13">
        <v>6.5299999999999997E-2</v>
      </c>
      <c r="M252" s="13">
        <v>6.6100000000000006E-2</v>
      </c>
      <c r="N252" s="13">
        <v>-3.0999999999999999E-3</v>
      </c>
      <c r="O252" s="13">
        <v>-2.4E-2</v>
      </c>
      <c r="P252" s="13"/>
      <c r="Q252" s="19">
        <v>48</v>
      </c>
      <c r="R252" s="22">
        <v>1.36</v>
      </c>
      <c r="S252" s="22">
        <v>1.95</v>
      </c>
      <c r="T252" s="22">
        <v>0.17</v>
      </c>
      <c r="U252" s="19">
        <v>4</v>
      </c>
      <c r="V252" s="19">
        <v>3</v>
      </c>
      <c r="AS252" s="2"/>
      <c r="AT252" s="2"/>
      <c r="AU252" s="2"/>
      <c r="AV252" s="15"/>
      <c r="AW252" s="15"/>
      <c r="BA252" s="2"/>
      <c r="BB252" s="2"/>
      <c r="BD252" s="20"/>
      <c r="BE252" s="20"/>
      <c r="BG252" s="3"/>
      <c r="BH252" s="1"/>
      <c r="BI252" s="1"/>
      <c r="BJ252" s="1"/>
      <c r="BK252" s="1"/>
      <c r="BL252" s="1"/>
    </row>
    <row r="253" spans="1:64" x14ac:dyDescent="0.25">
      <c r="A253" s="1" t="s">
        <v>6</v>
      </c>
      <c r="B253" s="1" t="s">
        <v>2</v>
      </c>
      <c r="C253" s="1" t="s">
        <v>1646</v>
      </c>
      <c r="D253" s="1" t="s">
        <v>4</v>
      </c>
      <c r="E253" s="1" t="s">
        <v>2132</v>
      </c>
      <c r="F253" s="1" t="s">
        <v>2897</v>
      </c>
      <c r="G253"/>
      <c r="H253" s="22">
        <v>1.26E-2</v>
      </c>
      <c r="J253" s="13">
        <v>0.41830000000000001</v>
      </c>
      <c r="K253" s="13">
        <v>0.1429</v>
      </c>
      <c r="L253" s="13">
        <v>0.19309999999999999</v>
      </c>
      <c r="M253" s="13">
        <v>0.19939999999999999</v>
      </c>
      <c r="N253" s="13">
        <v>0</v>
      </c>
      <c r="O253" s="13">
        <v>-0.16850000000000001</v>
      </c>
      <c r="P253" s="13"/>
      <c r="Q253" s="19">
        <v>0</v>
      </c>
      <c r="R253" s="22">
        <v>1.35</v>
      </c>
      <c r="S253" s="22">
        <v>2.19</v>
      </c>
      <c r="T253" s="22">
        <v>0.13</v>
      </c>
      <c r="U253" s="19">
        <v>17</v>
      </c>
      <c r="V253" s="19">
        <v>6</v>
      </c>
      <c r="AS253" s="2"/>
      <c r="AT253" s="2"/>
      <c r="AU253" s="2"/>
      <c r="AV253" s="15"/>
      <c r="AW253" s="15"/>
      <c r="BA253" s="2"/>
      <c r="BB253" s="2"/>
      <c r="BD253" s="20"/>
      <c r="BE253" s="20"/>
      <c r="BG253" s="3"/>
      <c r="BH253" s="1"/>
      <c r="BI253" s="1"/>
      <c r="BJ253" s="1"/>
      <c r="BK253" s="1"/>
      <c r="BL253" s="1"/>
    </row>
    <row r="254" spans="1:64" x14ac:dyDescent="0.25">
      <c r="A254" s="1" t="s">
        <v>1</v>
      </c>
      <c r="B254" s="1" t="s">
        <v>2</v>
      </c>
      <c r="C254" s="1" t="s">
        <v>39</v>
      </c>
      <c r="D254" s="1" t="s">
        <v>4</v>
      </c>
      <c r="E254" s="1" t="s">
        <v>2795</v>
      </c>
      <c r="F254" s="1" t="s">
        <v>2797</v>
      </c>
      <c r="G254"/>
      <c r="H254" s="22">
        <v>-1.7999999999999999E-2</v>
      </c>
      <c r="J254" s="13">
        <v>3.0700000000000002E-2</v>
      </c>
      <c r="K254" s="13">
        <v>3.7199999999999997E-2</v>
      </c>
      <c r="L254" s="13">
        <v>5.0200000000000002E-2</v>
      </c>
      <c r="M254" s="13">
        <v>5.0700000000000002E-2</v>
      </c>
      <c r="N254" s="13">
        <v>-2.12E-2</v>
      </c>
      <c r="O254" s="13">
        <v>-2.3800000000000002E-2</v>
      </c>
      <c r="P254" s="13"/>
      <c r="Q254" s="19">
        <v>86</v>
      </c>
      <c r="R254" s="22">
        <v>1.35</v>
      </c>
      <c r="S254" s="22">
        <v>2.2200000000000002</v>
      </c>
      <c r="T254" s="22">
        <v>0.59</v>
      </c>
      <c r="U254" s="19">
        <v>6</v>
      </c>
      <c r="V254" s="19">
        <v>3</v>
      </c>
      <c r="AS254" s="2"/>
      <c r="AT254" s="2"/>
      <c r="AU254" s="2"/>
      <c r="AV254" s="15"/>
      <c r="AW254" s="15"/>
      <c r="BA254" s="2"/>
      <c r="BB254" s="2"/>
      <c r="BD254" s="20"/>
      <c r="BE254" s="20"/>
      <c r="BG254" s="3"/>
      <c r="BH254" s="1"/>
      <c r="BI254" s="1"/>
      <c r="BJ254" s="1"/>
      <c r="BK254" s="1"/>
      <c r="BL254" s="1"/>
    </row>
    <row r="255" spans="1:64" x14ac:dyDescent="0.25">
      <c r="A255" s="1" t="s">
        <v>1</v>
      </c>
      <c r="B255" s="1" t="s">
        <v>2</v>
      </c>
      <c r="C255" s="1" t="s">
        <v>22</v>
      </c>
      <c r="D255" s="1" t="s">
        <v>29</v>
      </c>
      <c r="E255" s="1" t="s">
        <v>2997</v>
      </c>
      <c r="F255" s="1" t="s">
        <v>2999</v>
      </c>
      <c r="G255"/>
      <c r="H255" s="22">
        <v>5.0000000000000001E-4</v>
      </c>
      <c r="J255" s="13">
        <v>1.6400000000000001E-2</v>
      </c>
      <c r="K255" s="13">
        <v>5.4300000000000001E-2</v>
      </c>
      <c r="L255" s="13">
        <v>7.2800000000000004E-2</v>
      </c>
      <c r="M255" s="13">
        <v>7.3800000000000004E-2</v>
      </c>
      <c r="N255" s="13">
        <v>-3.7000000000000002E-3</v>
      </c>
      <c r="O255" s="13">
        <v>-5.62E-2</v>
      </c>
      <c r="P255" s="13"/>
      <c r="Q255" s="19">
        <v>6</v>
      </c>
      <c r="R255" s="22">
        <v>1.34</v>
      </c>
      <c r="S255" s="22">
        <v>2.8</v>
      </c>
      <c r="T255" s="22">
        <v>-0.15</v>
      </c>
      <c r="U255" s="19">
        <v>10</v>
      </c>
      <c r="V255" s="19">
        <v>3</v>
      </c>
      <c r="AS255" s="2"/>
      <c r="AT255" s="2"/>
      <c r="AU255" s="2"/>
      <c r="AV255" s="15"/>
      <c r="AW255" s="15"/>
      <c r="BA255" s="2"/>
      <c r="BB255" s="2"/>
      <c r="BD255" s="20"/>
      <c r="BE255" s="20"/>
      <c r="BG255" s="3"/>
      <c r="BH255" s="1"/>
      <c r="BI255" s="1"/>
      <c r="BJ255" s="1"/>
      <c r="BK255" s="1"/>
      <c r="BL255" s="1"/>
    </row>
    <row r="256" spans="1:64" x14ac:dyDescent="0.25">
      <c r="A256" s="1" t="s">
        <v>1</v>
      </c>
      <c r="B256" s="1" t="s">
        <v>2</v>
      </c>
      <c r="C256" s="1" t="s">
        <v>22</v>
      </c>
      <c r="D256" s="1" t="s">
        <v>4</v>
      </c>
      <c r="E256" s="1" t="s">
        <v>1001</v>
      </c>
      <c r="F256" s="1" t="s">
        <v>1002</v>
      </c>
      <c r="G256"/>
      <c r="H256" s="22">
        <v>-2.41E-2</v>
      </c>
      <c r="J256" s="13">
        <v>0.1656</v>
      </c>
      <c r="K256" s="13">
        <v>0.1489</v>
      </c>
      <c r="L256" s="13">
        <v>0.19900000000000001</v>
      </c>
      <c r="M256" s="13">
        <v>0.2054</v>
      </c>
      <c r="N256" s="13">
        <v>-2.4400000000000002E-2</v>
      </c>
      <c r="O256" s="13">
        <v>-0.1041</v>
      </c>
      <c r="P256" s="13"/>
      <c r="Q256" s="19">
        <v>23</v>
      </c>
      <c r="R256" s="22">
        <v>1.34</v>
      </c>
      <c r="S256" s="22">
        <v>3.31</v>
      </c>
      <c r="T256" s="22">
        <v>0.33</v>
      </c>
      <c r="U256" s="19">
        <v>20</v>
      </c>
      <c r="V256" s="19">
        <v>3</v>
      </c>
      <c r="AS256" s="2"/>
      <c r="AT256" s="2"/>
      <c r="AU256" s="2"/>
      <c r="AV256" s="15"/>
      <c r="AW256" s="15"/>
      <c r="BA256" s="2"/>
      <c r="BB256" s="2"/>
      <c r="BD256" s="20"/>
      <c r="BE256" s="20"/>
      <c r="BG256" s="3"/>
      <c r="BH256" s="1"/>
      <c r="BI256" s="1"/>
      <c r="BJ256" s="1"/>
      <c r="BK256" s="1"/>
      <c r="BL256" s="1"/>
    </row>
    <row r="257" spans="1:64" x14ac:dyDescent="0.25">
      <c r="A257" s="1" t="s">
        <v>6</v>
      </c>
      <c r="B257" s="1" t="s">
        <v>18</v>
      </c>
      <c r="C257" s="1" t="s">
        <v>1645</v>
      </c>
      <c r="D257" s="1" t="s">
        <v>4</v>
      </c>
      <c r="E257" s="1" t="s">
        <v>2978</v>
      </c>
      <c r="F257" s="1" t="s">
        <v>2979</v>
      </c>
      <c r="G257">
        <v>-5.7336999999999999E-2</v>
      </c>
      <c r="H257" s="22">
        <v>-0.20472199999999999</v>
      </c>
      <c r="I257" s="2">
        <v>-5.7299999999999997E-2</v>
      </c>
      <c r="J257" s="13">
        <v>0.6492</v>
      </c>
      <c r="K257" s="13">
        <v>1.1873</v>
      </c>
      <c r="L257" s="13">
        <v>1.5855999999999999</v>
      </c>
      <c r="M257" s="13">
        <v>0</v>
      </c>
      <c r="N257" s="13">
        <v>-0.25030000000000002</v>
      </c>
      <c r="O257" s="13">
        <v>-0.25030000000000002</v>
      </c>
      <c r="P257" s="13">
        <v>-5.7299999999999997E-2</v>
      </c>
      <c r="Q257" s="19">
        <v>0</v>
      </c>
      <c r="R257" s="22">
        <v>1.34</v>
      </c>
      <c r="S257" s="22">
        <v>5.71</v>
      </c>
      <c r="T257" s="22"/>
      <c r="U257" s="19">
        <v>2</v>
      </c>
      <c r="V257" s="19">
        <v>1</v>
      </c>
      <c r="AS257" s="2"/>
      <c r="AT257" s="2"/>
      <c r="AU257" s="2"/>
      <c r="AV257" s="15"/>
      <c r="AW257" s="15"/>
      <c r="BA257" s="2"/>
      <c r="BB257" s="2"/>
      <c r="BD257" s="20"/>
      <c r="BE257" s="20"/>
      <c r="BG257" s="3"/>
      <c r="BH257" s="1"/>
      <c r="BI257" s="1"/>
      <c r="BJ257" s="1"/>
      <c r="BK257" s="1"/>
      <c r="BL257" s="1"/>
    </row>
    <row r="258" spans="1:64" x14ac:dyDescent="0.25">
      <c r="A258" s="1" t="s">
        <v>2738</v>
      </c>
      <c r="B258" s="1" t="s">
        <v>2</v>
      </c>
      <c r="C258" s="1" t="s">
        <v>13</v>
      </c>
      <c r="D258" s="1" t="s">
        <v>4</v>
      </c>
      <c r="E258" s="1" t="s">
        <v>2739</v>
      </c>
      <c r="F258" s="1" t="s">
        <v>2742</v>
      </c>
      <c r="G258"/>
      <c r="H258" s="22">
        <v>6.1600000000000002E-2</v>
      </c>
      <c r="J258" s="13">
        <v>0.60509999999999997</v>
      </c>
      <c r="K258" s="13">
        <v>0.54069999999999996</v>
      </c>
      <c r="L258" s="13">
        <v>0.72509999999999997</v>
      </c>
      <c r="M258" s="13">
        <v>0.79669999999999996</v>
      </c>
      <c r="N258" s="13">
        <v>-1.1999999999999999E-3</v>
      </c>
      <c r="O258" s="13">
        <v>-0.34960000000000002</v>
      </c>
      <c r="P258" s="13"/>
      <c r="Q258" s="19">
        <v>0</v>
      </c>
      <c r="R258" s="22">
        <v>1.34</v>
      </c>
      <c r="S258" s="22">
        <v>3.28</v>
      </c>
      <c r="T258" s="22">
        <v>0.38</v>
      </c>
      <c r="U258" s="19">
        <v>11</v>
      </c>
      <c r="V258" s="19">
        <v>5</v>
      </c>
      <c r="AS258" s="2"/>
      <c r="AT258" s="2"/>
      <c r="AU258" s="2"/>
      <c r="AV258" s="15"/>
      <c r="AW258" s="15"/>
      <c r="BA258" s="2"/>
      <c r="BB258" s="2"/>
      <c r="BD258" s="20"/>
      <c r="BE258" s="20"/>
      <c r="BG258" s="3"/>
      <c r="BH258" s="1"/>
      <c r="BI258" s="1"/>
      <c r="BJ258" s="1"/>
      <c r="BK258" s="1"/>
      <c r="BL258" s="1"/>
    </row>
    <row r="259" spans="1:64" x14ac:dyDescent="0.25">
      <c r="A259" s="1" t="s">
        <v>1</v>
      </c>
      <c r="B259" s="1" t="s">
        <v>18</v>
      </c>
      <c r="C259" s="1" t="s">
        <v>27</v>
      </c>
      <c r="D259" s="1" t="s">
        <v>16</v>
      </c>
      <c r="E259" s="1" t="s">
        <v>3178</v>
      </c>
      <c r="F259" s="1" t="s">
        <v>1607</v>
      </c>
      <c r="G259"/>
      <c r="H259" s="22">
        <v>2.5000000000000001E-3</v>
      </c>
      <c r="J259" s="13">
        <v>0.15190000000000001</v>
      </c>
      <c r="K259" s="13">
        <v>9.6600000000000005E-2</v>
      </c>
      <c r="L259" s="13">
        <v>0.12970000000000001</v>
      </c>
      <c r="M259" s="13">
        <v>0.1328</v>
      </c>
      <c r="N259" s="13">
        <v>0</v>
      </c>
      <c r="O259" s="13">
        <v>-5.4199999999999998E-2</v>
      </c>
      <c r="P259" s="13"/>
      <c r="Q259" s="19">
        <v>9</v>
      </c>
      <c r="R259" s="22">
        <v>1.34</v>
      </c>
      <c r="S259" s="22">
        <v>1.37</v>
      </c>
      <c r="T259" s="22">
        <v>0.71</v>
      </c>
      <c r="U259" s="19">
        <v>4</v>
      </c>
      <c r="V259" s="19">
        <v>3</v>
      </c>
      <c r="AS259" s="2"/>
      <c r="AT259" s="2"/>
      <c r="AU259" s="2"/>
      <c r="AV259" s="15"/>
      <c r="AW259" s="15"/>
      <c r="BA259" s="2"/>
      <c r="BB259" s="2"/>
      <c r="BD259" s="20"/>
      <c r="BE259" s="20"/>
      <c r="BG259" s="3"/>
      <c r="BH259" s="1"/>
      <c r="BI259" s="1"/>
      <c r="BJ259" s="1"/>
      <c r="BK259" s="1"/>
      <c r="BL259" s="1"/>
    </row>
    <row r="260" spans="1:64" x14ac:dyDescent="0.25">
      <c r="A260" s="1" t="s">
        <v>1</v>
      </c>
      <c r="B260" s="1" t="s">
        <v>2</v>
      </c>
      <c r="C260" s="1" t="s">
        <v>27</v>
      </c>
      <c r="D260" s="1" t="s">
        <v>48</v>
      </c>
      <c r="E260" s="1" t="s">
        <v>2270</v>
      </c>
      <c r="F260" s="1" t="s">
        <v>2271</v>
      </c>
      <c r="G260"/>
      <c r="H260" s="22">
        <v>-5.0000000000000001E-3</v>
      </c>
      <c r="J260" s="13">
        <v>8.2400000000000001E-2</v>
      </c>
      <c r="K260" s="13">
        <v>0.1051</v>
      </c>
      <c r="L260" s="13">
        <v>0.14030000000000001</v>
      </c>
      <c r="M260" s="13">
        <v>0.14360000000000001</v>
      </c>
      <c r="N260" s="13">
        <v>-5.0000000000000001E-3</v>
      </c>
      <c r="O260" s="13">
        <v>-9.7100000000000006E-2</v>
      </c>
      <c r="P260" s="13"/>
      <c r="Q260" s="19">
        <v>2479</v>
      </c>
      <c r="R260" s="22">
        <v>1.33</v>
      </c>
      <c r="S260" s="22">
        <v>2.89</v>
      </c>
      <c r="T260" s="22">
        <v>0.28000000000000003</v>
      </c>
      <c r="U260" s="19">
        <v>18</v>
      </c>
      <c r="V260" s="19">
        <v>2</v>
      </c>
      <c r="AS260" s="2"/>
      <c r="AT260" s="2"/>
      <c r="AU260" s="2"/>
      <c r="AV260" s="15"/>
      <c r="AW260" s="15"/>
      <c r="BA260" s="2"/>
      <c r="BB260" s="2"/>
      <c r="BD260" s="20"/>
      <c r="BE260" s="20"/>
      <c r="BG260" s="3"/>
      <c r="BH260" s="1"/>
      <c r="BI260" s="1"/>
      <c r="BJ260" s="1"/>
      <c r="BK260" s="1"/>
      <c r="BL260" s="1"/>
    </row>
    <row r="261" spans="1:64" x14ac:dyDescent="0.25">
      <c r="A261" s="1" t="s">
        <v>1</v>
      </c>
      <c r="B261" s="1" t="s">
        <v>2</v>
      </c>
      <c r="C261" s="1" t="s">
        <v>39</v>
      </c>
      <c r="D261" s="1" t="s">
        <v>4</v>
      </c>
      <c r="E261" s="1" t="s">
        <v>2144</v>
      </c>
      <c r="F261" s="1" t="s">
        <v>3045</v>
      </c>
      <c r="G261"/>
      <c r="H261" s="22">
        <v>1.14E-2</v>
      </c>
      <c r="J261" s="13">
        <v>8.6699999999999999E-2</v>
      </c>
      <c r="K261" s="13">
        <v>8.1199999999999994E-2</v>
      </c>
      <c r="L261" s="13">
        <v>0.1075</v>
      </c>
      <c r="M261" s="13">
        <v>0.1094</v>
      </c>
      <c r="N261" s="13">
        <v>-3.2800000000000003E-2</v>
      </c>
      <c r="O261" s="13">
        <v>-6.5100000000000005E-2</v>
      </c>
      <c r="P261" s="13"/>
      <c r="Q261" s="19">
        <v>40</v>
      </c>
      <c r="R261" s="22">
        <v>1.32</v>
      </c>
      <c r="S261" s="22">
        <v>2.61</v>
      </c>
      <c r="T261" s="22">
        <v>-0.13</v>
      </c>
      <c r="U261" s="19">
        <v>10</v>
      </c>
      <c r="V261" s="19">
        <v>2</v>
      </c>
      <c r="AS261" s="2"/>
      <c r="AT261" s="2"/>
      <c r="AU261" s="2"/>
      <c r="AV261" s="15"/>
      <c r="AW261" s="15"/>
      <c r="BA261" s="2"/>
      <c r="BB261" s="2"/>
      <c r="BD261" s="20"/>
      <c r="BE261" s="20"/>
      <c r="BG261" s="3"/>
      <c r="BH261" s="1"/>
      <c r="BI261" s="1"/>
      <c r="BJ261" s="1"/>
      <c r="BK261" s="1"/>
      <c r="BL261" s="1"/>
    </row>
    <row r="262" spans="1:64" x14ac:dyDescent="0.25">
      <c r="A262" s="1" t="s">
        <v>17</v>
      </c>
      <c r="B262" s="1" t="s">
        <v>18</v>
      </c>
      <c r="C262" s="1" t="s">
        <v>25</v>
      </c>
      <c r="D262" s="1" t="s">
        <v>4</v>
      </c>
      <c r="E262" s="1" t="s">
        <v>417</v>
      </c>
      <c r="F262" s="1" t="s">
        <v>2861</v>
      </c>
      <c r="G262"/>
      <c r="H262" s="22">
        <v>-1.6299999999999999E-2</v>
      </c>
      <c r="J262" s="13">
        <v>4.4999999999999998E-2</v>
      </c>
      <c r="K262" s="13">
        <v>5.9799999999999999E-2</v>
      </c>
      <c r="L262" s="13">
        <v>7.9000000000000001E-2</v>
      </c>
      <c r="M262" s="13">
        <v>0</v>
      </c>
      <c r="N262" s="13">
        <v>-1.6299999999999999E-2</v>
      </c>
      <c r="O262" s="13">
        <v>-2.1600000000000001E-2</v>
      </c>
      <c r="P262" s="13"/>
      <c r="Q262" s="19">
        <v>0</v>
      </c>
      <c r="R262" s="22">
        <v>1.32</v>
      </c>
      <c r="S262" s="22">
        <v>5.6</v>
      </c>
      <c r="T262" s="22"/>
      <c r="U262" s="19">
        <v>2</v>
      </c>
      <c r="V262" s="19">
        <v>1</v>
      </c>
      <c r="AS262" s="2"/>
      <c r="AT262" s="2"/>
      <c r="AU262" s="2"/>
      <c r="AV262" s="15"/>
      <c r="AW262" s="15"/>
      <c r="BA262" s="2"/>
      <c r="BB262" s="2"/>
      <c r="BD262" s="20"/>
      <c r="BE262" s="20"/>
      <c r="BG262" s="3"/>
      <c r="BH262" s="1"/>
      <c r="BI262" s="1"/>
      <c r="BJ262" s="1"/>
      <c r="BK262" s="1"/>
      <c r="BL262" s="1"/>
    </row>
    <row r="263" spans="1:64" x14ac:dyDescent="0.25">
      <c r="A263" s="1" t="s">
        <v>32</v>
      </c>
      <c r="B263" s="1" t="s">
        <v>18</v>
      </c>
      <c r="C263" s="1" t="s">
        <v>284</v>
      </c>
      <c r="D263" s="1" t="s">
        <v>19</v>
      </c>
      <c r="E263" s="1" t="s">
        <v>192</v>
      </c>
      <c r="F263" s="1" t="s">
        <v>2109</v>
      </c>
      <c r="G263"/>
      <c r="H263" s="22">
        <v>1.89E-2</v>
      </c>
      <c r="J263" s="13">
        <v>0.1431</v>
      </c>
      <c r="K263" s="13">
        <v>5.1200000000000002E-2</v>
      </c>
      <c r="L263" s="13">
        <v>6.7699999999999996E-2</v>
      </c>
      <c r="M263" s="13">
        <v>6.8500000000000005E-2</v>
      </c>
      <c r="N263" s="13">
        <v>-1E-4</v>
      </c>
      <c r="O263" s="13">
        <v>-0.12230000000000001</v>
      </c>
      <c r="P263" s="13"/>
      <c r="Q263" s="19">
        <v>159</v>
      </c>
      <c r="R263" s="22">
        <v>1.32</v>
      </c>
      <c r="S263" s="22">
        <v>1.4</v>
      </c>
      <c r="T263" s="22">
        <v>0.35</v>
      </c>
      <c r="U263" s="19">
        <v>25</v>
      </c>
      <c r="V263" s="19">
        <v>5</v>
      </c>
      <c r="AS263" s="2"/>
      <c r="AT263" s="2"/>
      <c r="AU263" s="2"/>
      <c r="AV263" s="15"/>
      <c r="AW263" s="15"/>
      <c r="BA263" s="2"/>
      <c r="BB263" s="2"/>
      <c r="BD263" s="20"/>
      <c r="BE263" s="20"/>
      <c r="BG263" s="3"/>
      <c r="BH263" s="1"/>
      <c r="BI263" s="1"/>
      <c r="BJ263" s="1"/>
      <c r="BK263" s="1"/>
      <c r="BL263" s="1"/>
    </row>
    <row r="264" spans="1:64" x14ac:dyDescent="0.25">
      <c r="A264" s="1" t="s">
        <v>6</v>
      </c>
      <c r="B264" s="1" t="s">
        <v>18</v>
      </c>
      <c r="C264" s="1" t="s">
        <v>1645</v>
      </c>
      <c r="D264" s="1" t="s">
        <v>4</v>
      </c>
      <c r="E264" s="1" t="s">
        <v>2976</v>
      </c>
      <c r="F264" s="1" t="s">
        <v>2977</v>
      </c>
      <c r="G264">
        <v>-5.9027999999999997E-2</v>
      </c>
      <c r="H264" s="22">
        <v>-3.7802000000000002E-2</v>
      </c>
      <c r="I264" s="2">
        <v>-5.8999999999999997E-2</v>
      </c>
      <c r="J264" s="13">
        <v>0.58109999999999995</v>
      </c>
      <c r="K264" s="13">
        <v>1.3129</v>
      </c>
      <c r="L264" s="13">
        <v>1.7251000000000001</v>
      </c>
      <c r="M264" s="13">
        <v>0</v>
      </c>
      <c r="N264" s="13">
        <v>-9.4600000000000004E-2</v>
      </c>
      <c r="O264" s="13">
        <v>-9.4600000000000004E-2</v>
      </c>
      <c r="P264" s="13">
        <v>-5.8999999999999997E-2</v>
      </c>
      <c r="Q264" s="19">
        <v>0</v>
      </c>
      <c r="R264" s="22">
        <v>1.31</v>
      </c>
      <c r="S264" s="22">
        <v>42.91</v>
      </c>
      <c r="T264" s="22"/>
      <c r="U264" s="19">
        <v>2</v>
      </c>
      <c r="V264" s="19">
        <v>1</v>
      </c>
      <c r="AS264" s="2"/>
      <c r="AT264" s="2"/>
      <c r="AU264" s="2"/>
      <c r="AV264" s="15"/>
      <c r="AW264" s="15"/>
      <c r="BA264" s="2"/>
      <c r="BB264" s="2"/>
      <c r="BD264" s="20"/>
      <c r="BE264" s="20"/>
      <c r="BG264" s="3"/>
      <c r="BH264" s="1"/>
      <c r="BI264" s="1"/>
      <c r="BJ264" s="1"/>
      <c r="BK264" s="1"/>
      <c r="BL264" s="1"/>
    </row>
    <row r="265" spans="1:64" x14ac:dyDescent="0.25">
      <c r="A265" s="1" t="s">
        <v>6</v>
      </c>
      <c r="B265" s="1" t="s">
        <v>18</v>
      </c>
      <c r="C265" s="1" t="s">
        <v>1645</v>
      </c>
      <c r="D265" s="1" t="s">
        <v>4</v>
      </c>
      <c r="E265" s="1" t="s">
        <v>1272</v>
      </c>
      <c r="F265" s="1" t="s">
        <v>2083</v>
      </c>
      <c r="G265">
        <v>4.1930000000000002E-2</v>
      </c>
      <c r="H265" s="22">
        <v>-9.5223000000000002E-2</v>
      </c>
      <c r="I265" s="2">
        <v>4.19E-2</v>
      </c>
      <c r="J265" s="13">
        <v>0.78969999999999996</v>
      </c>
      <c r="K265" s="13">
        <v>0.56430000000000002</v>
      </c>
      <c r="L265" s="13">
        <v>0.74039999999999995</v>
      </c>
      <c r="M265" s="13">
        <v>0.79859999999999998</v>
      </c>
      <c r="N265" s="13">
        <v>-5.7299999999999997E-2</v>
      </c>
      <c r="O265" s="13">
        <v>-0.30680000000000002</v>
      </c>
      <c r="P265" s="13">
        <v>4.19E-2</v>
      </c>
      <c r="Q265" s="19">
        <v>0</v>
      </c>
      <c r="R265" s="22">
        <v>1.31</v>
      </c>
      <c r="S265" s="22">
        <v>3.36</v>
      </c>
      <c r="T265" s="22">
        <v>0.5</v>
      </c>
      <c r="U265" s="19">
        <v>7</v>
      </c>
      <c r="V265" s="19">
        <v>2</v>
      </c>
      <c r="AS265" s="2"/>
      <c r="AT265" s="2"/>
      <c r="AU265" s="2"/>
      <c r="AV265" s="15"/>
      <c r="AW265" s="15"/>
      <c r="BA265" s="2"/>
      <c r="BB265" s="2"/>
      <c r="BD265" s="20"/>
      <c r="BE265" s="20"/>
      <c r="BG265" s="3"/>
      <c r="BH265" s="1"/>
      <c r="BI265" s="1"/>
      <c r="BJ265" s="1"/>
      <c r="BK265" s="1"/>
      <c r="BL265" s="1"/>
    </row>
    <row r="266" spans="1:64" x14ac:dyDescent="0.25">
      <c r="A266" s="1" t="s">
        <v>32</v>
      </c>
      <c r="B266" s="1" t="s">
        <v>18</v>
      </c>
      <c r="C266" s="1" t="s">
        <v>33</v>
      </c>
      <c r="D266" s="1" t="s">
        <v>4</v>
      </c>
      <c r="E266" s="1" t="s">
        <v>2455</v>
      </c>
      <c r="F266" s="1" t="s">
        <v>2456</v>
      </c>
      <c r="G266"/>
      <c r="H266" s="22">
        <v>-2.5999999999999999E-3</v>
      </c>
      <c r="J266" s="13">
        <v>9.1000000000000004E-3</v>
      </c>
      <c r="K266" s="13">
        <v>2.87E-2</v>
      </c>
      <c r="L266" s="13">
        <v>3.7499999999999999E-2</v>
      </c>
      <c r="M266" s="13">
        <v>3.78E-2</v>
      </c>
      <c r="N266" s="13">
        <v>-1.4E-2</v>
      </c>
      <c r="O266" s="13">
        <v>-2.1999999999999999E-2</v>
      </c>
      <c r="P266" s="13"/>
      <c r="Q266" s="19">
        <v>569</v>
      </c>
      <c r="R266" s="22">
        <v>1.31</v>
      </c>
      <c r="S266" s="22">
        <v>3.02</v>
      </c>
      <c r="T266" s="22">
        <v>0.36</v>
      </c>
      <c r="U266" s="19">
        <v>10</v>
      </c>
      <c r="V266" s="19">
        <v>3</v>
      </c>
      <c r="AS266" s="2"/>
      <c r="AT266" s="2"/>
      <c r="AU266" s="2"/>
      <c r="AV266" s="15"/>
      <c r="AW266" s="15"/>
      <c r="BA266" s="2"/>
      <c r="BB266" s="2"/>
      <c r="BD266" s="20"/>
      <c r="BE266" s="20"/>
      <c r="BG266" s="3"/>
      <c r="BH266" s="1"/>
      <c r="BI266" s="1"/>
      <c r="BJ266" s="1"/>
      <c r="BK266" s="1"/>
      <c r="BL266" s="1"/>
    </row>
    <row r="267" spans="1:64" x14ac:dyDescent="0.25">
      <c r="A267" s="1" t="s">
        <v>1</v>
      </c>
      <c r="B267" s="1" t="s">
        <v>18</v>
      </c>
      <c r="C267" s="1" t="s">
        <v>25</v>
      </c>
      <c r="D267" s="1" t="s">
        <v>45</v>
      </c>
      <c r="E267" s="1" t="s">
        <v>3359</v>
      </c>
      <c r="F267" s="1" t="s">
        <v>3360</v>
      </c>
      <c r="G267"/>
      <c r="H267" s="22">
        <v>3.2500000000000001E-2</v>
      </c>
      <c r="J267" s="13">
        <v>0.25740000000000002</v>
      </c>
      <c r="K267" s="13">
        <v>0.2392</v>
      </c>
      <c r="L267" s="13">
        <v>0.31219999999999998</v>
      </c>
      <c r="M267" s="13">
        <v>0.32540000000000002</v>
      </c>
      <c r="N267" s="13">
        <v>0</v>
      </c>
      <c r="O267" s="13">
        <v>-0.2117</v>
      </c>
      <c r="P267" s="13"/>
      <c r="Q267" s="19">
        <v>2001</v>
      </c>
      <c r="R267" s="22">
        <v>1.31</v>
      </c>
      <c r="S267" s="22">
        <v>2.13</v>
      </c>
      <c r="T267" s="22">
        <v>-0.12</v>
      </c>
      <c r="U267" s="19">
        <v>19</v>
      </c>
      <c r="V267" s="19">
        <v>4</v>
      </c>
      <c r="AS267" s="2"/>
      <c r="AT267" s="2"/>
      <c r="AU267" s="2"/>
      <c r="AV267" s="15"/>
      <c r="AW267" s="15"/>
      <c r="BA267" s="2"/>
      <c r="BB267" s="2"/>
      <c r="BD267" s="20"/>
      <c r="BE267" s="20"/>
      <c r="BG267" s="3"/>
      <c r="BH267" s="1"/>
      <c r="BI267" s="1"/>
      <c r="BJ267" s="1"/>
      <c r="BK267" s="1"/>
      <c r="BL267" s="1"/>
    </row>
    <row r="268" spans="1:64" x14ac:dyDescent="0.25">
      <c r="A268" s="1" t="s">
        <v>1</v>
      </c>
      <c r="B268" s="1" t="s">
        <v>2</v>
      </c>
      <c r="C268" s="1" t="s">
        <v>39</v>
      </c>
      <c r="D268" s="1" t="s">
        <v>48</v>
      </c>
      <c r="E268" s="1" t="s">
        <v>1352</v>
      </c>
      <c r="F268" s="1" t="s">
        <v>1353</v>
      </c>
      <c r="G268"/>
      <c r="H268" s="22">
        <v>2.5399999999999999E-2</v>
      </c>
      <c r="J268" s="13">
        <v>9.7900000000000001E-2</v>
      </c>
      <c r="K268" s="13">
        <v>0.1016</v>
      </c>
      <c r="L268" s="13">
        <v>0.13239999999999999</v>
      </c>
      <c r="M268" s="13">
        <v>0.1353</v>
      </c>
      <c r="N268" s="13">
        <v>0</v>
      </c>
      <c r="O268" s="13">
        <v>-9.9400000000000002E-2</v>
      </c>
      <c r="P268" s="13"/>
      <c r="Q268" s="19">
        <v>1</v>
      </c>
      <c r="R268" s="22">
        <v>1.3</v>
      </c>
      <c r="S268" s="22">
        <v>2.6</v>
      </c>
      <c r="T268" s="22">
        <v>0.31</v>
      </c>
      <c r="U268" s="19">
        <v>4</v>
      </c>
      <c r="V268" s="19">
        <v>1</v>
      </c>
      <c r="AS268" s="2"/>
      <c r="AT268" s="2"/>
      <c r="AU268" s="2"/>
      <c r="AV268" s="15"/>
      <c r="AW268" s="15"/>
      <c r="BA268" s="2"/>
      <c r="BB268" s="2"/>
      <c r="BD268" s="20"/>
      <c r="BE268" s="20"/>
      <c r="BG268" s="3"/>
      <c r="BH268" s="1"/>
      <c r="BI268" s="1"/>
      <c r="BJ268" s="1"/>
      <c r="BK268" s="1"/>
      <c r="BL268" s="1"/>
    </row>
    <row r="269" spans="1:64" x14ac:dyDescent="0.25">
      <c r="A269" s="1" t="s">
        <v>6</v>
      </c>
      <c r="B269" s="1" t="s">
        <v>18</v>
      </c>
      <c r="C269" s="1" t="s">
        <v>1645</v>
      </c>
      <c r="D269" s="1" t="s">
        <v>4</v>
      </c>
      <c r="E269" s="1" t="s">
        <v>2843</v>
      </c>
      <c r="F269" s="1" t="s">
        <v>2844</v>
      </c>
      <c r="G269">
        <v>8.0719999999999993E-3</v>
      </c>
      <c r="H269" s="22">
        <v>-5.3286E-2</v>
      </c>
      <c r="I269" s="2">
        <v>8.0999999999999996E-3</v>
      </c>
      <c r="J269" s="13">
        <v>0.14169999999999999</v>
      </c>
      <c r="K269" s="13">
        <v>0.28620000000000001</v>
      </c>
      <c r="L269" s="13">
        <v>0.37269999999999998</v>
      </c>
      <c r="M269" s="13">
        <v>0</v>
      </c>
      <c r="N269" s="13">
        <v>-4.5600000000000002E-2</v>
      </c>
      <c r="O269" s="13">
        <v>-5.33E-2</v>
      </c>
      <c r="P269" s="13">
        <v>8.0999999999999996E-3</v>
      </c>
      <c r="Q269" s="19">
        <v>0</v>
      </c>
      <c r="R269" s="22">
        <v>1.3</v>
      </c>
      <c r="S269" s="22">
        <v>3.17</v>
      </c>
      <c r="T269" s="22"/>
      <c r="U269" s="19">
        <v>2</v>
      </c>
      <c r="V269" s="19">
        <v>1</v>
      </c>
      <c r="AS269" s="2"/>
      <c r="AT269" s="2"/>
      <c r="AU269" s="2"/>
      <c r="AV269" s="15"/>
      <c r="AW269" s="15"/>
      <c r="BA269" s="2"/>
      <c r="BB269" s="2"/>
      <c r="BD269" s="20"/>
      <c r="BE269" s="20"/>
      <c r="BG269" s="3"/>
      <c r="BH269" s="1"/>
      <c r="BI269" s="1"/>
      <c r="BJ269" s="1"/>
      <c r="BK269" s="1"/>
      <c r="BL269" s="1"/>
    </row>
    <row r="270" spans="1:64" x14ac:dyDescent="0.25">
      <c r="A270" s="1" t="s">
        <v>6</v>
      </c>
      <c r="B270" s="1" t="s">
        <v>2</v>
      </c>
      <c r="C270" s="1" t="s">
        <v>1646</v>
      </c>
      <c r="D270" s="1" t="s">
        <v>4</v>
      </c>
      <c r="E270" s="1" t="s">
        <v>1969</v>
      </c>
      <c r="F270" s="1" t="s">
        <v>1970</v>
      </c>
      <c r="G270"/>
      <c r="H270" s="22">
        <v>-7.1400000000000005E-2</v>
      </c>
      <c r="J270" s="13">
        <v>1.4395</v>
      </c>
      <c r="K270" s="13">
        <v>0.6865</v>
      </c>
      <c r="L270" s="13">
        <v>0.89300000000000002</v>
      </c>
      <c r="M270" s="13">
        <v>0.99639999999999995</v>
      </c>
      <c r="N270" s="13">
        <v>-0.18629999999999999</v>
      </c>
      <c r="O270" s="13">
        <v>-0.18629999999999999</v>
      </c>
      <c r="P270" s="13"/>
      <c r="Q270" s="19">
        <v>40</v>
      </c>
      <c r="R270" s="22">
        <v>1.3</v>
      </c>
      <c r="S270" s="22">
        <v>6.94</v>
      </c>
      <c r="T270" s="22">
        <v>0.08</v>
      </c>
      <c r="U270" s="19">
        <v>4</v>
      </c>
      <c r="V270" s="19">
        <v>2</v>
      </c>
      <c r="AS270" s="2"/>
      <c r="AT270" s="2"/>
      <c r="AU270" s="2"/>
      <c r="AV270" s="15"/>
      <c r="AW270" s="15"/>
      <c r="BA270" s="2"/>
      <c r="BB270" s="2"/>
      <c r="BD270" s="20"/>
      <c r="BE270" s="20"/>
      <c r="BG270" s="3"/>
      <c r="BH270" s="1"/>
      <c r="BI270" s="1"/>
      <c r="BJ270" s="1"/>
      <c r="BK270" s="1"/>
      <c r="BL270" s="1"/>
    </row>
    <row r="271" spans="1:64" x14ac:dyDescent="0.25">
      <c r="A271" s="1" t="s">
        <v>6</v>
      </c>
      <c r="B271" s="1" t="s">
        <v>18</v>
      </c>
      <c r="C271" s="1" t="s">
        <v>1645</v>
      </c>
      <c r="D271" s="1" t="s">
        <v>4</v>
      </c>
      <c r="E271" s="1" t="s">
        <v>1963</v>
      </c>
      <c r="F271" s="1" t="s">
        <v>1964</v>
      </c>
      <c r="G271">
        <v>5.7647999999999998E-2</v>
      </c>
      <c r="H271" s="22">
        <v>-7.0500999999999994E-2</v>
      </c>
      <c r="I271" s="2">
        <v>5.7599999999999998E-2</v>
      </c>
      <c r="J271" s="13">
        <v>0.67920000000000003</v>
      </c>
      <c r="K271" s="13">
        <v>0.58709999999999996</v>
      </c>
      <c r="L271" s="13">
        <v>0.76439999999999997</v>
      </c>
      <c r="M271" s="13">
        <v>0.83</v>
      </c>
      <c r="N271" s="13">
        <v>-1.6899999999999998E-2</v>
      </c>
      <c r="O271" s="13">
        <v>-0.28720000000000001</v>
      </c>
      <c r="P271" s="13">
        <v>5.7599999999999998E-2</v>
      </c>
      <c r="Q271" s="19">
        <v>0</v>
      </c>
      <c r="R271" s="22">
        <v>1.3</v>
      </c>
      <c r="S271" s="22">
        <v>4.1399999999999997</v>
      </c>
      <c r="T271" s="22">
        <v>0.56000000000000005</v>
      </c>
      <c r="U271" s="19">
        <v>7</v>
      </c>
      <c r="V271" s="19">
        <v>3</v>
      </c>
      <c r="AS271" s="2"/>
      <c r="AT271" s="2"/>
      <c r="AU271" s="2"/>
      <c r="AV271" s="15"/>
      <c r="AW271" s="15"/>
      <c r="BA271" s="2"/>
      <c r="BB271" s="2"/>
      <c r="BD271" s="20"/>
      <c r="BE271" s="20"/>
      <c r="BG271" s="3"/>
      <c r="BH271" s="1"/>
      <c r="BI271" s="1"/>
      <c r="BJ271" s="1"/>
      <c r="BK271" s="1"/>
      <c r="BL271" s="1"/>
    </row>
    <row r="272" spans="1:64" x14ac:dyDescent="0.25">
      <c r="A272" s="1" t="s">
        <v>17</v>
      </c>
      <c r="B272" s="1" t="s">
        <v>18</v>
      </c>
      <c r="C272" s="1" t="s">
        <v>25</v>
      </c>
      <c r="D272" s="1" t="s">
        <v>4</v>
      </c>
      <c r="E272" s="1" t="s">
        <v>2942</v>
      </c>
      <c r="F272" s="1" t="s">
        <v>2943</v>
      </c>
      <c r="G272"/>
      <c r="H272" s="22">
        <v>9.8500000000000004E-2</v>
      </c>
      <c r="J272" s="13">
        <v>0.2051</v>
      </c>
      <c r="K272" s="13">
        <v>9.8599999999999993E-2</v>
      </c>
      <c r="L272" s="13">
        <v>0.12820000000000001</v>
      </c>
      <c r="M272" s="13">
        <v>0.13120000000000001</v>
      </c>
      <c r="N272" s="13">
        <v>0</v>
      </c>
      <c r="O272" s="13">
        <v>-3.32E-2</v>
      </c>
      <c r="P272" s="13"/>
      <c r="Q272" s="19">
        <v>978</v>
      </c>
      <c r="R272" s="22">
        <v>1.3</v>
      </c>
      <c r="S272" s="22">
        <v>5.41</v>
      </c>
      <c r="T272" s="22">
        <v>-0.05</v>
      </c>
      <c r="U272" s="19">
        <v>4</v>
      </c>
      <c r="V272" s="19">
        <v>2</v>
      </c>
      <c r="AS272" s="2"/>
      <c r="AT272" s="2"/>
      <c r="AU272" s="2"/>
      <c r="AV272" s="15"/>
      <c r="AW272" s="15"/>
      <c r="BA272" s="2"/>
      <c r="BB272" s="2"/>
      <c r="BD272" s="20"/>
      <c r="BE272" s="20"/>
      <c r="BG272" s="3"/>
      <c r="BH272" s="1"/>
      <c r="BI272" s="1"/>
      <c r="BJ272" s="1"/>
      <c r="BK272" s="1"/>
      <c r="BL272" s="1"/>
    </row>
    <row r="273" spans="1:64" x14ac:dyDescent="0.25">
      <c r="A273" s="1" t="s">
        <v>6</v>
      </c>
      <c r="B273" s="1" t="s">
        <v>18</v>
      </c>
      <c r="C273" s="1" t="s">
        <v>1645</v>
      </c>
      <c r="D273" s="1" t="s">
        <v>4</v>
      </c>
      <c r="E273" s="1" t="s">
        <v>2961</v>
      </c>
      <c r="F273" s="1" t="s">
        <v>2963</v>
      </c>
      <c r="G273">
        <v>0.134404</v>
      </c>
      <c r="H273" s="22">
        <v>-0.16533400000000001</v>
      </c>
      <c r="I273" s="2">
        <v>0.13439999999999999</v>
      </c>
      <c r="J273" s="13">
        <v>0.66100000000000003</v>
      </c>
      <c r="K273" s="13">
        <v>2.0164</v>
      </c>
      <c r="L273" s="13">
        <v>2.6295999999999999</v>
      </c>
      <c r="M273" s="13">
        <v>0</v>
      </c>
      <c r="N273" s="13">
        <v>-5.3199999999999997E-2</v>
      </c>
      <c r="O273" s="13">
        <v>-0.1653</v>
      </c>
      <c r="P273" s="13">
        <v>0.13439999999999999</v>
      </c>
      <c r="Q273" s="19">
        <v>0</v>
      </c>
      <c r="R273" s="22">
        <v>1.3</v>
      </c>
      <c r="S273" s="22">
        <v>11.9</v>
      </c>
      <c r="T273" s="22"/>
      <c r="U273" s="19">
        <v>2</v>
      </c>
      <c r="V273" s="19">
        <v>2</v>
      </c>
      <c r="AS273" s="2"/>
      <c r="AT273" s="2"/>
      <c r="AU273" s="2"/>
      <c r="AV273" s="15"/>
      <c r="AW273" s="15"/>
      <c r="BA273" s="2"/>
      <c r="BB273" s="2"/>
      <c r="BD273" s="20"/>
      <c r="BE273" s="20"/>
      <c r="BG273" s="3"/>
      <c r="BH273" s="1"/>
      <c r="BI273" s="1"/>
      <c r="BJ273" s="1"/>
      <c r="BK273" s="1"/>
      <c r="BL273" s="1"/>
    </row>
    <row r="274" spans="1:64" x14ac:dyDescent="0.25">
      <c r="A274" s="1" t="s">
        <v>6</v>
      </c>
      <c r="B274" s="1" t="s">
        <v>18</v>
      </c>
      <c r="C274" s="1" t="s">
        <v>1645</v>
      </c>
      <c r="D274" s="1" t="s">
        <v>4</v>
      </c>
      <c r="E274" s="1" t="s">
        <v>2014</v>
      </c>
      <c r="F274" s="1" t="s">
        <v>2015</v>
      </c>
      <c r="G274">
        <v>3.3869999999999998E-3</v>
      </c>
      <c r="H274" s="22">
        <v>-0.14160600000000001</v>
      </c>
      <c r="I274" s="2">
        <v>3.3999999999999998E-3</v>
      </c>
      <c r="J274" s="13">
        <v>0.49209999999999998</v>
      </c>
      <c r="K274" s="13">
        <v>0.86250000000000004</v>
      </c>
      <c r="L274" s="13">
        <v>1.1253</v>
      </c>
      <c r="M274" s="13">
        <v>1.1910000000000001</v>
      </c>
      <c r="N274" s="13">
        <v>-0.21970000000000001</v>
      </c>
      <c r="O274" s="13">
        <v>-0.45960000000000001</v>
      </c>
      <c r="P274" s="13">
        <v>3.3999999999999998E-3</v>
      </c>
      <c r="Q274" s="19">
        <v>0</v>
      </c>
      <c r="R274" s="22">
        <v>1.3</v>
      </c>
      <c r="S274" s="22">
        <v>3.65</v>
      </c>
      <c r="T274" s="22">
        <v>0.66</v>
      </c>
      <c r="U274" s="19">
        <v>10</v>
      </c>
      <c r="V274" s="19">
        <v>5</v>
      </c>
      <c r="AS274" s="2"/>
      <c r="AT274" s="2"/>
      <c r="AU274" s="2"/>
      <c r="AV274" s="15"/>
      <c r="AW274" s="15"/>
      <c r="BA274" s="2"/>
      <c r="BB274" s="2"/>
      <c r="BD274" s="20"/>
      <c r="BE274" s="20"/>
      <c r="BG274" s="3"/>
      <c r="BH274" s="1"/>
      <c r="BI274" s="1"/>
      <c r="BJ274" s="1"/>
      <c r="BK274" s="1"/>
      <c r="BL274" s="1"/>
    </row>
    <row r="275" spans="1:64" x14ac:dyDescent="0.25">
      <c r="A275" s="1" t="s">
        <v>1</v>
      </c>
      <c r="B275" s="1" t="s">
        <v>2</v>
      </c>
      <c r="C275" s="1" t="s">
        <v>56</v>
      </c>
      <c r="D275" s="1" t="s">
        <v>4</v>
      </c>
      <c r="E275" s="1" t="s">
        <v>2730</v>
      </c>
      <c r="F275" s="1" t="s">
        <v>2731</v>
      </c>
      <c r="G275"/>
      <c r="H275" s="22">
        <v>1.09E-2</v>
      </c>
      <c r="J275" s="13">
        <v>0.21920000000000001</v>
      </c>
      <c r="K275" s="13">
        <v>0.16830000000000001</v>
      </c>
      <c r="L275" s="13">
        <v>0.21659999999999999</v>
      </c>
      <c r="M275" s="13">
        <v>0.2238</v>
      </c>
      <c r="N275" s="13">
        <v>-3.5900000000000001E-2</v>
      </c>
      <c r="O275" s="13">
        <v>-5.0299999999999997E-2</v>
      </c>
      <c r="P275" s="13"/>
      <c r="Q275" s="19">
        <v>1</v>
      </c>
      <c r="R275" s="22">
        <v>1.29</v>
      </c>
      <c r="S275" s="22">
        <v>3.66</v>
      </c>
      <c r="T275" s="22">
        <v>0.39</v>
      </c>
      <c r="U275" s="19">
        <v>4</v>
      </c>
      <c r="V275" s="19">
        <v>2</v>
      </c>
      <c r="AS275" s="2"/>
      <c r="AT275" s="2"/>
      <c r="AU275" s="2"/>
      <c r="AV275" s="15"/>
      <c r="AW275" s="15"/>
      <c r="BA275" s="2"/>
      <c r="BB275" s="2"/>
      <c r="BD275" s="20"/>
      <c r="BE275" s="20"/>
      <c r="BG275" s="3"/>
      <c r="BH275" s="1"/>
      <c r="BI275" s="1"/>
      <c r="BJ275" s="1"/>
      <c r="BK275" s="1"/>
      <c r="BL275" s="1"/>
    </row>
    <row r="276" spans="1:64" x14ac:dyDescent="0.25">
      <c r="A276" s="1" t="s">
        <v>483</v>
      </c>
      <c r="B276" s="1" t="s">
        <v>18</v>
      </c>
      <c r="C276" s="1" t="s">
        <v>25</v>
      </c>
      <c r="D276" s="1" t="s">
        <v>4</v>
      </c>
      <c r="E276" s="1" t="s">
        <v>146</v>
      </c>
      <c r="F276" s="1" t="s">
        <v>720</v>
      </c>
      <c r="G276"/>
      <c r="H276" s="22">
        <v>7.7999999999999996E-3</v>
      </c>
      <c r="J276" s="13">
        <v>0.1084</v>
      </c>
      <c r="K276" s="13">
        <v>7.4200000000000002E-2</v>
      </c>
      <c r="L276" s="13">
        <v>9.5200000000000007E-2</v>
      </c>
      <c r="M276" s="13">
        <v>9.6600000000000005E-2</v>
      </c>
      <c r="N276" s="13">
        <v>0</v>
      </c>
      <c r="O276" s="13">
        <v>-5.8200000000000002E-2</v>
      </c>
      <c r="P276" s="13"/>
      <c r="Q276" s="19">
        <v>76</v>
      </c>
      <c r="R276" s="22">
        <v>1.28</v>
      </c>
      <c r="S276" s="22">
        <v>2.4700000000000002</v>
      </c>
      <c r="T276" s="22">
        <v>0.14000000000000001</v>
      </c>
      <c r="U276" s="19">
        <v>15</v>
      </c>
      <c r="V276" s="19">
        <v>3</v>
      </c>
      <c r="AS276" s="2"/>
      <c r="AT276" s="2"/>
      <c r="AU276" s="2"/>
      <c r="AV276" s="15"/>
      <c r="AW276" s="15"/>
      <c r="BA276" s="2"/>
      <c r="BB276" s="2"/>
      <c r="BD276" s="20"/>
      <c r="BE276" s="20"/>
      <c r="BG276" s="3"/>
      <c r="BH276" s="1"/>
      <c r="BI276" s="1"/>
      <c r="BJ276" s="1"/>
      <c r="BK276" s="1"/>
      <c r="BL276" s="1"/>
    </row>
    <row r="277" spans="1:64" x14ac:dyDescent="0.25">
      <c r="A277" s="1" t="s">
        <v>1</v>
      </c>
      <c r="B277" s="1" t="s">
        <v>2</v>
      </c>
      <c r="C277" s="1" t="s">
        <v>3</v>
      </c>
      <c r="D277" s="1" t="s">
        <v>30</v>
      </c>
      <c r="E277" s="1" t="s">
        <v>198</v>
      </c>
      <c r="F277" s="1" t="s">
        <v>199</v>
      </c>
      <c r="G277"/>
      <c r="H277" s="22">
        <v>1.1787000000000001E-2</v>
      </c>
      <c r="J277" s="13">
        <v>7.0400000000000004E-2</v>
      </c>
      <c r="K277" s="13">
        <v>6.54E-2</v>
      </c>
      <c r="L277" s="13">
        <v>8.3400000000000002E-2</v>
      </c>
      <c r="M277" s="13">
        <v>8.4099999999999994E-2</v>
      </c>
      <c r="N277" s="13">
        <v>0</v>
      </c>
      <c r="O277" s="13">
        <v>-0.17960000000000001</v>
      </c>
      <c r="P277" s="13"/>
      <c r="Q277" s="19">
        <v>60</v>
      </c>
      <c r="R277" s="22">
        <v>1.28</v>
      </c>
      <c r="S277" s="22">
        <v>0.5</v>
      </c>
      <c r="T277" s="22">
        <v>0.08</v>
      </c>
      <c r="U277" s="19">
        <v>42</v>
      </c>
      <c r="V277" s="19">
        <v>11</v>
      </c>
      <c r="AS277" s="2"/>
      <c r="AT277" s="2"/>
      <c r="AU277" s="2"/>
      <c r="AV277" s="15"/>
      <c r="AW277" s="15"/>
      <c r="BA277" s="2"/>
      <c r="BB277" s="2"/>
      <c r="BD277" s="20"/>
      <c r="BE277" s="20"/>
      <c r="BG277" s="3"/>
      <c r="BH277" s="1"/>
      <c r="BI277" s="1"/>
      <c r="BJ277" s="1"/>
      <c r="BK277" s="1"/>
      <c r="BL277" s="1"/>
    </row>
    <row r="278" spans="1:64" x14ac:dyDescent="0.25">
      <c r="A278" s="1" t="s">
        <v>32</v>
      </c>
      <c r="B278" s="1" t="s">
        <v>18</v>
      </c>
      <c r="C278" s="1" t="s">
        <v>25</v>
      </c>
      <c r="D278" s="1" t="s">
        <v>289</v>
      </c>
      <c r="E278" s="1" t="s">
        <v>2750</v>
      </c>
      <c r="F278" s="1" t="s">
        <v>227</v>
      </c>
      <c r="G278"/>
      <c r="H278" s="22">
        <v>1.46E-2</v>
      </c>
      <c r="J278" s="13">
        <v>6.5000000000000002E-2</v>
      </c>
      <c r="K278" s="13">
        <v>3.3399999999999999E-2</v>
      </c>
      <c r="L278" s="13">
        <v>4.2700000000000002E-2</v>
      </c>
      <c r="M278" s="13">
        <v>4.2900000000000001E-2</v>
      </c>
      <c r="N278" s="13">
        <v>0</v>
      </c>
      <c r="O278" s="13">
        <v>-9.2600000000000002E-2</v>
      </c>
      <c r="P278" s="13"/>
      <c r="Q278" s="19">
        <v>294</v>
      </c>
      <c r="R278" s="22">
        <v>1.28</v>
      </c>
      <c r="S278" s="22">
        <v>2.94</v>
      </c>
      <c r="T278" s="22">
        <v>-0.08</v>
      </c>
      <c r="U278" s="19">
        <v>44</v>
      </c>
      <c r="V278" s="19">
        <v>3</v>
      </c>
      <c r="AS278" s="2"/>
      <c r="AT278" s="2"/>
      <c r="AU278" s="2"/>
      <c r="AV278" s="15"/>
      <c r="AW278" s="15"/>
      <c r="BA278" s="2"/>
      <c r="BB278" s="2"/>
      <c r="BD278" s="20"/>
      <c r="BE278" s="20"/>
      <c r="BG278" s="3"/>
      <c r="BH278" s="1"/>
      <c r="BI278" s="1"/>
      <c r="BJ278" s="1"/>
      <c r="BK278" s="1"/>
      <c r="BL278" s="1"/>
    </row>
    <row r="279" spans="1:64" x14ac:dyDescent="0.25">
      <c r="A279" s="1" t="s">
        <v>32</v>
      </c>
      <c r="B279" s="1" t="s">
        <v>18</v>
      </c>
      <c r="C279" s="1" t="s">
        <v>25</v>
      </c>
      <c r="D279" s="1" t="s">
        <v>2361</v>
      </c>
      <c r="E279" s="1" t="s">
        <v>2362</v>
      </c>
      <c r="F279" s="1" t="s">
        <v>2363</v>
      </c>
      <c r="G279"/>
      <c r="H279" s="22">
        <v>8.0000000000000002E-3</v>
      </c>
      <c r="J279" s="13">
        <v>0.1066</v>
      </c>
      <c r="K279" s="13">
        <v>3.9199999999999999E-2</v>
      </c>
      <c r="L279" s="13">
        <v>4.99E-2</v>
      </c>
      <c r="M279" s="13">
        <v>5.0299999999999997E-2</v>
      </c>
      <c r="N279" s="13">
        <v>0</v>
      </c>
      <c r="O279" s="13">
        <v>-5.33E-2</v>
      </c>
      <c r="P279" s="13"/>
      <c r="Q279" s="19">
        <v>2369</v>
      </c>
      <c r="R279" s="22">
        <v>1.27</v>
      </c>
      <c r="S279" s="22">
        <v>1.39</v>
      </c>
      <c r="T279" s="22">
        <v>0.13</v>
      </c>
      <c r="U279" s="19">
        <v>20</v>
      </c>
      <c r="V279" s="19">
        <v>6</v>
      </c>
      <c r="AS279" s="2"/>
      <c r="AT279" s="2"/>
      <c r="AU279" s="2"/>
      <c r="AV279" s="15"/>
      <c r="AW279" s="15"/>
      <c r="BA279" s="2"/>
      <c r="BB279" s="2"/>
      <c r="BD279" s="20"/>
      <c r="BE279" s="20"/>
      <c r="BG279" s="3"/>
      <c r="BH279" s="1"/>
      <c r="BI279" s="1"/>
      <c r="BJ279" s="1"/>
      <c r="BK279" s="1"/>
      <c r="BL279" s="1"/>
    </row>
    <row r="280" spans="1:64" x14ac:dyDescent="0.25">
      <c r="A280" s="1" t="s">
        <v>6</v>
      </c>
      <c r="B280" s="1" t="s">
        <v>18</v>
      </c>
      <c r="C280" s="1" t="s">
        <v>1645</v>
      </c>
      <c r="D280" s="1" t="s">
        <v>4</v>
      </c>
      <c r="E280" s="1" t="s">
        <v>2845</v>
      </c>
      <c r="F280" s="1" t="s">
        <v>2846</v>
      </c>
      <c r="G280">
        <v>4.5099E-2</v>
      </c>
      <c r="H280" s="22">
        <v>-5.2523E-2</v>
      </c>
      <c r="I280" s="2">
        <v>4.5100000000000001E-2</v>
      </c>
      <c r="J280" s="13">
        <v>0.1037</v>
      </c>
      <c r="K280" s="13">
        <v>0.30009999999999998</v>
      </c>
      <c r="L280" s="13">
        <v>0.38109999999999999</v>
      </c>
      <c r="M280" s="13">
        <v>0</v>
      </c>
      <c r="N280" s="13">
        <v>-9.7999999999999997E-3</v>
      </c>
      <c r="O280" s="13">
        <v>-5.2499999999999998E-2</v>
      </c>
      <c r="P280" s="13">
        <v>4.5100000000000001E-2</v>
      </c>
      <c r="Q280" s="19">
        <v>0</v>
      </c>
      <c r="R280" s="22">
        <v>1.27</v>
      </c>
      <c r="S280" s="22">
        <v>3.91</v>
      </c>
      <c r="T280" s="22"/>
      <c r="U280" s="19">
        <v>2</v>
      </c>
      <c r="V280" s="19">
        <v>2</v>
      </c>
      <c r="AS280" s="2"/>
      <c r="AT280" s="2"/>
      <c r="AU280" s="2"/>
      <c r="AV280" s="15"/>
      <c r="AW280" s="15"/>
      <c r="BA280" s="2"/>
      <c r="BB280" s="2"/>
      <c r="BD280" s="20"/>
      <c r="BE280" s="20"/>
      <c r="BG280" s="3"/>
      <c r="BH280" s="1"/>
      <c r="BI280" s="1"/>
      <c r="BJ280" s="1"/>
      <c r="BK280" s="1"/>
      <c r="BL280" s="1"/>
    </row>
    <row r="281" spans="1:64" x14ac:dyDescent="0.25">
      <c r="A281" s="1" t="s">
        <v>6</v>
      </c>
      <c r="B281" s="1" t="s">
        <v>18</v>
      </c>
      <c r="C281" s="1" t="s">
        <v>1645</v>
      </c>
      <c r="D281" s="1" t="s">
        <v>4</v>
      </c>
      <c r="E281" s="1" t="s">
        <v>777</v>
      </c>
      <c r="F281" s="1" t="s">
        <v>777</v>
      </c>
      <c r="G281">
        <v>3.2786999999999997E-2</v>
      </c>
      <c r="H281" s="22">
        <v>-0.121091</v>
      </c>
      <c r="I281" s="2">
        <v>3.2800000000000003E-2</v>
      </c>
      <c r="J281" s="13">
        <v>0.33169999999999999</v>
      </c>
      <c r="K281" s="13">
        <v>0.88900000000000001</v>
      </c>
      <c r="L281" s="13">
        <v>1.1204000000000001</v>
      </c>
      <c r="M281" s="13">
        <v>1.0895999999999999</v>
      </c>
      <c r="N281" s="13">
        <v>-9.2299999999999993E-2</v>
      </c>
      <c r="O281" s="13">
        <v>-0.73319999999999996</v>
      </c>
      <c r="P281" s="13">
        <v>3.2800000000000003E-2</v>
      </c>
      <c r="Q281" s="19">
        <v>0</v>
      </c>
      <c r="R281" s="22">
        <v>1.26</v>
      </c>
      <c r="S281" s="22">
        <v>2.34</v>
      </c>
      <c r="T281" s="22">
        <v>0.32</v>
      </c>
      <c r="U281" s="19">
        <v>23</v>
      </c>
      <c r="V281" s="19">
        <v>4</v>
      </c>
      <c r="AS281" s="2"/>
      <c r="AT281" s="2"/>
      <c r="AU281" s="2"/>
      <c r="AV281" s="15"/>
      <c r="AW281" s="15"/>
      <c r="BA281" s="2"/>
      <c r="BB281" s="2"/>
      <c r="BD281" s="20"/>
      <c r="BE281" s="20"/>
      <c r="BG281" s="3"/>
      <c r="BH281" s="1"/>
      <c r="BI281" s="1"/>
      <c r="BJ281" s="1"/>
      <c r="BK281" s="1"/>
      <c r="BL281" s="1"/>
    </row>
    <row r="282" spans="1:64" x14ac:dyDescent="0.25">
      <c r="A282" s="1" t="s">
        <v>17</v>
      </c>
      <c r="B282" s="1" t="s">
        <v>18</v>
      </c>
      <c r="C282" s="1" t="s">
        <v>25</v>
      </c>
      <c r="D282" s="1" t="s">
        <v>100</v>
      </c>
      <c r="E282" s="1" t="s">
        <v>2561</v>
      </c>
      <c r="F282" s="1" t="s">
        <v>2562</v>
      </c>
      <c r="G282"/>
      <c r="H282" s="22">
        <v>5.4999999999999997E-3</v>
      </c>
      <c r="J282" s="13">
        <v>8.8700000000000001E-2</v>
      </c>
      <c r="K282" s="13">
        <v>4.2599999999999999E-2</v>
      </c>
      <c r="L282" s="13">
        <v>5.3699999999999998E-2</v>
      </c>
      <c r="M282" s="13">
        <v>5.4100000000000002E-2</v>
      </c>
      <c r="N282" s="13">
        <v>0</v>
      </c>
      <c r="O282" s="13">
        <v>-6.7000000000000004E-2</v>
      </c>
      <c r="P282" s="13"/>
      <c r="Q282" s="19">
        <v>3272</v>
      </c>
      <c r="R282" s="22">
        <v>1.26</v>
      </c>
      <c r="S282" s="22">
        <v>2.27</v>
      </c>
      <c r="T282" s="22">
        <v>0.62</v>
      </c>
      <c r="U282" s="19">
        <v>13</v>
      </c>
      <c r="V282" s="19">
        <v>3</v>
      </c>
      <c r="AS282" s="2"/>
      <c r="AT282" s="2"/>
      <c r="AU282" s="2"/>
      <c r="AV282" s="15"/>
      <c r="AW282" s="15"/>
      <c r="BA282" s="2"/>
      <c r="BB282" s="2"/>
      <c r="BD282" s="20"/>
      <c r="BE282" s="20"/>
      <c r="BG282" s="3"/>
      <c r="BH282" s="1"/>
      <c r="BI282" s="1"/>
      <c r="BJ282" s="1"/>
      <c r="BK282" s="1"/>
      <c r="BL282" s="1"/>
    </row>
    <row r="283" spans="1:64" x14ac:dyDescent="0.25">
      <c r="A283" s="1" t="s">
        <v>6</v>
      </c>
      <c r="B283" s="1" t="s">
        <v>18</v>
      </c>
      <c r="C283" s="1" t="s">
        <v>1645</v>
      </c>
      <c r="D283" s="1" t="s">
        <v>4</v>
      </c>
      <c r="E283" s="1" t="s">
        <v>1454</v>
      </c>
      <c r="F283" s="1" t="s">
        <v>1455</v>
      </c>
      <c r="G283">
        <v>8.9257000000000003E-2</v>
      </c>
      <c r="H283" s="22">
        <v>-5.0386E-2</v>
      </c>
      <c r="I283" s="2">
        <v>8.9300000000000004E-2</v>
      </c>
      <c r="J283" s="13">
        <v>1.0119</v>
      </c>
      <c r="K283" s="13">
        <v>0.55189999999999995</v>
      </c>
      <c r="L283" s="13">
        <v>0.6966</v>
      </c>
      <c r="M283" s="13">
        <v>0.73719999999999997</v>
      </c>
      <c r="N283" s="13">
        <v>0</v>
      </c>
      <c r="O283" s="13">
        <v>-0.29349999999999998</v>
      </c>
      <c r="P283" s="13">
        <v>8.9300000000000004E-2</v>
      </c>
      <c r="Q283" s="19">
        <v>0</v>
      </c>
      <c r="R283" s="22">
        <v>1.26</v>
      </c>
      <c r="S283" s="22">
        <v>3.63</v>
      </c>
      <c r="T283" s="22">
        <v>0.53</v>
      </c>
      <c r="U283" s="19">
        <v>7</v>
      </c>
      <c r="V283" s="19">
        <v>3</v>
      </c>
      <c r="AS283" s="2"/>
      <c r="AT283" s="2"/>
      <c r="AU283" s="2"/>
      <c r="AV283" s="15"/>
      <c r="AW283" s="15"/>
      <c r="BA283" s="2"/>
      <c r="BB283" s="2"/>
      <c r="BD283" s="20"/>
      <c r="BE283" s="20"/>
      <c r="BG283" s="3"/>
      <c r="BH283" s="1"/>
      <c r="BI283" s="1"/>
      <c r="BJ283" s="1"/>
      <c r="BK283" s="1"/>
      <c r="BL283" s="1"/>
    </row>
    <row r="284" spans="1:64" x14ac:dyDescent="0.25">
      <c r="A284" s="1" t="s">
        <v>17</v>
      </c>
      <c r="B284" s="1" t="s">
        <v>18</v>
      </c>
      <c r="C284" s="1" t="s">
        <v>25</v>
      </c>
      <c r="D284" s="1" t="s">
        <v>1803</v>
      </c>
      <c r="E284" s="1" t="s">
        <v>918</v>
      </c>
      <c r="F284" s="1" t="s">
        <v>1804</v>
      </c>
      <c r="G284"/>
      <c r="H284" s="22">
        <v>-1.5100000000000001E-2</v>
      </c>
      <c r="J284" s="13">
        <v>0.1002</v>
      </c>
      <c r="K284" s="13">
        <v>0.123</v>
      </c>
      <c r="L284" s="13">
        <v>0.15479999999999999</v>
      </c>
      <c r="M284" s="13">
        <v>0.1583</v>
      </c>
      <c r="N284" s="13">
        <v>-1.5100000000000001E-2</v>
      </c>
      <c r="O284" s="13">
        <v>-4.8000000000000001E-2</v>
      </c>
      <c r="P284" s="13"/>
      <c r="Q284" s="19">
        <v>45</v>
      </c>
      <c r="R284" s="22">
        <v>1.26</v>
      </c>
      <c r="S284" s="22">
        <v>2.5299999999999998</v>
      </c>
      <c r="T284" s="22">
        <v>0.56999999999999995</v>
      </c>
      <c r="U284" s="19">
        <v>3</v>
      </c>
      <c r="V284" s="19">
        <v>1</v>
      </c>
      <c r="AS284" s="2"/>
      <c r="AT284" s="2"/>
      <c r="AU284" s="2"/>
      <c r="AV284" s="15"/>
      <c r="AW284" s="15"/>
      <c r="BA284" s="2"/>
      <c r="BB284" s="2"/>
      <c r="BD284" s="20"/>
      <c r="BE284" s="20"/>
      <c r="BG284" s="3"/>
      <c r="BH284" s="1"/>
      <c r="BI284" s="1"/>
      <c r="BJ284" s="1"/>
      <c r="BK284" s="1"/>
      <c r="BL284" s="1"/>
    </row>
    <row r="285" spans="1:64" x14ac:dyDescent="0.25">
      <c r="A285" s="1" t="s">
        <v>987</v>
      </c>
      <c r="B285" s="1" t="s">
        <v>987</v>
      </c>
      <c r="C285" s="1" t="s">
        <v>987</v>
      </c>
      <c r="D285" s="1" t="s">
        <v>987</v>
      </c>
      <c r="E285" s="1" t="s">
        <v>987</v>
      </c>
      <c r="F285" s="1" t="s">
        <v>1665</v>
      </c>
      <c r="G285"/>
      <c r="H285" s="22">
        <v>1.5228E-2</v>
      </c>
      <c r="J285" s="13">
        <v>-6.2300000000000001E-2</v>
      </c>
      <c r="K285" s="13">
        <v>6.0100000000000001E-2</v>
      </c>
      <c r="L285" s="13">
        <v>7.5800000000000006E-2</v>
      </c>
      <c r="M285" s="13">
        <v>7.6600000000000001E-2</v>
      </c>
      <c r="N285" s="13">
        <v>-8.0699999999999994E-2</v>
      </c>
      <c r="O285" s="13">
        <v>-9.4399999999999998E-2</v>
      </c>
      <c r="P285" s="13"/>
      <c r="Q285" s="19"/>
      <c r="R285" s="22">
        <v>1.26</v>
      </c>
      <c r="S285" s="22">
        <v>2.94</v>
      </c>
      <c r="T285" s="22">
        <v>-0.26</v>
      </c>
      <c r="U285" s="19">
        <v>16</v>
      </c>
      <c r="V285" s="19">
        <v>4</v>
      </c>
      <c r="AS285" s="2"/>
      <c r="AT285" s="2"/>
      <c r="AU285" s="2"/>
      <c r="AV285" s="15"/>
      <c r="AW285" s="15"/>
      <c r="BA285" s="2"/>
      <c r="BB285" s="2"/>
      <c r="BD285" s="20"/>
      <c r="BE285" s="20"/>
      <c r="BG285" s="3"/>
      <c r="BH285" s="1"/>
      <c r="BI285" s="1"/>
      <c r="BJ285" s="1"/>
      <c r="BK285" s="1"/>
      <c r="BL285" s="1"/>
    </row>
    <row r="286" spans="1:64" x14ac:dyDescent="0.25">
      <c r="A286" s="1" t="s">
        <v>1</v>
      </c>
      <c r="B286" s="1" t="s">
        <v>2</v>
      </c>
      <c r="C286" s="1" t="s">
        <v>56</v>
      </c>
      <c r="D286" s="1" t="s">
        <v>48</v>
      </c>
      <c r="E286" s="1" t="s">
        <v>53</v>
      </c>
      <c r="F286" s="1" t="s">
        <v>2296</v>
      </c>
      <c r="G286"/>
      <c r="H286" s="22">
        <v>4.1599999999999998E-2</v>
      </c>
      <c r="J286" s="13">
        <v>4.8599999999999997E-2</v>
      </c>
      <c r="K286" s="13">
        <v>5.96E-2</v>
      </c>
      <c r="L286" s="13">
        <v>7.46E-2</v>
      </c>
      <c r="M286" s="13">
        <v>7.5399999999999995E-2</v>
      </c>
      <c r="N286" s="13">
        <v>0</v>
      </c>
      <c r="O286" s="13">
        <v>-2.9899999999999999E-2</v>
      </c>
      <c r="P286" s="13"/>
      <c r="Q286" s="19">
        <v>569</v>
      </c>
      <c r="R286" s="22">
        <v>1.25</v>
      </c>
      <c r="S286" s="22">
        <v>3.69</v>
      </c>
      <c r="T286" s="22">
        <v>-0.78</v>
      </c>
      <c r="U286" s="19">
        <v>6</v>
      </c>
      <c r="V286" s="19">
        <v>2</v>
      </c>
      <c r="AS286" s="2"/>
      <c r="AT286" s="2"/>
      <c r="AU286" s="2"/>
      <c r="AV286" s="15"/>
      <c r="AW286" s="15"/>
      <c r="BA286" s="2"/>
      <c r="BB286" s="2"/>
      <c r="BD286" s="20"/>
      <c r="BE286" s="20"/>
      <c r="BG286" s="3"/>
      <c r="BH286" s="1"/>
      <c r="BI286" s="1"/>
      <c r="BJ286" s="1"/>
      <c r="BK286" s="1"/>
      <c r="BL286" s="1"/>
    </row>
    <row r="287" spans="1:64" x14ac:dyDescent="0.25">
      <c r="A287" s="1" t="s">
        <v>6</v>
      </c>
      <c r="B287" s="1" t="s">
        <v>18</v>
      </c>
      <c r="C287" s="1" t="s">
        <v>1645</v>
      </c>
      <c r="D287" s="1" t="s">
        <v>4</v>
      </c>
      <c r="E287" s="1" t="s">
        <v>1954</v>
      </c>
      <c r="F287" s="1" t="s">
        <v>1957</v>
      </c>
      <c r="G287">
        <v>2.9888000000000001E-2</v>
      </c>
      <c r="H287" s="22">
        <v>-5.6083000000000001E-2</v>
      </c>
      <c r="I287" s="2">
        <v>2.9899999999999999E-2</v>
      </c>
      <c r="J287" s="13">
        <v>0.40410000000000001</v>
      </c>
      <c r="K287" s="13">
        <v>0.4894</v>
      </c>
      <c r="L287" s="13">
        <v>0.60980000000000001</v>
      </c>
      <c r="M287" s="13">
        <v>0.65210000000000001</v>
      </c>
      <c r="N287" s="13">
        <v>-2.7900000000000001E-2</v>
      </c>
      <c r="O287" s="13">
        <v>-0.24349999999999999</v>
      </c>
      <c r="P287" s="13">
        <v>2.9899999999999999E-2</v>
      </c>
      <c r="Q287" s="19">
        <v>0</v>
      </c>
      <c r="R287" s="22">
        <v>1.25</v>
      </c>
      <c r="S287" s="22">
        <v>3.61</v>
      </c>
      <c r="T287" s="22">
        <v>0.51</v>
      </c>
      <c r="U287" s="19">
        <v>7</v>
      </c>
      <c r="V287" s="19">
        <v>3</v>
      </c>
      <c r="AS287" s="2"/>
      <c r="AT287" s="2"/>
      <c r="AU287" s="2"/>
      <c r="AV287" s="15"/>
      <c r="AW287" s="15"/>
      <c r="BA287" s="2"/>
      <c r="BB287" s="2"/>
      <c r="BD287" s="20"/>
      <c r="BE287" s="20"/>
      <c r="BG287" s="3"/>
      <c r="BH287" s="1"/>
      <c r="BI287" s="1"/>
      <c r="BJ287" s="1"/>
      <c r="BK287" s="1"/>
      <c r="BL287" s="1"/>
    </row>
    <row r="288" spans="1:64" x14ac:dyDescent="0.25">
      <c r="A288" s="1" t="s">
        <v>17</v>
      </c>
      <c r="B288" s="1" t="s">
        <v>18</v>
      </c>
      <c r="C288" s="1" t="s">
        <v>25</v>
      </c>
      <c r="D288" s="1" t="s">
        <v>283</v>
      </c>
      <c r="E288" s="1" t="s">
        <v>2543</v>
      </c>
      <c r="F288" s="1" t="s">
        <v>2544</v>
      </c>
      <c r="G288"/>
      <c r="H288" s="22">
        <v>2.8E-3</v>
      </c>
      <c r="J288" s="13">
        <v>0.1158</v>
      </c>
      <c r="K288" s="13">
        <v>0.1003</v>
      </c>
      <c r="L288" s="13">
        <v>0.1255</v>
      </c>
      <c r="M288" s="13">
        <v>0.12740000000000001</v>
      </c>
      <c r="N288" s="13">
        <v>0</v>
      </c>
      <c r="O288" s="13">
        <v>-8.2500000000000004E-2</v>
      </c>
      <c r="P288" s="13"/>
      <c r="Q288" s="19">
        <v>640</v>
      </c>
      <c r="R288" s="22">
        <v>1.25</v>
      </c>
      <c r="S288" s="22">
        <v>1.7</v>
      </c>
      <c r="T288" s="22">
        <v>7.0000000000000007E-2</v>
      </c>
      <c r="U288" s="19">
        <v>8</v>
      </c>
      <c r="V288" s="19">
        <v>2</v>
      </c>
      <c r="AS288" s="2"/>
      <c r="AT288" s="2"/>
      <c r="AU288" s="2"/>
      <c r="AV288" s="15"/>
      <c r="AW288" s="15"/>
      <c r="BA288" s="2"/>
      <c r="BB288" s="2"/>
      <c r="BD288" s="20"/>
      <c r="BE288" s="20"/>
      <c r="BG288" s="3"/>
      <c r="BH288" s="1"/>
      <c r="BI288" s="1"/>
      <c r="BJ288" s="1"/>
      <c r="BK288" s="1"/>
      <c r="BL288" s="1"/>
    </row>
    <row r="289" spans="1:64" x14ac:dyDescent="0.25">
      <c r="A289" s="1" t="s">
        <v>27</v>
      </c>
      <c r="B289" s="1" t="s">
        <v>18</v>
      </c>
      <c r="C289" s="1" t="s">
        <v>25</v>
      </c>
      <c r="D289" s="1" t="s">
        <v>631</v>
      </c>
      <c r="E289" s="1" t="s">
        <v>641</v>
      </c>
      <c r="F289" s="1" t="s">
        <v>662</v>
      </c>
      <c r="G289"/>
      <c r="H289" s="22">
        <v>1.12E-2</v>
      </c>
      <c r="J289" s="13">
        <v>0.1363</v>
      </c>
      <c r="K289" s="13">
        <v>5.1799999999999999E-2</v>
      </c>
      <c r="L289" s="13">
        <v>6.4899999999999999E-2</v>
      </c>
      <c r="M289" s="13">
        <v>6.5500000000000003E-2</v>
      </c>
      <c r="N289" s="13">
        <v>0</v>
      </c>
      <c r="O289" s="13">
        <v>-6.8900000000000003E-2</v>
      </c>
      <c r="P289" s="13"/>
      <c r="Q289" s="19">
        <v>566</v>
      </c>
      <c r="R289" s="22">
        <v>1.25</v>
      </c>
      <c r="S289" s="22">
        <v>1.72</v>
      </c>
      <c r="T289" s="22">
        <v>0.34</v>
      </c>
      <c r="U289" s="19">
        <v>16</v>
      </c>
      <c r="V289" s="19">
        <v>4</v>
      </c>
      <c r="AS289" s="2"/>
      <c r="AT289" s="2"/>
      <c r="AU289" s="2"/>
      <c r="AV289" s="15"/>
      <c r="AW289" s="15"/>
      <c r="BA289" s="2"/>
      <c r="BB289" s="2"/>
      <c r="BD289" s="20"/>
      <c r="BE289" s="20"/>
      <c r="BG289" s="3"/>
      <c r="BH289" s="1"/>
      <c r="BI289" s="1"/>
      <c r="BJ289" s="1"/>
      <c r="BK289" s="1"/>
      <c r="BL289" s="1"/>
    </row>
    <row r="290" spans="1:64" x14ac:dyDescent="0.25">
      <c r="A290" s="1" t="s">
        <v>1</v>
      </c>
      <c r="B290" s="1" t="s">
        <v>2</v>
      </c>
      <c r="C290" s="1" t="s">
        <v>13</v>
      </c>
      <c r="D290" s="1" t="s">
        <v>4</v>
      </c>
      <c r="E290" s="1" t="s">
        <v>1817</v>
      </c>
      <c r="F290" s="1" t="s">
        <v>1818</v>
      </c>
      <c r="G290"/>
      <c r="H290" s="22">
        <v>-7.3899999999999999E-3</v>
      </c>
      <c r="J290" s="13">
        <v>0.2402</v>
      </c>
      <c r="K290" s="13">
        <v>0.1245</v>
      </c>
      <c r="L290" s="13">
        <v>0.15490000000000001</v>
      </c>
      <c r="M290" s="13">
        <v>0.15790000000000001</v>
      </c>
      <c r="N290" s="13">
        <v>-7.4000000000000003E-3</v>
      </c>
      <c r="O290" s="13">
        <v>-6.1899999999999997E-2</v>
      </c>
      <c r="P290" s="13"/>
      <c r="Q290" s="19">
        <v>3</v>
      </c>
      <c r="R290" s="22">
        <v>1.24</v>
      </c>
      <c r="S290" s="22">
        <v>2.8</v>
      </c>
      <c r="T290" s="22">
        <v>0.3</v>
      </c>
      <c r="U290" s="19">
        <v>5</v>
      </c>
      <c r="V290" s="19">
        <v>2</v>
      </c>
      <c r="AS290" s="2"/>
      <c r="AT290" s="2"/>
      <c r="AU290" s="2"/>
      <c r="AV290" s="15"/>
      <c r="AW290" s="15"/>
      <c r="BA290" s="2"/>
      <c r="BB290" s="2"/>
      <c r="BD290" s="20"/>
      <c r="BE290" s="20"/>
      <c r="BG290" s="3"/>
      <c r="BH290" s="1"/>
      <c r="BI290" s="1"/>
      <c r="BJ290" s="1"/>
      <c r="BK290" s="1"/>
      <c r="BL290" s="1"/>
    </row>
    <row r="291" spans="1:64" x14ac:dyDescent="0.25">
      <c r="A291" s="1" t="s">
        <v>1</v>
      </c>
      <c r="B291" s="1" t="s">
        <v>2</v>
      </c>
      <c r="C291" s="1" t="s">
        <v>13</v>
      </c>
      <c r="D291" s="1" t="s">
        <v>4</v>
      </c>
      <c r="E291" s="1" t="s">
        <v>1380</v>
      </c>
      <c r="F291" s="1" t="s">
        <v>1381</v>
      </c>
      <c r="G291"/>
      <c r="H291" s="22">
        <v>-4.9049999999999996E-3</v>
      </c>
      <c r="J291" s="13">
        <v>9.5899999999999999E-2</v>
      </c>
      <c r="K291" s="13">
        <v>4.2999999999999997E-2</v>
      </c>
      <c r="L291" s="13">
        <v>5.33E-2</v>
      </c>
      <c r="M291" s="13">
        <v>5.3699999999999998E-2</v>
      </c>
      <c r="N291" s="13">
        <v>-4.8999999999999998E-3</v>
      </c>
      <c r="O291" s="13">
        <v>-4.6100000000000002E-2</v>
      </c>
      <c r="P291" s="13"/>
      <c r="Q291" s="19">
        <v>1</v>
      </c>
      <c r="R291" s="22">
        <v>1.24</v>
      </c>
      <c r="S291" s="22">
        <v>2.79</v>
      </c>
      <c r="T291" s="22">
        <v>0.19</v>
      </c>
      <c r="U291" s="19">
        <v>8</v>
      </c>
      <c r="V291" s="19">
        <v>2</v>
      </c>
      <c r="AS291" s="2"/>
      <c r="AT291" s="2"/>
      <c r="AU291" s="2"/>
      <c r="AV291" s="15"/>
      <c r="AW291" s="15"/>
      <c r="BA291" s="2"/>
      <c r="BB291" s="2"/>
      <c r="BD291" s="20"/>
      <c r="BE291" s="20"/>
      <c r="BG291" s="3"/>
      <c r="BH291" s="1"/>
      <c r="BI291" s="1"/>
      <c r="BJ291" s="1"/>
      <c r="BK291" s="1"/>
      <c r="BL291" s="1"/>
    </row>
    <row r="292" spans="1:64" x14ac:dyDescent="0.25">
      <c r="A292" s="1" t="s">
        <v>32</v>
      </c>
      <c r="B292" s="1" t="s">
        <v>18</v>
      </c>
      <c r="C292" s="1" t="s">
        <v>25</v>
      </c>
      <c r="D292" s="1" t="s">
        <v>4</v>
      </c>
      <c r="E292" s="1" t="s">
        <v>2380</v>
      </c>
      <c r="F292" s="1" t="s">
        <v>2381</v>
      </c>
      <c r="G292"/>
      <c r="H292" s="22">
        <v>4.1999999999999997E-3</v>
      </c>
      <c r="J292" s="13">
        <v>6.0299999999999999E-2</v>
      </c>
      <c r="K292" s="13">
        <v>1.61E-2</v>
      </c>
      <c r="L292" s="13">
        <v>1.9900000000000001E-2</v>
      </c>
      <c r="M292" s="13">
        <v>1.9900000000000001E-2</v>
      </c>
      <c r="N292" s="13">
        <v>0</v>
      </c>
      <c r="O292" s="13">
        <v>-3.3700000000000001E-2</v>
      </c>
      <c r="P292" s="13"/>
      <c r="Q292" s="19">
        <v>165</v>
      </c>
      <c r="R292" s="22">
        <v>1.24</v>
      </c>
      <c r="S292" s="22">
        <v>1.08</v>
      </c>
      <c r="T292" s="22">
        <v>0.54</v>
      </c>
      <c r="U292" s="19">
        <v>15</v>
      </c>
      <c r="V292" s="19">
        <v>2</v>
      </c>
      <c r="AS292" s="2"/>
      <c r="AT292" s="2"/>
      <c r="AU292" s="2"/>
      <c r="AV292" s="15"/>
      <c r="AW292" s="15"/>
      <c r="BA292" s="2"/>
      <c r="BB292" s="2"/>
      <c r="BD292" s="20"/>
      <c r="BE292" s="20"/>
      <c r="BG292" s="3"/>
      <c r="BH292" s="1"/>
      <c r="BI292" s="1"/>
      <c r="BJ292" s="1"/>
      <c r="BK292" s="1"/>
      <c r="BL292" s="1"/>
    </row>
    <row r="293" spans="1:64" x14ac:dyDescent="0.25">
      <c r="A293" s="1" t="s">
        <v>17</v>
      </c>
      <c r="B293" s="1" t="s">
        <v>18</v>
      </c>
      <c r="C293" s="1" t="s">
        <v>56</v>
      </c>
      <c r="D293" s="1" t="s">
        <v>19</v>
      </c>
      <c r="E293" s="1" t="s">
        <v>57</v>
      </c>
      <c r="F293" s="1" t="s">
        <v>62</v>
      </c>
      <c r="G293"/>
      <c r="H293" s="22">
        <v>3.8E-3</v>
      </c>
      <c r="J293" s="13">
        <v>7.1900000000000006E-2</v>
      </c>
      <c r="K293" s="13">
        <v>2.4899999999999999E-2</v>
      </c>
      <c r="L293" s="13">
        <v>3.0800000000000001E-2</v>
      </c>
      <c r="M293" s="13">
        <v>3.09E-2</v>
      </c>
      <c r="N293" s="13">
        <v>0</v>
      </c>
      <c r="O293" s="13">
        <v>-6.7799999999999999E-2</v>
      </c>
      <c r="P293" s="13"/>
      <c r="Q293" s="19">
        <v>164</v>
      </c>
      <c r="R293" s="22">
        <v>1.24</v>
      </c>
      <c r="S293" s="22">
        <v>0.88</v>
      </c>
      <c r="T293" s="22">
        <v>0.33</v>
      </c>
      <c r="U293" s="19">
        <v>20</v>
      </c>
      <c r="V293" s="19">
        <v>5</v>
      </c>
      <c r="AS293" s="2"/>
      <c r="AT293" s="2"/>
      <c r="AU293" s="2"/>
      <c r="AV293" s="15"/>
      <c r="AW293" s="15"/>
      <c r="BA293" s="2"/>
      <c r="BB293" s="2"/>
      <c r="BD293" s="20"/>
      <c r="BE293" s="20"/>
      <c r="BG293" s="3"/>
      <c r="BH293" s="1"/>
      <c r="BI293" s="1"/>
      <c r="BJ293" s="1"/>
      <c r="BK293" s="1"/>
      <c r="BL293" s="1"/>
    </row>
    <row r="294" spans="1:64" x14ac:dyDescent="0.25">
      <c r="A294" s="1" t="s">
        <v>17</v>
      </c>
      <c r="B294" s="1" t="s">
        <v>18</v>
      </c>
      <c r="C294" s="1" t="s">
        <v>25</v>
      </c>
      <c r="D294" s="1" t="s">
        <v>100</v>
      </c>
      <c r="E294" s="1" t="s">
        <v>1798</v>
      </c>
      <c r="F294" s="1" t="s">
        <v>1799</v>
      </c>
      <c r="G294"/>
      <c r="H294" s="22">
        <v>-7.0000000000000001E-3</v>
      </c>
      <c r="J294" s="13">
        <v>2.9700000000000001E-2</v>
      </c>
      <c r="K294" s="13">
        <v>4.2799999999999998E-2</v>
      </c>
      <c r="L294" s="13">
        <v>5.3100000000000001E-2</v>
      </c>
      <c r="M294" s="13">
        <v>5.3499999999999999E-2</v>
      </c>
      <c r="N294" s="13">
        <v>-2.4299999999999999E-2</v>
      </c>
      <c r="O294" s="13">
        <v>-2.87E-2</v>
      </c>
      <c r="P294" s="13"/>
      <c r="Q294" s="19">
        <v>110</v>
      </c>
      <c r="R294" s="22">
        <v>1.24</v>
      </c>
      <c r="S294" s="22">
        <v>2.87</v>
      </c>
      <c r="T294" s="22">
        <v>0.33</v>
      </c>
      <c r="U294" s="19">
        <v>30</v>
      </c>
      <c r="V294" s="19">
        <v>6</v>
      </c>
      <c r="AS294" s="2"/>
      <c r="AT294" s="2"/>
      <c r="AU294" s="2"/>
      <c r="AV294" s="15"/>
      <c r="AW294" s="15"/>
      <c r="BA294" s="2"/>
      <c r="BB294" s="2"/>
      <c r="BD294" s="20"/>
      <c r="BE294" s="20"/>
      <c r="BG294" s="3"/>
      <c r="BH294" s="1"/>
      <c r="BI294" s="1"/>
      <c r="BJ294" s="1"/>
      <c r="BK294" s="1"/>
      <c r="BL294" s="1"/>
    </row>
    <row r="295" spans="1:64" x14ac:dyDescent="0.25">
      <c r="A295" s="1" t="s">
        <v>17</v>
      </c>
      <c r="B295" s="1" t="s">
        <v>18</v>
      </c>
      <c r="C295" s="1" t="s">
        <v>25</v>
      </c>
      <c r="D295" s="1" t="s">
        <v>4</v>
      </c>
      <c r="E295" s="1" t="s">
        <v>2982</v>
      </c>
      <c r="F295" s="1" t="s">
        <v>2804</v>
      </c>
      <c r="G295"/>
      <c r="H295" s="22">
        <v>-8.0000000000000002E-3</v>
      </c>
      <c r="J295" s="13">
        <v>5.2999999999999999E-2</v>
      </c>
      <c r="K295" s="13">
        <v>7.6600000000000001E-2</v>
      </c>
      <c r="L295" s="13">
        <v>9.5200000000000007E-2</v>
      </c>
      <c r="M295" s="13">
        <v>9.6500000000000002E-2</v>
      </c>
      <c r="N295" s="13">
        <v>-2.4799999999999999E-2</v>
      </c>
      <c r="O295" s="13">
        <v>-3.9E-2</v>
      </c>
      <c r="P295" s="13"/>
      <c r="Q295" s="19">
        <v>293</v>
      </c>
      <c r="R295" s="22">
        <v>1.24</v>
      </c>
      <c r="S295" s="22">
        <v>2.2200000000000002</v>
      </c>
      <c r="T295" s="22">
        <v>-0.06</v>
      </c>
      <c r="U295" s="19">
        <v>3</v>
      </c>
      <c r="V295" s="19">
        <v>2</v>
      </c>
      <c r="AS295" s="2"/>
      <c r="AT295" s="2"/>
      <c r="AU295" s="2"/>
      <c r="AV295" s="15"/>
      <c r="AW295" s="15"/>
      <c r="BA295" s="2"/>
      <c r="BB295" s="2"/>
      <c r="BD295" s="20"/>
      <c r="BE295" s="20"/>
      <c r="BG295" s="3"/>
      <c r="BH295" s="1"/>
      <c r="BI295" s="1"/>
      <c r="BJ295" s="1"/>
      <c r="BK295" s="1"/>
      <c r="BL295" s="1"/>
    </row>
    <row r="296" spans="1:64" x14ac:dyDescent="0.25">
      <c r="A296" s="1" t="s">
        <v>32</v>
      </c>
      <c r="B296" s="1" t="s">
        <v>18</v>
      </c>
      <c r="C296" s="1" t="s">
        <v>39</v>
      </c>
      <c r="D296" s="1" t="s">
        <v>33</v>
      </c>
      <c r="E296" s="1" t="s">
        <v>652</v>
      </c>
      <c r="F296" s="1" t="s">
        <v>653</v>
      </c>
      <c r="G296"/>
      <c r="H296" s="22">
        <v>6.3E-3</v>
      </c>
      <c r="J296" s="13">
        <v>7.8200000000000006E-2</v>
      </c>
      <c r="K296" s="13">
        <v>3.1300000000000001E-2</v>
      </c>
      <c r="L296" s="13">
        <v>3.8899999999999997E-2</v>
      </c>
      <c r="M296" s="13">
        <v>3.9100000000000003E-2</v>
      </c>
      <c r="N296" s="13">
        <v>0</v>
      </c>
      <c r="O296" s="13">
        <v>-8.9099999999999999E-2</v>
      </c>
      <c r="P296" s="13"/>
      <c r="Q296" s="19">
        <v>635</v>
      </c>
      <c r="R296" s="22">
        <v>1.24</v>
      </c>
      <c r="S296" s="22">
        <v>1.39</v>
      </c>
      <c r="T296" s="22">
        <v>0.43</v>
      </c>
      <c r="U296" s="19">
        <v>20</v>
      </c>
      <c r="V296" s="19">
        <v>5</v>
      </c>
      <c r="AS296" s="2"/>
      <c r="AT296" s="2"/>
      <c r="AU296" s="2"/>
      <c r="AV296" s="15"/>
      <c r="AW296" s="15"/>
      <c r="BA296" s="2"/>
      <c r="BB296" s="2"/>
      <c r="BD296" s="20"/>
      <c r="BE296" s="20"/>
      <c r="BG296" s="3"/>
      <c r="BH296" s="1"/>
      <c r="BI296" s="1"/>
      <c r="BJ296" s="1"/>
      <c r="BK296" s="1"/>
      <c r="BL296" s="1"/>
    </row>
    <row r="297" spans="1:64" x14ac:dyDescent="0.25">
      <c r="A297" s="1" t="s">
        <v>32</v>
      </c>
      <c r="B297" s="1" t="s">
        <v>18</v>
      </c>
      <c r="C297" s="1" t="s">
        <v>27</v>
      </c>
      <c r="D297" s="1" t="s">
        <v>4</v>
      </c>
      <c r="E297" s="1" t="s">
        <v>110</v>
      </c>
      <c r="F297" s="1" t="s">
        <v>111</v>
      </c>
      <c r="G297"/>
      <c r="H297" s="22">
        <v>-6.9999999999999999E-4</v>
      </c>
      <c r="J297" s="13">
        <v>0.1356</v>
      </c>
      <c r="K297" s="13">
        <v>8.09E-2</v>
      </c>
      <c r="L297" s="13">
        <v>0.1002</v>
      </c>
      <c r="M297" s="13">
        <v>0.1012</v>
      </c>
      <c r="N297" s="13">
        <v>-1.6199999999999999E-2</v>
      </c>
      <c r="O297" s="13">
        <v>-0.223</v>
      </c>
      <c r="P297" s="13"/>
      <c r="Q297" s="19">
        <v>1531</v>
      </c>
      <c r="R297" s="22">
        <v>1.24</v>
      </c>
      <c r="S297" s="22">
        <v>1.1299999999999999</v>
      </c>
      <c r="T297" s="22">
        <v>0.39</v>
      </c>
      <c r="U297" s="19">
        <v>18</v>
      </c>
      <c r="V297" s="19">
        <v>3</v>
      </c>
      <c r="AS297" s="2"/>
      <c r="AT297" s="2"/>
      <c r="AU297" s="2"/>
      <c r="AV297" s="15"/>
      <c r="AW297" s="15"/>
      <c r="BA297" s="2"/>
      <c r="BB297" s="2"/>
      <c r="BD297" s="20"/>
      <c r="BE297" s="20"/>
      <c r="BG297" s="3"/>
      <c r="BH297" s="1"/>
      <c r="BI297" s="1"/>
      <c r="BJ297" s="1"/>
      <c r="BK297" s="1"/>
      <c r="BL297" s="1"/>
    </row>
    <row r="298" spans="1:64" x14ac:dyDescent="0.25">
      <c r="A298" s="1" t="s">
        <v>32</v>
      </c>
      <c r="B298" s="1" t="s">
        <v>2</v>
      </c>
      <c r="C298" s="1" t="s">
        <v>39</v>
      </c>
      <c r="D298" s="1" t="s">
        <v>4</v>
      </c>
      <c r="E298" s="1" t="s">
        <v>2657</v>
      </c>
      <c r="F298" s="1" t="s">
        <v>2658</v>
      </c>
      <c r="G298"/>
      <c r="H298" s="22">
        <v>-1.6999999999999999E-3</v>
      </c>
      <c r="J298" s="13">
        <v>1.4800000000000001E-2</v>
      </c>
      <c r="K298" s="13">
        <v>8.9999999999999993E-3</v>
      </c>
      <c r="L298" s="13">
        <v>1.12E-2</v>
      </c>
      <c r="M298" s="13">
        <v>1.12E-2</v>
      </c>
      <c r="N298" s="13">
        <v>-1.6999999999999999E-3</v>
      </c>
      <c r="O298" s="13">
        <v>-7.7999999999999996E-3</v>
      </c>
      <c r="P298" s="13"/>
      <c r="Q298" s="19">
        <v>141</v>
      </c>
      <c r="R298" s="22">
        <v>1.24</v>
      </c>
      <c r="S298" s="22">
        <v>1.75</v>
      </c>
      <c r="T298" s="22">
        <v>-0.28999999999999998</v>
      </c>
      <c r="U298" s="19">
        <v>13</v>
      </c>
      <c r="V298" s="19">
        <v>3</v>
      </c>
      <c r="AS298" s="2"/>
      <c r="AT298" s="2"/>
      <c r="AU298" s="2"/>
      <c r="AV298" s="15"/>
      <c r="AW298" s="15"/>
      <c r="BA298" s="2"/>
      <c r="BB298" s="2"/>
      <c r="BD298" s="20"/>
      <c r="BE298" s="20"/>
      <c r="BG298" s="3"/>
      <c r="BH298" s="1"/>
      <c r="BI298" s="1"/>
      <c r="BJ298" s="1"/>
      <c r="BK298" s="1"/>
      <c r="BL298" s="1"/>
    </row>
    <row r="299" spans="1:64" x14ac:dyDescent="0.25">
      <c r="A299" s="1" t="s">
        <v>32</v>
      </c>
      <c r="B299" s="1" t="s">
        <v>18</v>
      </c>
      <c r="C299" s="1" t="s">
        <v>25</v>
      </c>
      <c r="D299" s="1" t="s">
        <v>2361</v>
      </c>
      <c r="E299" s="1" t="s">
        <v>2913</v>
      </c>
      <c r="F299" s="1" t="s">
        <v>2914</v>
      </c>
      <c r="G299"/>
      <c r="H299" s="22">
        <v>1.8800000000000001E-2</v>
      </c>
      <c r="J299" s="13">
        <v>0.17030000000000001</v>
      </c>
      <c r="K299" s="13">
        <v>4.8500000000000001E-2</v>
      </c>
      <c r="L299" s="13">
        <v>5.9900000000000002E-2</v>
      </c>
      <c r="M299" s="13">
        <v>6.0299999999999999E-2</v>
      </c>
      <c r="N299" s="13">
        <v>0</v>
      </c>
      <c r="O299" s="13">
        <v>-0.12970000000000001</v>
      </c>
      <c r="P299" s="13"/>
      <c r="Q299" s="19">
        <v>80</v>
      </c>
      <c r="R299" s="22">
        <v>1.24</v>
      </c>
      <c r="S299" s="22">
        <v>0.6</v>
      </c>
      <c r="T299" s="22">
        <v>0.13</v>
      </c>
      <c r="U299" s="19">
        <v>36</v>
      </c>
      <c r="V299" s="19">
        <v>7</v>
      </c>
      <c r="AS299" s="2"/>
      <c r="AT299" s="2"/>
      <c r="AU299" s="2"/>
      <c r="AV299" s="15"/>
      <c r="AW299" s="15"/>
      <c r="BA299" s="2"/>
      <c r="BB299" s="2"/>
      <c r="BD299" s="20"/>
      <c r="BE299" s="20"/>
      <c r="BG299" s="3"/>
      <c r="BH299" s="1"/>
      <c r="BI299" s="1"/>
      <c r="BJ299" s="1"/>
      <c r="BK299" s="1"/>
      <c r="BL299" s="1"/>
    </row>
    <row r="300" spans="1:64" x14ac:dyDescent="0.25">
      <c r="A300" s="1" t="s">
        <v>6</v>
      </c>
      <c r="B300" s="1" t="s">
        <v>18</v>
      </c>
      <c r="C300" s="1" t="s">
        <v>1645</v>
      </c>
      <c r="D300" s="1" t="s">
        <v>4</v>
      </c>
      <c r="E300" s="1" t="s">
        <v>1062</v>
      </c>
      <c r="F300" s="1" t="s">
        <v>1063</v>
      </c>
      <c r="G300">
        <v>-0.24577499999999999</v>
      </c>
      <c r="H300" s="22">
        <v>-0.25687100000000002</v>
      </c>
      <c r="I300" s="2">
        <v>-0.24579999999999999</v>
      </c>
      <c r="J300" s="13">
        <v>-7.1400000000000005E-2</v>
      </c>
      <c r="K300" s="13">
        <v>0.90749999999999997</v>
      </c>
      <c r="L300" s="13">
        <v>1.1138999999999999</v>
      </c>
      <c r="M300" s="13">
        <v>1.1132</v>
      </c>
      <c r="N300" s="13">
        <v>-0.4587</v>
      </c>
      <c r="O300" s="13">
        <v>-0.4587</v>
      </c>
      <c r="P300" s="13">
        <v>-0.24579999999999999</v>
      </c>
      <c r="Q300" s="19">
        <v>0</v>
      </c>
      <c r="R300" s="22">
        <v>1.23</v>
      </c>
      <c r="S300" s="22">
        <v>3.15</v>
      </c>
      <c r="T300" s="22">
        <v>0.35</v>
      </c>
      <c r="U300" s="19">
        <v>27</v>
      </c>
      <c r="V300" s="19">
        <v>8</v>
      </c>
      <c r="AS300" s="2"/>
      <c r="AT300" s="2"/>
      <c r="AU300" s="2"/>
      <c r="AV300" s="15"/>
      <c r="AW300" s="15"/>
      <c r="BA300" s="2"/>
      <c r="BB300" s="2"/>
      <c r="BD300" s="20"/>
      <c r="BE300" s="20"/>
      <c r="BG300" s="3"/>
      <c r="BH300" s="1"/>
      <c r="BI300" s="1"/>
      <c r="BJ300" s="1"/>
      <c r="BK300" s="1"/>
      <c r="BL300" s="1"/>
    </row>
    <row r="301" spans="1:64" x14ac:dyDescent="0.25">
      <c r="A301" s="1" t="s">
        <v>17</v>
      </c>
      <c r="B301" s="1" t="s">
        <v>2</v>
      </c>
      <c r="C301" s="1" t="s">
        <v>39</v>
      </c>
      <c r="D301" s="1" t="s">
        <v>4</v>
      </c>
      <c r="E301" s="1" t="s">
        <v>2129</v>
      </c>
      <c r="F301" s="1" t="s">
        <v>2130</v>
      </c>
      <c r="G301"/>
      <c r="H301" s="22">
        <v>3.774E-3</v>
      </c>
      <c r="J301" s="13">
        <v>7.0699999999999999E-2</v>
      </c>
      <c r="K301" s="13">
        <v>4.1399999999999999E-2</v>
      </c>
      <c r="L301" s="13">
        <v>5.0900000000000001E-2</v>
      </c>
      <c r="M301" s="13">
        <v>5.1299999999999998E-2</v>
      </c>
      <c r="N301" s="13">
        <v>-1.2999999999999999E-3</v>
      </c>
      <c r="O301" s="13">
        <v>-3.0300000000000001E-2</v>
      </c>
      <c r="P301" s="13"/>
      <c r="Q301" s="19">
        <v>227</v>
      </c>
      <c r="R301" s="22">
        <v>1.23</v>
      </c>
      <c r="S301" s="22">
        <v>2.04</v>
      </c>
      <c r="T301" s="22">
        <v>-0.41</v>
      </c>
      <c r="U301" s="19">
        <v>8</v>
      </c>
      <c r="V301" s="19">
        <v>3</v>
      </c>
      <c r="AS301" s="2"/>
      <c r="AT301" s="2"/>
      <c r="AU301" s="2"/>
      <c r="AV301" s="15"/>
      <c r="AW301" s="15"/>
      <c r="BA301" s="2"/>
      <c r="BB301" s="2"/>
      <c r="BD301" s="20"/>
      <c r="BE301" s="20"/>
      <c r="BG301" s="3"/>
      <c r="BH301" s="1"/>
      <c r="BI301" s="1"/>
      <c r="BJ301" s="1"/>
      <c r="BK301" s="1"/>
      <c r="BL301" s="1"/>
    </row>
    <row r="302" spans="1:64" x14ac:dyDescent="0.25">
      <c r="A302" s="1" t="s">
        <v>36</v>
      </c>
      <c r="B302" s="1" t="s">
        <v>8</v>
      </c>
      <c r="C302" s="1" t="s">
        <v>7</v>
      </c>
      <c r="D302" s="1" t="s">
        <v>19</v>
      </c>
      <c r="E302" s="1" t="s">
        <v>80</v>
      </c>
      <c r="F302" s="1" t="s">
        <v>81</v>
      </c>
      <c r="G302"/>
      <c r="H302" s="22">
        <v>1.21E-2</v>
      </c>
      <c r="J302" s="13">
        <v>7.4099999999999999E-2</v>
      </c>
      <c r="K302" s="13">
        <v>4.5699999999999998E-2</v>
      </c>
      <c r="L302" s="13">
        <v>5.62E-2</v>
      </c>
      <c r="M302" s="13">
        <v>5.6599999999999998E-2</v>
      </c>
      <c r="N302" s="13">
        <v>0</v>
      </c>
      <c r="O302" s="13">
        <v>-6.1199999999999997E-2</v>
      </c>
      <c r="P302" s="13"/>
      <c r="Q302" s="19">
        <v>1251</v>
      </c>
      <c r="R302" s="22">
        <v>1.23</v>
      </c>
      <c r="S302" s="22">
        <v>1.98</v>
      </c>
      <c r="T302" s="22">
        <v>0.08</v>
      </c>
      <c r="U302" s="19">
        <v>28</v>
      </c>
      <c r="V302" s="19">
        <v>3</v>
      </c>
      <c r="AS302" s="2"/>
      <c r="AT302" s="2"/>
      <c r="AU302" s="2"/>
      <c r="AV302" s="15"/>
      <c r="AW302" s="15"/>
      <c r="BA302" s="2"/>
      <c r="BB302" s="2"/>
      <c r="BD302" s="20"/>
      <c r="BE302" s="20"/>
      <c r="BG302" s="3"/>
      <c r="BH302" s="1"/>
      <c r="BI302" s="1"/>
      <c r="BJ302" s="1"/>
      <c r="BK302" s="1"/>
      <c r="BL302" s="1"/>
    </row>
    <row r="303" spans="1:64" x14ac:dyDescent="0.25">
      <c r="A303" s="1" t="s">
        <v>27</v>
      </c>
      <c r="B303" s="1" t="s">
        <v>2</v>
      </c>
      <c r="C303" s="1" t="s">
        <v>25</v>
      </c>
      <c r="D303" s="1" t="s">
        <v>286</v>
      </c>
      <c r="E303" s="1" t="s">
        <v>2609</v>
      </c>
      <c r="F303" s="1" t="s">
        <v>2610</v>
      </c>
      <c r="G303"/>
      <c r="H303" s="22">
        <v>-2.2499999999999999E-2</v>
      </c>
      <c r="J303" s="13">
        <v>5.5899999999999998E-2</v>
      </c>
      <c r="K303" s="13">
        <v>5.3699999999999998E-2</v>
      </c>
      <c r="L303" s="13">
        <v>6.5799999999999997E-2</v>
      </c>
      <c r="M303" s="13">
        <v>6.6299999999999998E-2</v>
      </c>
      <c r="N303" s="13">
        <v>-3.8699999999999998E-2</v>
      </c>
      <c r="O303" s="13">
        <v>-3.8699999999999998E-2</v>
      </c>
      <c r="P303" s="13"/>
      <c r="Q303" s="19">
        <v>1314</v>
      </c>
      <c r="R303" s="22">
        <v>1.23</v>
      </c>
      <c r="S303" s="22">
        <v>1.57</v>
      </c>
      <c r="T303" s="22">
        <v>0.15</v>
      </c>
      <c r="U303" s="19">
        <v>6</v>
      </c>
      <c r="V303" s="19">
        <v>3</v>
      </c>
      <c r="AS303" s="2"/>
      <c r="AT303" s="2"/>
      <c r="AU303" s="2"/>
      <c r="AV303" s="15"/>
      <c r="AW303" s="15"/>
      <c r="BA303" s="2"/>
      <c r="BB303" s="2"/>
      <c r="BD303" s="20"/>
      <c r="BE303" s="20"/>
      <c r="BG303" s="3"/>
      <c r="BH303" s="1"/>
      <c r="BI303" s="1"/>
      <c r="BJ303" s="1"/>
      <c r="BK303" s="1"/>
      <c r="BL303" s="1"/>
    </row>
    <row r="304" spans="1:64" x14ac:dyDescent="0.25">
      <c r="A304" s="1" t="s">
        <v>27</v>
      </c>
      <c r="B304" s="1" t="s">
        <v>2</v>
      </c>
      <c r="C304" s="1" t="s">
        <v>25</v>
      </c>
      <c r="D304" s="1" t="s">
        <v>4</v>
      </c>
      <c r="E304" s="1" t="s">
        <v>2609</v>
      </c>
      <c r="F304" s="1" t="s">
        <v>2611</v>
      </c>
      <c r="G304"/>
      <c r="H304" s="22">
        <v>-9.1999999999999998E-3</v>
      </c>
      <c r="J304" s="13">
        <v>3.7199999999999997E-2</v>
      </c>
      <c r="K304" s="13">
        <v>5.04E-2</v>
      </c>
      <c r="L304" s="13">
        <v>6.2199999999999998E-2</v>
      </c>
      <c r="M304" s="13">
        <v>6.2700000000000006E-2</v>
      </c>
      <c r="N304" s="13">
        <v>-4.19E-2</v>
      </c>
      <c r="O304" s="13">
        <v>-7.7700000000000005E-2</v>
      </c>
      <c r="P304" s="13"/>
      <c r="Q304" s="19">
        <v>2063</v>
      </c>
      <c r="R304" s="22">
        <v>1.23</v>
      </c>
      <c r="S304" s="22">
        <v>1.76</v>
      </c>
      <c r="T304" s="22">
        <v>0.45</v>
      </c>
      <c r="U304" s="19">
        <v>23</v>
      </c>
      <c r="V304" s="19">
        <v>4</v>
      </c>
      <c r="AS304" s="2"/>
      <c r="AT304" s="2"/>
      <c r="AU304" s="2"/>
      <c r="AV304" s="15"/>
      <c r="AW304" s="15"/>
      <c r="BA304" s="2"/>
      <c r="BB304" s="2"/>
      <c r="BD304" s="20"/>
      <c r="BE304" s="20"/>
      <c r="BG304" s="3"/>
      <c r="BH304" s="1"/>
      <c r="BI304" s="1"/>
      <c r="BJ304" s="1"/>
      <c r="BK304" s="1"/>
      <c r="BL304" s="1"/>
    </row>
    <row r="305" spans="1:64" x14ac:dyDescent="0.25">
      <c r="A305" s="1" t="s">
        <v>27</v>
      </c>
      <c r="B305" s="1" t="s">
        <v>2</v>
      </c>
      <c r="C305" s="1" t="s">
        <v>25</v>
      </c>
      <c r="D305" s="1" t="s">
        <v>4</v>
      </c>
      <c r="E305" s="1" t="s">
        <v>2609</v>
      </c>
      <c r="F305" s="1" t="s">
        <v>2612</v>
      </c>
      <c r="G305"/>
      <c r="H305" s="22">
        <v>-2.2000000000000001E-3</v>
      </c>
      <c r="J305" s="13">
        <v>7.1099999999999997E-2</v>
      </c>
      <c r="K305" s="13">
        <v>3.5299999999999998E-2</v>
      </c>
      <c r="L305" s="13">
        <v>4.3400000000000001E-2</v>
      </c>
      <c r="M305" s="13">
        <v>4.36E-2</v>
      </c>
      <c r="N305" s="13">
        <v>-1.2200000000000001E-2</v>
      </c>
      <c r="O305" s="13">
        <v>-4.4400000000000002E-2</v>
      </c>
      <c r="P305" s="13"/>
      <c r="Q305" s="19">
        <v>1637</v>
      </c>
      <c r="R305" s="22">
        <v>1.23</v>
      </c>
      <c r="S305" s="22">
        <v>2.04</v>
      </c>
      <c r="T305" s="22">
        <v>0.11</v>
      </c>
      <c r="U305" s="19">
        <v>22</v>
      </c>
      <c r="V305" s="19">
        <v>3</v>
      </c>
      <c r="AS305" s="2"/>
      <c r="AT305" s="2"/>
      <c r="AU305" s="2"/>
      <c r="AV305" s="15"/>
      <c r="AW305" s="15"/>
      <c r="BA305" s="2"/>
      <c r="BB305" s="2"/>
      <c r="BD305" s="20"/>
      <c r="BE305" s="20"/>
      <c r="BG305" s="3"/>
      <c r="BH305" s="1"/>
      <c r="BI305" s="1"/>
      <c r="BJ305" s="1"/>
      <c r="BK305" s="1"/>
      <c r="BL305" s="1"/>
    </row>
    <row r="306" spans="1:64" x14ac:dyDescent="0.25">
      <c r="A306" s="1" t="s">
        <v>1</v>
      </c>
      <c r="B306" s="1" t="s">
        <v>18</v>
      </c>
      <c r="C306" s="1" t="s">
        <v>27</v>
      </c>
      <c r="D306" s="1" t="s">
        <v>16</v>
      </c>
      <c r="E306" s="1" t="s">
        <v>1522</v>
      </c>
      <c r="F306" s="1" t="s">
        <v>1523</v>
      </c>
      <c r="G306"/>
      <c r="H306" s="22">
        <v>1.18E-2</v>
      </c>
      <c r="J306" s="13">
        <v>0.314</v>
      </c>
      <c r="K306" s="13">
        <v>0.1394</v>
      </c>
      <c r="L306" s="13">
        <v>0.1716</v>
      </c>
      <c r="M306" s="13">
        <v>0.17480000000000001</v>
      </c>
      <c r="N306" s="13">
        <v>0</v>
      </c>
      <c r="O306" s="13">
        <v>-0.1754</v>
      </c>
      <c r="P306" s="13"/>
      <c r="Q306" s="19">
        <v>537</v>
      </c>
      <c r="R306" s="22">
        <v>1.23</v>
      </c>
      <c r="S306" s="22">
        <v>2.15</v>
      </c>
      <c r="T306" s="22">
        <v>0</v>
      </c>
      <c r="U306" s="19">
        <v>32</v>
      </c>
      <c r="V306" s="19">
        <v>4</v>
      </c>
      <c r="AS306" s="2"/>
      <c r="AT306" s="2"/>
      <c r="AU306" s="2"/>
      <c r="AV306" s="15"/>
      <c r="AW306" s="15"/>
      <c r="BA306" s="2"/>
      <c r="BB306" s="2"/>
      <c r="BD306" s="20"/>
      <c r="BE306" s="20"/>
      <c r="BG306" s="3"/>
      <c r="BH306" s="1"/>
      <c r="BI306" s="1"/>
      <c r="BJ306" s="1"/>
      <c r="BK306" s="1"/>
      <c r="BL306" s="1"/>
    </row>
    <row r="307" spans="1:64" x14ac:dyDescent="0.25">
      <c r="A307" s="1" t="s">
        <v>1</v>
      </c>
      <c r="B307" s="1" t="s">
        <v>2</v>
      </c>
      <c r="C307" s="1" t="s">
        <v>13</v>
      </c>
      <c r="D307" s="1" t="s">
        <v>4</v>
      </c>
      <c r="E307" s="1" t="s">
        <v>1291</v>
      </c>
      <c r="F307" s="1" t="s">
        <v>1292</v>
      </c>
      <c r="G307">
        <v>2.0268000000000001E-2</v>
      </c>
      <c r="H307" s="22">
        <v>-1.6064999999999999E-2</v>
      </c>
      <c r="I307" s="2">
        <v>2.0299999999999999E-2</v>
      </c>
      <c r="J307" s="13">
        <v>0.13109999999999999</v>
      </c>
      <c r="K307" s="13">
        <v>9.3600000000000003E-2</v>
      </c>
      <c r="L307" s="13">
        <v>0.1152</v>
      </c>
      <c r="M307" s="13">
        <v>0.1168</v>
      </c>
      <c r="N307" s="13">
        <v>-8.3999999999999995E-3</v>
      </c>
      <c r="O307" s="13">
        <v>-5.3100000000000001E-2</v>
      </c>
      <c r="P307" s="13">
        <v>2.0299999999999999E-2</v>
      </c>
      <c r="Q307" s="19">
        <v>0</v>
      </c>
      <c r="R307" s="22">
        <v>1.23</v>
      </c>
      <c r="S307" s="22">
        <v>2.31</v>
      </c>
      <c r="T307" s="22">
        <v>0.57999999999999996</v>
      </c>
      <c r="U307" s="19">
        <v>12</v>
      </c>
      <c r="V307" s="19">
        <v>3</v>
      </c>
      <c r="AS307" s="2"/>
      <c r="AT307" s="2"/>
      <c r="AU307" s="2"/>
      <c r="AV307" s="15"/>
      <c r="AW307" s="15"/>
      <c r="BA307" s="2"/>
      <c r="BB307" s="2"/>
      <c r="BD307" s="20"/>
      <c r="BE307" s="20"/>
      <c r="BG307" s="3"/>
      <c r="BH307" s="1"/>
      <c r="BI307" s="1"/>
      <c r="BJ307" s="1"/>
      <c r="BK307" s="1"/>
      <c r="BL307" s="1"/>
    </row>
    <row r="308" spans="1:64" x14ac:dyDescent="0.25">
      <c r="A308" s="1" t="s">
        <v>1</v>
      </c>
      <c r="B308" s="1" t="s">
        <v>2</v>
      </c>
      <c r="C308" s="1" t="s">
        <v>13</v>
      </c>
      <c r="D308" s="1" t="s">
        <v>344</v>
      </c>
      <c r="E308" s="1" t="s">
        <v>50</v>
      </c>
      <c r="F308" s="1" t="s">
        <v>1513</v>
      </c>
      <c r="G308"/>
      <c r="H308" s="22">
        <v>2.4940000000000001E-3</v>
      </c>
      <c r="J308" s="13">
        <v>0.1792</v>
      </c>
      <c r="K308" s="13">
        <v>0.1255</v>
      </c>
      <c r="L308" s="13">
        <v>0.15329999999999999</v>
      </c>
      <c r="M308" s="13">
        <v>0.15570000000000001</v>
      </c>
      <c r="N308" s="13">
        <v>0</v>
      </c>
      <c r="O308" s="13">
        <v>-0.15390000000000001</v>
      </c>
      <c r="P308" s="13"/>
      <c r="Q308" s="19">
        <v>2473</v>
      </c>
      <c r="R308" s="22">
        <v>1.22</v>
      </c>
      <c r="S308" s="22">
        <v>1.92</v>
      </c>
      <c r="T308" s="22">
        <v>-0.14000000000000001</v>
      </c>
      <c r="U308" s="19">
        <v>16</v>
      </c>
      <c r="V308" s="19">
        <v>3</v>
      </c>
      <c r="AS308" s="2"/>
      <c r="AT308" s="2"/>
      <c r="AU308" s="2"/>
      <c r="AV308" s="15"/>
      <c r="AW308" s="15"/>
      <c r="BA308" s="2"/>
      <c r="BB308" s="2"/>
      <c r="BD308" s="20"/>
      <c r="BE308" s="20"/>
      <c r="BG308" s="3"/>
      <c r="BH308" s="1"/>
      <c r="BI308" s="1"/>
      <c r="BJ308" s="1"/>
      <c r="BK308" s="1"/>
      <c r="BL308" s="1"/>
    </row>
    <row r="309" spans="1:64" x14ac:dyDescent="0.25">
      <c r="A309" s="1" t="s">
        <v>17</v>
      </c>
      <c r="B309" s="1" t="s">
        <v>18</v>
      </c>
      <c r="C309" s="1" t="s">
        <v>56</v>
      </c>
      <c r="D309" s="1" t="s">
        <v>19</v>
      </c>
      <c r="E309" s="1" t="s">
        <v>57</v>
      </c>
      <c r="F309" s="1" t="s">
        <v>320</v>
      </c>
      <c r="G309"/>
      <c r="H309" s="22">
        <v>4.0000000000000002E-4</v>
      </c>
      <c r="J309" s="13">
        <v>7.8799999999999995E-2</v>
      </c>
      <c r="K309" s="13">
        <v>3.9E-2</v>
      </c>
      <c r="L309" s="13">
        <v>4.7500000000000001E-2</v>
      </c>
      <c r="M309" s="13">
        <v>4.7699999999999999E-2</v>
      </c>
      <c r="N309" s="13">
        <v>0</v>
      </c>
      <c r="O309" s="13">
        <v>-7.8899999999999998E-2</v>
      </c>
      <c r="P309" s="13"/>
      <c r="Q309" s="19">
        <v>738</v>
      </c>
      <c r="R309" s="22">
        <v>1.22</v>
      </c>
      <c r="S309" s="22">
        <v>1.06</v>
      </c>
      <c r="T309" s="22">
        <v>0.48</v>
      </c>
      <c r="U309" s="19">
        <v>23</v>
      </c>
      <c r="V309" s="19">
        <v>3</v>
      </c>
      <c r="AS309" s="2"/>
      <c r="AT309" s="2"/>
      <c r="AU309" s="2"/>
      <c r="AV309" s="15"/>
      <c r="AW309" s="15"/>
      <c r="BA309" s="2"/>
      <c r="BB309" s="2"/>
      <c r="BD309" s="20"/>
      <c r="BE309" s="20"/>
      <c r="BG309" s="3"/>
      <c r="BH309" s="1"/>
      <c r="BI309" s="1"/>
      <c r="BJ309" s="1"/>
      <c r="BK309" s="1"/>
      <c r="BL309" s="1"/>
    </row>
    <row r="310" spans="1:64" x14ac:dyDescent="0.25">
      <c r="A310" s="1" t="s">
        <v>27</v>
      </c>
      <c r="B310" s="1" t="s">
        <v>18</v>
      </c>
      <c r="C310" s="1" t="s">
        <v>25</v>
      </c>
      <c r="D310" s="1" t="s">
        <v>283</v>
      </c>
      <c r="E310" s="1" t="s">
        <v>595</v>
      </c>
      <c r="F310" s="1" t="s">
        <v>596</v>
      </c>
      <c r="G310">
        <v>8.7989999999999995E-3</v>
      </c>
      <c r="H310" s="22">
        <v>-1.075E-3</v>
      </c>
      <c r="I310" s="2">
        <v>8.8000000000000005E-3</v>
      </c>
      <c r="J310" s="13">
        <v>6.0600000000000001E-2</v>
      </c>
      <c r="K310" s="13">
        <v>3.3000000000000002E-2</v>
      </c>
      <c r="L310" s="13">
        <v>4.0399999999999998E-2</v>
      </c>
      <c r="M310" s="13">
        <v>4.0599999999999997E-2</v>
      </c>
      <c r="N310" s="13">
        <v>0</v>
      </c>
      <c r="O310" s="13">
        <v>-4.82E-2</v>
      </c>
      <c r="P310" s="13">
        <v>8.8000000000000005E-3</v>
      </c>
      <c r="Q310" s="19">
        <v>0</v>
      </c>
      <c r="R310" s="22">
        <v>1.22</v>
      </c>
      <c r="S310" s="22">
        <v>1.36</v>
      </c>
      <c r="T310" s="22">
        <v>0.48</v>
      </c>
      <c r="U310" s="19">
        <v>16</v>
      </c>
      <c r="V310" s="19">
        <v>4</v>
      </c>
      <c r="AS310" s="2"/>
      <c r="AT310" s="2"/>
      <c r="AU310" s="2"/>
      <c r="AV310" s="15"/>
      <c r="AW310" s="15"/>
      <c r="BA310" s="2"/>
      <c r="BB310" s="2"/>
      <c r="BD310" s="20"/>
      <c r="BE310" s="20"/>
      <c r="BG310" s="3"/>
      <c r="BH310" s="1"/>
      <c r="BI310" s="1"/>
      <c r="BJ310" s="1"/>
      <c r="BK310" s="1"/>
      <c r="BL310" s="1"/>
    </row>
    <row r="311" spans="1:64" x14ac:dyDescent="0.25">
      <c r="A311" s="1" t="s">
        <v>32</v>
      </c>
      <c r="B311" s="1" t="s">
        <v>18</v>
      </c>
      <c r="C311" s="1" t="s">
        <v>27</v>
      </c>
      <c r="D311" s="1" t="s">
        <v>33</v>
      </c>
      <c r="E311" s="1" t="s">
        <v>83</v>
      </c>
      <c r="F311" s="1" t="s">
        <v>2759</v>
      </c>
      <c r="G311"/>
      <c r="H311" s="22">
        <v>2.0199999999999999E-2</v>
      </c>
      <c r="J311" s="13">
        <v>5.8999999999999997E-2</v>
      </c>
      <c r="K311" s="13">
        <v>8.3299999999999999E-2</v>
      </c>
      <c r="L311" s="13">
        <v>0.1017</v>
      </c>
      <c r="M311" s="13">
        <v>0</v>
      </c>
      <c r="N311" s="13">
        <v>-2.53E-2</v>
      </c>
      <c r="O311" s="13">
        <v>-4.4600000000000001E-2</v>
      </c>
      <c r="P311" s="13"/>
      <c r="Q311" s="19">
        <v>0</v>
      </c>
      <c r="R311" s="22">
        <v>1.22</v>
      </c>
      <c r="S311" s="22">
        <v>1.42</v>
      </c>
      <c r="T311" s="22"/>
      <c r="U311" s="19">
        <v>3</v>
      </c>
      <c r="V311" s="19">
        <v>3</v>
      </c>
      <c r="AS311" s="2"/>
      <c r="AT311" s="2"/>
      <c r="AU311" s="2"/>
      <c r="AV311" s="15"/>
      <c r="AW311" s="15"/>
      <c r="BA311" s="2"/>
      <c r="BB311" s="2"/>
      <c r="BD311" s="20"/>
      <c r="BE311" s="20"/>
      <c r="BG311" s="3"/>
      <c r="BH311" s="1"/>
      <c r="BI311" s="1"/>
      <c r="BJ311" s="1"/>
      <c r="BK311" s="1"/>
      <c r="BL311" s="1"/>
    </row>
    <row r="312" spans="1:64" x14ac:dyDescent="0.25">
      <c r="A312" s="1" t="s">
        <v>6</v>
      </c>
      <c r="B312" s="1" t="s">
        <v>2</v>
      </c>
      <c r="C312" s="1" t="s">
        <v>1646</v>
      </c>
      <c r="D312" s="1" t="s">
        <v>4</v>
      </c>
      <c r="E312" s="1" t="s">
        <v>1588</v>
      </c>
      <c r="F312" s="1" t="s">
        <v>1589</v>
      </c>
      <c r="G312"/>
      <c r="H312" s="22">
        <v>-0.01</v>
      </c>
      <c r="J312" s="13">
        <v>0.38779999999999998</v>
      </c>
      <c r="K312" s="13">
        <v>0.39589999999999997</v>
      </c>
      <c r="L312" s="13">
        <v>0.48330000000000001</v>
      </c>
      <c r="M312" s="13">
        <v>0.50349999999999995</v>
      </c>
      <c r="N312" s="13">
        <v>-0.01</v>
      </c>
      <c r="O312" s="13">
        <v>-0.35410000000000003</v>
      </c>
      <c r="P312" s="13"/>
      <c r="Q312" s="19">
        <v>169</v>
      </c>
      <c r="R312" s="22">
        <v>1.22</v>
      </c>
      <c r="S312" s="22">
        <v>4.2</v>
      </c>
      <c r="T312" s="22">
        <v>0.28999999999999998</v>
      </c>
      <c r="U312" s="19">
        <v>27</v>
      </c>
      <c r="V312" s="19">
        <v>5</v>
      </c>
      <c r="AS312" s="2"/>
      <c r="AT312" s="2"/>
      <c r="AU312" s="2"/>
      <c r="AV312" s="15"/>
      <c r="AW312" s="15"/>
      <c r="BA312" s="2"/>
      <c r="BB312" s="2"/>
      <c r="BD312" s="20"/>
      <c r="BE312" s="20"/>
      <c r="BG312" s="3"/>
      <c r="BH312" s="1"/>
      <c r="BI312" s="1"/>
      <c r="BJ312" s="1"/>
      <c r="BK312" s="1"/>
      <c r="BL312" s="1"/>
    </row>
    <row r="313" spans="1:64" x14ac:dyDescent="0.25">
      <c r="A313" s="1" t="s">
        <v>17</v>
      </c>
      <c r="B313" s="1" t="s">
        <v>18</v>
      </c>
      <c r="C313" s="1" t="s">
        <v>25</v>
      </c>
      <c r="D313" s="1" t="s">
        <v>617</v>
      </c>
      <c r="E313" s="1" t="s">
        <v>3321</v>
      </c>
      <c r="F313" s="1" t="s">
        <v>3322</v>
      </c>
      <c r="G313"/>
      <c r="H313" s="22">
        <v>-1E-3</v>
      </c>
      <c r="J313" s="13">
        <v>0.11849999999999999</v>
      </c>
      <c r="K313" s="13">
        <v>0.13170000000000001</v>
      </c>
      <c r="L313" s="13">
        <v>0.16039999999999999</v>
      </c>
      <c r="M313" s="13">
        <v>0.16350000000000001</v>
      </c>
      <c r="N313" s="13">
        <v>-1.4999999999999999E-2</v>
      </c>
      <c r="O313" s="13">
        <v>-5.7599999999999998E-2</v>
      </c>
      <c r="P313" s="13"/>
      <c r="Q313" s="19">
        <v>20</v>
      </c>
      <c r="R313" s="22">
        <v>1.22</v>
      </c>
      <c r="S313" s="22">
        <v>2.63</v>
      </c>
      <c r="T313" s="22">
        <v>0.69</v>
      </c>
      <c r="U313" s="19">
        <v>7</v>
      </c>
      <c r="V313" s="19">
        <v>3</v>
      </c>
      <c r="AS313" s="2"/>
      <c r="AT313" s="2"/>
      <c r="AU313" s="2"/>
      <c r="AV313" s="15"/>
      <c r="AW313" s="15"/>
      <c r="BA313" s="2"/>
      <c r="BB313" s="2"/>
      <c r="BD313" s="20"/>
      <c r="BE313" s="20"/>
      <c r="BG313" s="3"/>
      <c r="BH313" s="1"/>
      <c r="BI313" s="1"/>
      <c r="BJ313" s="1"/>
      <c r="BK313" s="1"/>
      <c r="BL313" s="1"/>
    </row>
    <row r="314" spans="1:64" x14ac:dyDescent="0.25">
      <c r="A314" s="1" t="s">
        <v>36</v>
      </c>
      <c r="B314" s="1" t="s">
        <v>8</v>
      </c>
      <c r="C314" s="1" t="s">
        <v>7</v>
      </c>
      <c r="D314" s="1" t="s">
        <v>4</v>
      </c>
      <c r="E314" s="1" t="s">
        <v>1228</v>
      </c>
      <c r="F314" s="1" t="s">
        <v>1229</v>
      </c>
      <c r="G314"/>
      <c r="H314" s="22">
        <v>8.9999999999999998E-4</v>
      </c>
      <c r="J314" s="13">
        <v>8.5500000000000007E-2</v>
      </c>
      <c r="K314" s="13">
        <v>5.0599999999999999E-2</v>
      </c>
      <c r="L314" s="13">
        <v>6.1499999999999999E-2</v>
      </c>
      <c r="M314" s="13">
        <v>6.1899999999999997E-2</v>
      </c>
      <c r="N314" s="13">
        <v>0</v>
      </c>
      <c r="O314" s="13">
        <v>-0.14019999999999999</v>
      </c>
      <c r="P314" s="13"/>
      <c r="Q314" s="19">
        <v>665</v>
      </c>
      <c r="R314" s="22">
        <v>1.22</v>
      </c>
      <c r="S314" s="22">
        <v>1.54</v>
      </c>
      <c r="T314" s="22">
        <v>0.3</v>
      </c>
      <c r="U314" s="19">
        <v>27</v>
      </c>
      <c r="V314" s="19">
        <v>4</v>
      </c>
      <c r="AS314" s="2"/>
      <c r="AT314" s="2"/>
      <c r="AU314" s="2"/>
      <c r="AV314" s="15"/>
      <c r="AW314" s="15"/>
      <c r="BA314" s="2"/>
      <c r="BB314" s="2"/>
      <c r="BD314" s="20"/>
      <c r="BE314" s="20"/>
      <c r="BG314" s="3"/>
      <c r="BH314" s="1"/>
      <c r="BI314" s="1"/>
      <c r="BJ314" s="1"/>
      <c r="BK314" s="1"/>
      <c r="BL314" s="1"/>
    </row>
    <row r="315" spans="1:64" x14ac:dyDescent="0.25">
      <c r="A315" s="1" t="s">
        <v>17</v>
      </c>
      <c r="B315" s="1" t="s">
        <v>18</v>
      </c>
      <c r="C315" s="1" t="s">
        <v>25</v>
      </c>
      <c r="D315" s="1" t="s">
        <v>290</v>
      </c>
      <c r="E315" s="1" t="s">
        <v>3076</v>
      </c>
      <c r="F315" s="1" t="s">
        <v>3077</v>
      </c>
      <c r="G315"/>
      <c r="H315" s="22">
        <v>-5.1999999999999998E-3</v>
      </c>
      <c r="J315" s="13">
        <v>0.19109999999999999</v>
      </c>
      <c r="K315" s="13">
        <v>0.12720000000000001</v>
      </c>
      <c r="L315" s="13">
        <v>0.15440000000000001</v>
      </c>
      <c r="M315" s="13">
        <v>0.15720000000000001</v>
      </c>
      <c r="N315" s="13">
        <v>-3.5299999999999998E-2</v>
      </c>
      <c r="O315" s="13">
        <v>-7.6499999999999999E-2</v>
      </c>
      <c r="P315" s="13"/>
      <c r="Q315" s="19">
        <v>678</v>
      </c>
      <c r="R315" s="22">
        <v>1.21</v>
      </c>
      <c r="S315" s="22">
        <v>2.1800000000000002</v>
      </c>
      <c r="T315" s="22">
        <v>0.68</v>
      </c>
      <c r="U315" s="19">
        <v>3</v>
      </c>
      <c r="V315" s="19">
        <v>2</v>
      </c>
      <c r="AS315" s="2"/>
      <c r="AT315" s="2"/>
      <c r="AU315" s="2"/>
      <c r="AV315" s="15"/>
      <c r="AW315" s="15"/>
      <c r="BA315" s="2"/>
      <c r="BB315" s="2"/>
      <c r="BD315" s="20"/>
      <c r="BE315" s="20"/>
      <c r="BG315" s="3"/>
      <c r="BH315" s="1"/>
      <c r="BI315" s="1"/>
      <c r="BJ315" s="1"/>
      <c r="BK315" s="1"/>
      <c r="BL315" s="1"/>
    </row>
    <row r="316" spans="1:64" x14ac:dyDescent="0.25">
      <c r="A316" s="1" t="s">
        <v>65</v>
      </c>
      <c r="B316" s="1" t="s">
        <v>2</v>
      </c>
      <c r="C316" s="1" t="s">
        <v>3211</v>
      </c>
      <c r="D316" s="1" t="s">
        <v>100</v>
      </c>
      <c r="E316" s="1" t="s">
        <v>1438</v>
      </c>
      <c r="F316" s="1" t="s">
        <v>3212</v>
      </c>
      <c r="G316"/>
      <c r="H316" s="22">
        <v>1.01E-2</v>
      </c>
      <c r="I316" s="2">
        <v>7.6700000000000004E-2</v>
      </c>
      <c r="J316" s="13"/>
      <c r="K316" s="13">
        <v>7.5999999999999998E-2</v>
      </c>
      <c r="L316" s="13">
        <v>9.1600000000000001E-2</v>
      </c>
      <c r="M316" s="13">
        <v>0</v>
      </c>
      <c r="N316" s="13">
        <v>-1.89E-2</v>
      </c>
      <c r="O316" s="13">
        <v>-2.9000000000000001E-2</v>
      </c>
      <c r="P316" s="13">
        <v>0</v>
      </c>
      <c r="Q316" s="19">
        <v>142</v>
      </c>
      <c r="R316" s="22">
        <v>1.21</v>
      </c>
      <c r="S316" s="22">
        <v>3.03</v>
      </c>
      <c r="T316" s="22"/>
      <c r="U316" s="19">
        <v>5</v>
      </c>
      <c r="V316" s="19">
        <v>3</v>
      </c>
      <c r="AS316" s="2"/>
      <c r="AT316" s="2"/>
      <c r="AU316" s="2"/>
      <c r="AV316" s="15"/>
      <c r="AW316" s="15"/>
      <c r="BA316" s="2"/>
      <c r="BB316" s="2"/>
      <c r="BD316" s="20"/>
      <c r="BE316" s="20"/>
      <c r="BG316" s="3"/>
      <c r="BH316" s="1"/>
      <c r="BI316" s="1"/>
      <c r="BJ316" s="1"/>
      <c r="BK316" s="1"/>
      <c r="BL316" s="1"/>
    </row>
    <row r="317" spans="1:64" x14ac:dyDescent="0.25">
      <c r="A317" s="1" t="s">
        <v>483</v>
      </c>
      <c r="B317" s="1" t="s">
        <v>18</v>
      </c>
      <c r="C317" s="1" t="s">
        <v>539</v>
      </c>
      <c r="D317" s="1" t="s">
        <v>4</v>
      </c>
      <c r="E317" s="1" t="s">
        <v>685</v>
      </c>
      <c r="F317" s="1" t="s">
        <v>686</v>
      </c>
      <c r="G317"/>
      <c r="H317" s="22">
        <v>5.7999999999999996E-3</v>
      </c>
      <c r="J317" s="13">
        <v>3.61E-2</v>
      </c>
      <c r="K317" s="13">
        <v>2.3099999999999999E-2</v>
      </c>
      <c r="L317" s="13">
        <v>2.8000000000000001E-2</v>
      </c>
      <c r="M317" s="13">
        <v>2.81E-2</v>
      </c>
      <c r="N317" s="13">
        <v>0</v>
      </c>
      <c r="O317" s="13">
        <v>-5.4600000000000003E-2</v>
      </c>
      <c r="P317" s="13"/>
      <c r="Q317" s="19">
        <v>768</v>
      </c>
      <c r="R317" s="22">
        <v>1.21</v>
      </c>
      <c r="S317" s="22">
        <v>0.75</v>
      </c>
      <c r="T317" s="22">
        <v>0.54</v>
      </c>
      <c r="U317" s="19">
        <v>18</v>
      </c>
      <c r="V317" s="19">
        <v>3</v>
      </c>
      <c r="AS317" s="2"/>
      <c r="AT317" s="2"/>
      <c r="AU317" s="2"/>
      <c r="AV317" s="15"/>
      <c r="AW317" s="15"/>
      <c r="BA317" s="2"/>
      <c r="BB317" s="2"/>
      <c r="BD317" s="20"/>
      <c r="BE317" s="20"/>
      <c r="BG317" s="3"/>
      <c r="BH317" s="1"/>
      <c r="BI317" s="1"/>
      <c r="BJ317" s="1"/>
      <c r="BK317" s="1"/>
      <c r="BL317" s="1"/>
    </row>
    <row r="318" spans="1:64" x14ac:dyDescent="0.25">
      <c r="A318" s="1" t="s">
        <v>6</v>
      </c>
      <c r="B318" s="1" t="s">
        <v>18</v>
      </c>
      <c r="C318" s="1" t="s">
        <v>1646</v>
      </c>
      <c r="D318" s="1" t="s">
        <v>4</v>
      </c>
      <c r="E318" s="1" t="s">
        <v>3240</v>
      </c>
      <c r="F318" s="1" t="s">
        <v>3241</v>
      </c>
      <c r="G318"/>
      <c r="H318" s="22">
        <v>9.1700000000000004E-2</v>
      </c>
      <c r="J318" s="13">
        <v>0.70479999999999998</v>
      </c>
      <c r="K318" s="13">
        <v>0.62439999999999996</v>
      </c>
      <c r="L318" s="13">
        <v>0.75780000000000003</v>
      </c>
      <c r="M318" s="13">
        <v>0.78700000000000003</v>
      </c>
      <c r="N318" s="13">
        <v>0</v>
      </c>
      <c r="O318" s="13">
        <v>-0.33739999999999998</v>
      </c>
      <c r="P318" s="13"/>
      <c r="Q318" s="19">
        <v>143</v>
      </c>
      <c r="R318" s="22">
        <v>1.21</v>
      </c>
      <c r="S318" s="22">
        <v>4.08</v>
      </c>
      <c r="T318" s="22">
        <v>0.56999999999999995</v>
      </c>
      <c r="U318" s="19">
        <v>7</v>
      </c>
      <c r="V318" s="19">
        <v>6</v>
      </c>
      <c r="AS318" s="2"/>
      <c r="AT318" s="2"/>
      <c r="AU318" s="2"/>
      <c r="AV318" s="15"/>
      <c r="AW318" s="15"/>
      <c r="BA318" s="2"/>
      <c r="BB318" s="2"/>
      <c r="BD318" s="20"/>
      <c r="BE318" s="20"/>
      <c r="BG318" s="3"/>
      <c r="BH318" s="1"/>
      <c r="BI318" s="1"/>
      <c r="BJ318" s="1"/>
      <c r="BK318" s="1"/>
      <c r="BL318" s="1"/>
    </row>
    <row r="319" spans="1:64" x14ac:dyDescent="0.25">
      <c r="A319" s="1" t="s">
        <v>32</v>
      </c>
      <c r="B319" s="1" t="s">
        <v>33</v>
      </c>
      <c r="C319" s="1" t="s">
        <v>25</v>
      </c>
      <c r="D319" s="1" t="s">
        <v>100</v>
      </c>
      <c r="E319" s="1" t="s">
        <v>464</v>
      </c>
      <c r="F319" s="1" t="s">
        <v>465</v>
      </c>
      <c r="G319"/>
      <c r="H319" s="22">
        <v>2.2000000000000001E-3</v>
      </c>
      <c r="J319" s="13">
        <v>0.13950000000000001</v>
      </c>
      <c r="K319" s="13">
        <v>4.6699999999999998E-2</v>
      </c>
      <c r="L319" s="13">
        <v>5.6399999999999999E-2</v>
      </c>
      <c r="M319" s="13">
        <v>5.6800000000000003E-2</v>
      </c>
      <c r="N319" s="13">
        <v>-3.1E-2</v>
      </c>
      <c r="O319" s="13">
        <v>-6.7199999999999996E-2</v>
      </c>
      <c r="P319" s="13"/>
      <c r="Q319" s="19">
        <v>224</v>
      </c>
      <c r="R319" s="22">
        <v>1.21</v>
      </c>
      <c r="S319" s="22">
        <v>1.69</v>
      </c>
      <c r="T319" s="22">
        <v>0.31</v>
      </c>
      <c r="U319" s="19">
        <v>18</v>
      </c>
      <c r="V319" s="19">
        <v>5</v>
      </c>
      <c r="AS319" s="2"/>
      <c r="AT319" s="2"/>
      <c r="AU319" s="2"/>
      <c r="AV319" s="15"/>
      <c r="AW319" s="15"/>
      <c r="BA319" s="2"/>
      <c r="BB319" s="2"/>
      <c r="BD319" s="20"/>
      <c r="BE319" s="20"/>
      <c r="BG319" s="3"/>
      <c r="BH319" s="1"/>
      <c r="BI319" s="1"/>
      <c r="BJ319" s="1"/>
      <c r="BK319" s="1"/>
      <c r="BL319" s="1"/>
    </row>
    <row r="320" spans="1:64" x14ac:dyDescent="0.25">
      <c r="A320" s="1" t="s">
        <v>27</v>
      </c>
      <c r="B320" s="1" t="s">
        <v>2</v>
      </c>
      <c r="C320" s="1" t="s">
        <v>39</v>
      </c>
      <c r="D320" s="1" t="s">
        <v>473</v>
      </c>
      <c r="E320" s="1" t="s">
        <v>3208</v>
      </c>
      <c r="F320" s="1" t="s">
        <v>3209</v>
      </c>
      <c r="G320"/>
      <c r="H320" s="22">
        <v>1.6000000000000001E-3</v>
      </c>
      <c r="J320" s="13">
        <v>0.1198</v>
      </c>
      <c r="K320" s="13">
        <v>3.7100000000000001E-2</v>
      </c>
      <c r="L320" s="13">
        <v>4.4400000000000002E-2</v>
      </c>
      <c r="M320" s="13">
        <v>4.4600000000000001E-2</v>
      </c>
      <c r="N320" s="13">
        <v>0</v>
      </c>
      <c r="O320" s="13">
        <v>-0.18229999999999999</v>
      </c>
      <c r="P320" s="13"/>
      <c r="Q320" s="19">
        <v>8</v>
      </c>
      <c r="R320" s="22">
        <v>1.2</v>
      </c>
      <c r="S320" s="22">
        <v>1.1499999999999999</v>
      </c>
      <c r="T320" s="22">
        <v>0.03</v>
      </c>
      <c r="U320" s="19">
        <v>34</v>
      </c>
      <c r="V320" s="19">
        <v>5</v>
      </c>
      <c r="AS320" s="2"/>
      <c r="AT320" s="2"/>
      <c r="AU320" s="2"/>
      <c r="AV320" s="15"/>
      <c r="AW320" s="15"/>
      <c r="BA320" s="2"/>
      <c r="BB320" s="2"/>
      <c r="BD320" s="20"/>
      <c r="BE320" s="20"/>
      <c r="BG320" s="3"/>
      <c r="BH320" s="1"/>
      <c r="BI320" s="1"/>
      <c r="BJ320" s="1"/>
      <c r="BK320" s="1"/>
      <c r="BL320" s="1"/>
    </row>
    <row r="321" spans="1:64" x14ac:dyDescent="0.25">
      <c r="A321" s="1" t="s">
        <v>32</v>
      </c>
      <c r="B321" s="1" t="s">
        <v>18</v>
      </c>
      <c r="C321" s="1" t="s">
        <v>33</v>
      </c>
      <c r="D321" s="1" t="s">
        <v>4</v>
      </c>
      <c r="E321" s="1" t="s">
        <v>77</v>
      </c>
      <c r="F321" s="1" t="s">
        <v>728</v>
      </c>
      <c r="G321"/>
      <c r="H321" s="22">
        <v>6.1999999999999998E-3</v>
      </c>
      <c r="J321" s="13">
        <v>0.1024</v>
      </c>
      <c r="K321" s="13">
        <v>6.1899999999999997E-2</v>
      </c>
      <c r="L321" s="13">
        <v>7.4200000000000002E-2</v>
      </c>
      <c r="M321" s="13">
        <v>7.4800000000000005E-2</v>
      </c>
      <c r="N321" s="13">
        <v>0</v>
      </c>
      <c r="O321" s="13">
        <v>-9.1899999999999996E-2</v>
      </c>
      <c r="P321" s="13"/>
      <c r="Q321" s="19">
        <v>263</v>
      </c>
      <c r="R321" s="22">
        <v>1.2</v>
      </c>
      <c r="S321" s="22">
        <v>0.81</v>
      </c>
      <c r="T321" s="22">
        <v>0.53</v>
      </c>
      <c r="U321" s="19">
        <v>9</v>
      </c>
      <c r="V321" s="19">
        <v>2</v>
      </c>
      <c r="AS321" s="2"/>
      <c r="AT321" s="2"/>
      <c r="AU321" s="2"/>
      <c r="AV321" s="15"/>
      <c r="AW321" s="15"/>
      <c r="BA321" s="2"/>
      <c r="BB321" s="2"/>
      <c r="BD321" s="20"/>
      <c r="BE321" s="20"/>
      <c r="BG321" s="3"/>
      <c r="BH321" s="1"/>
      <c r="BI321" s="1"/>
      <c r="BJ321" s="1"/>
      <c r="BK321" s="1"/>
      <c r="BL321" s="1"/>
    </row>
    <row r="322" spans="1:64" x14ac:dyDescent="0.25">
      <c r="A322" s="1" t="s">
        <v>1</v>
      </c>
      <c r="B322" s="1" t="s">
        <v>2</v>
      </c>
      <c r="C322" s="1" t="s">
        <v>13</v>
      </c>
      <c r="D322" s="1" t="s">
        <v>4</v>
      </c>
      <c r="E322" s="1" t="s">
        <v>1673</v>
      </c>
      <c r="F322" s="1" t="s">
        <v>755</v>
      </c>
      <c r="G322"/>
      <c r="H322" s="22">
        <v>3.5299999999999998E-2</v>
      </c>
      <c r="J322" s="13">
        <v>0.34870000000000001</v>
      </c>
      <c r="K322" s="13">
        <v>0.18210000000000001</v>
      </c>
      <c r="L322" s="13">
        <v>0.21929999999999999</v>
      </c>
      <c r="M322" s="13">
        <v>0.22309999999999999</v>
      </c>
      <c r="N322" s="13">
        <v>0</v>
      </c>
      <c r="O322" s="13">
        <v>-0.21260000000000001</v>
      </c>
      <c r="P322" s="13"/>
      <c r="Q322" s="19">
        <v>74</v>
      </c>
      <c r="R322" s="22">
        <v>1.2</v>
      </c>
      <c r="S322" s="22">
        <v>1.98</v>
      </c>
      <c r="T322" s="22">
        <v>0.08</v>
      </c>
      <c r="U322" s="19">
        <v>19</v>
      </c>
      <c r="V322" s="19">
        <v>5</v>
      </c>
      <c r="AS322" s="2"/>
      <c r="AT322" s="2"/>
      <c r="AU322" s="2"/>
      <c r="AV322" s="15"/>
      <c r="AW322" s="15"/>
      <c r="BA322" s="2"/>
      <c r="BB322" s="2"/>
      <c r="BD322" s="20"/>
      <c r="BE322" s="20"/>
      <c r="BG322" s="3"/>
      <c r="BH322" s="1"/>
      <c r="BI322" s="1"/>
      <c r="BJ322" s="1"/>
      <c r="BK322" s="1"/>
      <c r="BL322" s="1"/>
    </row>
    <row r="323" spans="1:64" x14ac:dyDescent="0.25">
      <c r="A323" s="1" t="s">
        <v>1</v>
      </c>
      <c r="B323" s="1" t="s">
        <v>18</v>
      </c>
      <c r="C323" s="1" t="s">
        <v>27</v>
      </c>
      <c r="D323" s="1" t="s">
        <v>16</v>
      </c>
      <c r="E323" s="1" t="s">
        <v>1879</v>
      </c>
      <c r="F323" s="1" t="s">
        <v>1881</v>
      </c>
      <c r="G323"/>
      <c r="H323" s="22">
        <v>3.7000000000000002E-3</v>
      </c>
      <c r="J323" s="13">
        <v>9.7699999999999995E-2</v>
      </c>
      <c r="K323" s="13">
        <v>8.4699999999999998E-2</v>
      </c>
      <c r="L323" s="13">
        <v>0.1019</v>
      </c>
      <c r="M323" s="13">
        <v>0.10299999999999999</v>
      </c>
      <c r="N323" s="13">
        <v>-9.5999999999999992E-3</v>
      </c>
      <c r="O323" s="13">
        <v>-6.0400000000000002E-2</v>
      </c>
      <c r="P323" s="13"/>
      <c r="Q323" s="19">
        <v>29</v>
      </c>
      <c r="R323" s="22">
        <v>1.2</v>
      </c>
      <c r="S323" s="22">
        <v>1.66</v>
      </c>
      <c r="T323" s="22">
        <v>0.16</v>
      </c>
      <c r="U323" s="19">
        <v>11</v>
      </c>
      <c r="V323" s="19">
        <v>6</v>
      </c>
      <c r="AS323" s="2"/>
      <c r="AT323" s="2"/>
      <c r="AU323" s="2"/>
      <c r="AV323" s="15"/>
      <c r="AW323" s="15"/>
      <c r="BA323" s="2"/>
      <c r="BB323" s="2"/>
      <c r="BD323" s="20"/>
      <c r="BE323" s="20"/>
      <c r="BG323" s="3"/>
      <c r="BH323" s="1"/>
      <c r="BI323" s="1"/>
      <c r="BJ323" s="1"/>
      <c r="BK323" s="1"/>
      <c r="BL323" s="1"/>
    </row>
    <row r="324" spans="1:64" x14ac:dyDescent="0.25">
      <c r="A324" s="1" t="s">
        <v>1</v>
      </c>
      <c r="B324" s="1" t="s">
        <v>2</v>
      </c>
      <c r="C324" s="1" t="s">
        <v>5</v>
      </c>
      <c r="D324" s="1" t="s">
        <v>30</v>
      </c>
      <c r="E324" s="1" t="s">
        <v>82</v>
      </c>
      <c r="F324" s="1" t="s">
        <v>1306</v>
      </c>
      <c r="G324"/>
      <c r="H324" s="22">
        <v>1.0699999999999999E-2</v>
      </c>
      <c r="J324" s="13">
        <v>0.153</v>
      </c>
      <c r="K324" s="13">
        <v>7.8399999999999997E-2</v>
      </c>
      <c r="L324" s="13">
        <v>9.3700000000000006E-2</v>
      </c>
      <c r="M324" s="13">
        <v>9.4399999999999998E-2</v>
      </c>
      <c r="N324" s="13">
        <v>0</v>
      </c>
      <c r="O324" s="13">
        <v>-0.13300000000000001</v>
      </c>
      <c r="P324" s="13"/>
      <c r="Q324" s="19">
        <v>52</v>
      </c>
      <c r="R324" s="22">
        <v>1.2</v>
      </c>
      <c r="S324" s="22">
        <v>1.01</v>
      </c>
      <c r="T324" s="22">
        <v>0.51</v>
      </c>
      <c r="U324" s="19">
        <v>17</v>
      </c>
      <c r="V324" s="19">
        <v>5</v>
      </c>
      <c r="AS324" s="2"/>
      <c r="AT324" s="2"/>
      <c r="AU324" s="2"/>
      <c r="AV324" s="15"/>
      <c r="AW324" s="15"/>
      <c r="BA324" s="2"/>
      <c r="BB324" s="2"/>
      <c r="BD324" s="20"/>
      <c r="BE324" s="20"/>
      <c r="BG324" s="3"/>
      <c r="BH324" s="1"/>
      <c r="BI324" s="1"/>
      <c r="BJ324" s="1"/>
      <c r="BK324" s="1"/>
      <c r="BL324" s="1"/>
    </row>
    <row r="325" spans="1:64" x14ac:dyDescent="0.25">
      <c r="A325" s="1" t="s">
        <v>17</v>
      </c>
      <c r="B325" s="1" t="s">
        <v>18</v>
      </c>
      <c r="C325" s="1" t="s">
        <v>25</v>
      </c>
      <c r="D325" s="1" t="s">
        <v>19</v>
      </c>
      <c r="E325" s="1" t="s">
        <v>279</v>
      </c>
      <c r="F325" s="1" t="s">
        <v>206</v>
      </c>
      <c r="G325"/>
      <c r="H325" s="22">
        <v>2.7000000000000001E-3</v>
      </c>
      <c r="J325" s="13">
        <v>6.8500000000000005E-2</v>
      </c>
      <c r="K325" s="13">
        <v>3.0800000000000001E-2</v>
      </c>
      <c r="L325" s="13">
        <v>3.7100000000000001E-2</v>
      </c>
      <c r="M325" s="13">
        <v>3.7199999999999997E-2</v>
      </c>
      <c r="N325" s="13">
        <v>0</v>
      </c>
      <c r="O325" s="13">
        <v>-9.2499999999999999E-2</v>
      </c>
      <c r="P325" s="13"/>
      <c r="Q325" s="19">
        <v>208</v>
      </c>
      <c r="R325" s="22">
        <v>1.2</v>
      </c>
      <c r="S325" s="22">
        <v>1.02</v>
      </c>
      <c r="T325" s="22">
        <v>0.54</v>
      </c>
      <c r="U325" s="19">
        <v>19</v>
      </c>
      <c r="V325" s="19">
        <v>4</v>
      </c>
      <c r="AS325" s="2"/>
      <c r="AT325" s="2"/>
      <c r="AU325" s="2"/>
      <c r="AV325" s="15"/>
      <c r="AW325" s="15"/>
      <c r="BA325" s="2"/>
      <c r="BB325" s="2"/>
      <c r="BD325" s="20"/>
      <c r="BE325" s="20"/>
      <c r="BG325" s="3"/>
      <c r="BH325" s="1"/>
      <c r="BI325" s="1"/>
      <c r="BJ325" s="1"/>
      <c r="BK325" s="1"/>
      <c r="BL325" s="1"/>
    </row>
    <row r="326" spans="1:64" x14ac:dyDescent="0.25">
      <c r="A326" s="1" t="s">
        <v>1</v>
      </c>
      <c r="B326" s="1" t="s">
        <v>2</v>
      </c>
      <c r="C326" s="1" t="s">
        <v>39</v>
      </c>
      <c r="D326" s="1" t="s">
        <v>4</v>
      </c>
      <c r="E326" s="1" t="s">
        <v>1870</v>
      </c>
      <c r="F326" s="1" t="s">
        <v>1871</v>
      </c>
      <c r="G326"/>
      <c r="H326" s="22">
        <v>-1.55E-2</v>
      </c>
      <c r="J326" s="13">
        <v>0.1305</v>
      </c>
      <c r="K326" s="13">
        <v>0.1173</v>
      </c>
      <c r="L326" s="13">
        <v>0.1396</v>
      </c>
      <c r="M326" s="13">
        <v>0.14130000000000001</v>
      </c>
      <c r="N326" s="13">
        <v>-1.55E-2</v>
      </c>
      <c r="O326" s="13">
        <v>-0.14180000000000001</v>
      </c>
      <c r="P326" s="13"/>
      <c r="Q326" s="19">
        <v>8</v>
      </c>
      <c r="R326" s="22">
        <v>1.19</v>
      </c>
      <c r="S326" s="22">
        <v>2.2599999999999998</v>
      </c>
      <c r="T326" s="22">
        <v>0.48</v>
      </c>
      <c r="U326" s="19">
        <v>23</v>
      </c>
      <c r="V326" s="19">
        <v>3</v>
      </c>
      <c r="AS326" s="2"/>
      <c r="AT326" s="2"/>
      <c r="AU326" s="2"/>
      <c r="AV326" s="15"/>
      <c r="AW326" s="15"/>
      <c r="BA326" s="2"/>
      <c r="BB326" s="2"/>
      <c r="BD326" s="20"/>
      <c r="BE326" s="20"/>
      <c r="BG326" s="3"/>
      <c r="BH326" s="1"/>
      <c r="BI326" s="1"/>
      <c r="BJ326" s="1"/>
      <c r="BK326" s="1"/>
      <c r="BL326" s="1"/>
    </row>
    <row r="327" spans="1:64" x14ac:dyDescent="0.25">
      <c r="A327" s="1" t="s">
        <v>1</v>
      </c>
      <c r="B327" s="1" t="s">
        <v>18</v>
      </c>
      <c r="C327" s="1" t="s">
        <v>39</v>
      </c>
      <c r="D327" s="1" t="s">
        <v>45</v>
      </c>
      <c r="E327" s="1" t="s">
        <v>2097</v>
      </c>
      <c r="F327" s="1" t="s">
        <v>2098</v>
      </c>
      <c r="G327"/>
      <c r="H327" s="22">
        <v>6.7999999999999996E-3</v>
      </c>
      <c r="J327" s="13">
        <v>6.2300000000000001E-2</v>
      </c>
      <c r="K327" s="13">
        <v>0.14879999999999999</v>
      </c>
      <c r="L327" s="13">
        <v>0.1772</v>
      </c>
      <c r="M327" s="13">
        <v>0.1799</v>
      </c>
      <c r="N327" s="13">
        <v>-1.7899999999999999E-2</v>
      </c>
      <c r="O327" s="13">
        <v>-0.1211</v>
      </c>
      <c r="P327" s="13"/>
      <c r="Q327" s="19">
        <v>538</v>
      </c>
      <c r="R327" s="22">
        <v>1.19</v>
      </c>
      <c r="S327" s="22">
        <v>1.65</v>
      </c>
      <c r="T327" s="22">
        <v>-0.09</v>
      </c>
      <c r="U327" s="19">
        <v>8</v>
      </c>
      <c r="V327" s="19">
        <v>2</v>
      </c>
      <c r="AS327" s="2"/>
      <c r="AT327" s="2"/>
      <c r="AU327" s="2"/>
      <c r="AV327" s="15"/>
      <c r="AW327" s="15"/>
      <c r="BA327" s="2"/>
      <c r="BB327" s="2"/>
      <c r="BD327" s="20"/>
      <c r="BE327" s="20"/>
      <c r="BG327" s="3"/>
      <c r="BH327" s="1"/>
      <c r="BI327" s="1"/>
      <c r="BJ327" s="1"/>
      <c r="BK327" s="1"/>
      <c r="BL327" s="1"/>
    </row>
    <row r="328" spans="1:64" x14ac:dyDescent="0.25">
      <c r="A328" s="1" t="s">
        <v>32</v>
      </c>
      <c r="B328" s="1" t="s">
        <v>18</v>
      </c>
      <c r="C328" s="1" t="s">
        <v>27</v>
      </c>
      <c r="D328" s="1" t="s">
        <v>4</v>
      </c>
      <c r="E328" s="1" t="s">
        <v>171</v>
      </c>
      <c r="F328" s="1" t="s">
        <v>173</v>
      </c>
      <c r="G328"/>
      <c r="H328" s="22">
        <v>3.0000000000000001E-3</v>
      </c>
      <c r="J328" s="13">
        <v>8.1100000000000005E-2</v>
      </c>
      <c r="K328" s="13">
        <v>4.3299999999999998E-2</v>
      </c>
      <c r="L328" s="13">
        <v>5.1400000000000001E-2</v>
      </c>
      <c r="M328" s="13">
        <v>5.16E-2</v>
      </c>
      <c r="N328" s="13">
        <v>0</v>
      </c>
      <c r="O328" s="13">
        <v>-5.8599999999999999E-2</v>
      </c>
      <c r="P328" s="13"/>
      <c r="Q328" s="19">
        <v>179</v>
      </c>
      <c r="R328" s="22">
        <v>1.19</v>
      </c>
      <c r="S328" s="22">
        <v>1.98</v>
      </c>
      <c r="T328" s="22">
        <v>-0.21</v>
      </c>
      <c r="U328" s="19">
        <v>18</v>
      </c>
      <c r="V328" s="19">
        <v>4</v>
      </c>
      <c r="AS328" s="2"/>
      <c r="AT328" s="2"/>
      <c r="AU328" s="2"/>
      <c r="AV328" s="15"/>
      <c r="AW328" s="15"/>
      <c r="BA328" s="2"/>
      <c r="BB328" s="2"/>
      <c r="BD328" s="20"/>
      <c r="BE328" s="20"/>
      <c r="BG328" s="3"/>
      <c r="BH328" s="1"/>
      <c r="BI328" s="1"/>
      <c r="BJ328" s="1"/>
      <c r="BK328" s="1"/>
      <c r="BL328" s="1"/>
    </row>
    <row r="329" spans="1:64" x14ac:dyDescent="0.25">
      <c r="A329" s="1" t="s">
        <v>987</v>
      </c>
      <c r="B329" s="1" t="s">
        <v>987</v>
      </c>
      <c r="C329" s="1" t="s">
        <v>987</v>
      </c>
      <c r="D329" s="1" t="s">
        <v>987</v>
      </c>
      <c r="E329" s="1" t="s">
        <v>987</v>
      </c>
      <c r="F329" s="1" t="s">
        <v>1661</v>
      </c>
      <c r="G329">
        <v>2.392E-2</v>
      </c>
      <c r="H329" s="22">
        <v>2.2044000000000001E-2</v>
      </c>
      <c r="I329" s="2">
        <v>2.3900000000000001E-2</v>
      </c>
      <c r="J329" s="13">
        <v>0.22140000000000001</v>
      </c>
      <c r="K329" s="13">
        <v>7.0999999999999994E-2</v>
      </c>
      <c r="L329" s="13">
        <v>8.4199999999999997E-2</v>
      </c>
      <c r="M329" s="13">
        <v>8.4900000000000003E-2</v>
      </c>
      <c r="N329" s="13">
        <v>0</v>
      </c>
      <c r="O329" s="13">
        <v>-8.6900000000000005E-2</v>
      </c>
      <c r="P329" s="13">
        <v>2.3900000000000001E-2</v>
      </c>
      <c r="Q329" s="19"/>
      <c r="R329" s="22">
        <v>1.19</v>
      </c>
      <c r="S329" s="22">
        <v>1.97</v>
      </c>
      <c r="T329" s="22">
        <v>0.27</v>
      </c>
      <c r="U329" s="19">
        <v>24</v>
      </c>
      <c r="V329" s="19">
        <v>6</v>
      </c>
      <c r="AS329" s="2"/>
      <c r="AT329" s="2"/>
      <c r="AU329" s="2"/>
      <c r="AV329" s="15"/>
      <c r="AW329" s="15"/>
      <c r="BA329" s="2"/>
      <c r="BB329" s="2"/>
      <c r="BD329" s="20"/>
      <c r="BE329" s="20"/>
      <c r="BG329" s="3"/>
      <c r="BH329" s="1"/>
      <c r="BI329" s="1"/>
      <c r="BJ329" s="1"/>
      <c r="BK329" s="1"/>
      <c r="BL329" s="1"/>
    </row>
    <row r="330" spans="1:64" x14ac:dyDescent="0.25">
      <c r="A330" s="1" t="s">
        <v>6</v>
      </c>
      <c r="B330" s="1" t="s">
        <v>18</v>
      </c>
      <c r="C330" s="1" t="s">
        <v>1645</v>
      </c>
      <c r="D330" s="1" t="s">
        <v>4</v>
      </c>
      <c r="E330" s="1" t="s">
        <v>2018</v>
      </c>
      <c r="F330" s="1" t="s">
        <v>2019</v>
      </c>
      <c r="G330">
        <v>6.3533000000000006E-2</v>
      </c>
      <c r="H330" s="22">
        <v>-1.5106E-2</v>
      </c>
      <c r="I330" s="2">
        <v>6.3500000000000001E-2</v>
      </c>
      <c r="J330" s="13">
        <v>0.91549999999999998</v>
      </c>
      <c r="K330" s="13">
        <v>0.64729999999999999</v>
      </c>
      <c r="L330" s="13">
        <v>0.76749999999999996</v>
      </c>
      <c r="M330" s="13">
        <v>0.79190000000000005</v>
      </c>
      <c r="N330" s="13">
        <v>0</v>
      </c>
      <c r="O330" s="13">
        <v>-0.41649999999999998</v>
      </c>
      <c r="P330" s="13">
        <v>6.3500000000000001E-2</v>
      </c>
      <c r="Q330" s="19">
        <v>0</v>
      </c>
      <c r="R330" s="22">
        <v>1.19</v>
      </c>
      <c r="S330" s="22">
        <v>3.95</v>
      </c>
      <c r="T330" s="22">
        <v>0.43</v>
      </c>
      <c r="U330" s="19">
        <v>27</v>
      </c>
      <c r="V330" s="19">
        <v>6</v>
      </c>
      <c r="AS330" s="2"/>
      <c r="AT330" s="2"/>
      <c r="AU330" s="2"/>
      <c r="AV330" s="15"/>
      <c r="AW330" s="15"/>
      <c r="BA330" s="2"/>
      <c r="BB330" s="2"/>
      <c r="BD330" s="20"/>
      <c r="BE330" s="20"/>
      <c r="BG330" s="3"/>
      <c r="BH330" s="1"/>
      <c r="BI330" s="1"/>
      <c r="BJ330" s="1"/>
      <c r="BK330" s="1"/>
      <c r="BL330" s="1"/>
    </row>
    <row r="331" spans="1:64" x14ac:dyDescent="0.25">
      <c r="A331" s="1" t="s">
        <v>483</v>
      </c>
      <c r="B331" s="1" t="s">
        <v>18</v>
      </c>
      <c r="C331" s="1" t="s">
        <v>39</v>
      </c>
      <c r="D331" s="1" t="s">
        <v>4</v>
      </c>
      <c r="E331" s="1" t="s">
        <v>2671</v>
      </c>
      <c r="F331" s="1" t="s">
        <v>2672</v>
      </c>
      <c r="G331"/>
      <c r="H331" s="22">
        <v>5.8999999999999999E-3</v>
      </c>
      <c r="J331" s="13">
        <v>2.8000000000000001E-2</v>
      </c>
      <c r="K331" s="13">
        <v>3.9300000000000002E-2</v>
      </c>
      <c r="L331" s="13">
        <v>4.6600000000000003E-2</v>
      </c>
      <c r="M331" s="13">
        <v>4.6899999999999997E-2</v>
      </c>
      <c r="N331" s="13">
        <v>-1.6799999999999999E-2</v>
      </c>
      <c r="O331" s="13">
        <v>-2.2599999999999999E-2</v>
      </c>
      <c r="P331" s="13"/>
      <c r="Q331" s="19">
        <v>79</v>
      </c>
      <c r="R331" s="22">
        <v>1.19</v>
      </c>
      <c r="S331" s="22">
        <v>2.2799999999999998</v>
      </c>
      <c r="T331" s="22">
        <v>0.27</v>
      </c>
      <c r="U331" s="19">
        <v>4</v>
      </c>
      <c r="V331" s="19">
        <v>2</v>
      </c>
      <c r="AS331" s="2"/>
      <c r="AT331" s="2"/>
      <c r="AU331" s="2"/>
      <c r="AV331" s="15"/>
      <c r="AW331" s="15"/>
      <c r="BA331" s="2"/>
      <c r="BB331" s="2"/>
      <c r="BD331" s="20"/>
      <c r="BE331" s="20"/>
      <c r="BG331" s="3"/>
      <c r="BH331" s="1"/>
      <c r="BI331" s="1"/>
      <c r="BJ331" s="1"/>
      <c r="BK331" s="1"/>
      <c r="BL331" s="1"/>
    </row>
    <row r="332" spans="1:64" x14ac:dyDescent="0.25">
      <c r="A332" s="1" t="s">
        <v>6</v>
      </c>
      <c r="B332" s="1" t="s">
        <v>2</v>
      </c>
      <c r="C332" s="1" t="s">
        <v>27</v>
      </c>
      <c r="D332" s="1" t="s">
        <v>4</v>
      </c>
      <c r="E332" s="1" t="s">
        <v>1698</v>
      </c>
      <c r="F332" s="1" t="s">
        <v>1707</v>
      </c>
      <c r="G332">
        <v>-9.0639999999999991E-3</v>
      </c>
      <c r="H332" s="22">
        <v>-6.6049999999999998E-3</v>
      </c>
      <c r="I332" s="2">
        <v>-9.1000000000000004E-3</v>
      </c>
      <c r="J332" s="13">
        <v>2.9399999999999999E-2</v>
      </c>
      <c r="K332" s="13">
        <v>2.75E-2</v>
      </c>
      <c r="L332" s="13">
        <v>3.2599999999999997E-2</v>
      </c>
      <c r="M332" s="13">
        <v>3.27E-2</v>
      </c>
      <c r="N332" s="13">
        <v>-1.5599999999999999E-2</v>
      </c>
      <c r="O332" s="13">
        <v>-1.5599999999999999E-2</v>
      </c>
      <c r="P332" s="13">
        <v>-9.1000000000000004E-3</v>
      </c>
      <c r="Q332" s="19">
        <v>0</v>
      </c>
      <c r="R332" s="22">
        <v>1.19</v>
      </c>
      <c r="S332" s="22">
        <v>2.79</v>
      </c>
      <c r="T332" s="22">
        <v>0.49</v>
      </c>
      <c r="U332" s="19">
        <v>5</v>
      </c>
      <c r="V332" s="19">
        <v>2</v>
      </c>
      <c r="AS332" s="2"/>
      <c r="AT332" s="2"/>
      <c r="AU332" s="2"/>
      <c r="AV332" s="15"/>
      <c r="AW332" s="15"/>
      <c r="BA332" s="2"/>
      <c r="BB332" s="2"/>
      <c r="BD332" s="20"/>
      <c r="BE332" s="20"/>
      <c r="BG332" s="3"/>
      <c r="BH332" s="1"/>
      <c r="BI332" s="1"/>
      <c r="BJ332" s="1"/>
      <c r="BK332" s="1"/>
      <c r="BL332" s="1"/>
    </row>
    <row r="333" spans="1:64" x14ac:dyDescent="0.25">
      <c r="A333" s="1" t="s">
        <v>6</v>
      </c>
      <c r="B333" s="1" t="s">
        <v>2</v>
      </c>
      <c r="C333" s="1" t="s">
        <v>1646</v>
      </c>
      <c r="D333" s="1" t="s">
        <v>4</v>
      </c>
      <c r="E333" s="1" t="s">
        <v>3017</v>
      </c>
      <c r="F333" s="1" t="s">
        <v>1372</v>
      </c>
      <c r="G333"/>
      <c r="H333" s="22">
        <v>4.7999999999999996E-3</v>
      </c>
      <c r="J333" s="13">
        <v>0.33760000000000001</v>
      </c>
      <c r="K333" s="13">
        <v>0.53600000000000003</v>
      </c>
      <c r="L333" s="13">
        <v>0.63419999999999999</v>
      </c>
      <c r="M333" s="13">
        <v>0.68030000000000002</v>
      </c>
      <c r="N333" s="13">
        <v>-1.14E-2</v>
      </c>
      <c r="O333" s="13">
        <v>-0.156</v>
      </c>
      <c r="P333" s="13"/>
      <c r="Q333" s="19">
        <v>20</v>
      </c>
      <c r="R333" s="22">
        <v>1.18</v>
      </c>
      <c r="S333" s="22">
        <v>5.07</v>
      </c>
      <c r="T333" s="22">
        <v>0.14000000000000001</v>
      </c>
      <c r="U333" s="19">
        <v>8</v>
      </c>
      <c r="V333" s="19">
        <v>2</v>
      </c>
      <c r="AS333" s="2"/>
      <c r="AT333" s="2"/>
      <c r="AU333" s="2"/>
      <c r="AV333" s="15"/>
      <c r="AW333" s="15"/>
      <c r="BA333" s="2"/>
      <c r="BB333" s="2"/>
      <c r="BD333" s="20"/>
      <c r="BE333" s="20"/>
      <c r="BG333" s="3"/>
      <c r="BH333" s="1"/>
      <c r="BI333" s="1"/>
      <c r="BJ333" s="1"/>
      <c r="BK333" s="1"/>
      <c r="BL333" s="1"/>
    </row>
    <row r="334" spans="1:64" x14ac:dyDescent="0.25">
      <c r="A334" s="1" t="s">
        <v>17</v>
      </c>
      <c r="B334" s="1" t="s">
        <v>18</v>
      </c>
      <c r="C334" s="1" t="s">
        <v>25</v>
      </c>
      <c r="D334" s="1" t="s">
        <v>4</v>
      </c>
      <c r="E334" s="1" t="s">
        <v>2880</v>
      </c>
      <c r="F334" s="1" t="s">
        <v>2883</v>
      </c>
      <c r="G334"/>
      <c r="H334" s="22">
        <v>-2.64E-2</v>
      </c>
      <c r="J334" s="13">
        <v>0.27479999999999999</v>
      </c>
      <c r="K334" s="13">
        <v>0.2054</v>
      </c>
      <c r="L334" s="13">
        <v>0.2419</v>
      </c>
      <c r="M334" s="13">
        <v>0.2465</v>
      </c>
      <c r="N334" s="13">
        <v>-3.6299999999999999E-2</v>
      </c>
      <c r="O334" s="13">
        <v>-9.1700000000000004E-2</v>
      </c>
      <c r="P334" s="13"/>
      <c r="Q334" s="19">
        <v>169</v>
      </c>
      <c r="R334" s="22">
        <v>1.18</v>
      </c>
      <c r="S334" s="22">
        <v>2.36</v>
      </c>
      <c r="T334" s="22">
        <v>0.89</v>
      </c>
      <c r="U334" s="19">
        <v>6</v>
      </c>
      <c r="V334" s="19">
        <v>3</v>
      </c>
      <c r="AS334" s="2"/>
      <c r="AT334" s="2"/>
      <c r="AU334" s="2"/>
      <c r="AV334" s="15"/>
      <c r="AW334" s="15"/>
      <c r="BA334" s="2"/>
      <c r="BB334" s="2"/>
      <c r="BD334" s="20"/>
      <c r="BE334" s="20"/>
      <c r="BG334" s="3"/>
      <c r="BH334" s="1"/>
      <c r="BI334" s="1"/>
      <c r="BJ334" s="1"/>
      <c r="BK334" s="1"/>
      <c r="BL334" s="1"/>
    </row>
    <row r="335" spans="1:64" x14ac:dyDescent="0.25">
      <c r="A335" s="1" t="s">
        <v>1</v>
      </c>
      <c r="B335" s="1" t="s">
        <v>18</v>
      </c>
      <c r="C335" s="1" t="s">
        <v>39</v>
      </c>
      <c r="D335" s="1" t="s">
        <v>45</v>
      </c>
      <c r="E335" s="1" t="s">
        <v>3141</v>
      </c>
      <c r="F335" s="1" t="s">
        <v>3142</v>
      </c>
      <c r="G335"/>
      <c r="H335" s="22">
        <v>4.8999999999999998E-3</v>
      </c>
      <c r="J335" s="13">
        <v>0.1205</v>
      </c>
      <c r="K335" s="13">
        <v>0.12570000000000001</v>
      </c>
      <c r="L335" s="13">
        <v>0.1477</v>
      </c>
      <c r="M335" s="13">
        <v>0.14929999999999999</v>
      </c>
      <c r="N335" s="13">
        <v>0</v>
      </c>
      <c r="O335" s="13">
        <v>-0.24310000000000001</v>
      </c>
      <c r="P335" s="13"/>
      <c r="Q335" s="19">
        <v>71</v>
      </c>
      <c r="R335" s="22">
        <v>1.18</v>
      </c>
      <c r="S335" s="22">
        <v>1.75</v>
      </c>
      <c r="T335" s="22">
        <v>0.08</v>
      </c>
      <c r="U335" s="19">
        <v>25</v>
      </c>
      <c r="V335" s="19">
        <v>3</v>
      </c>
      <c r="AS335" s="2"/>
      <c r="AT335" s="2"/>
      <c r="AU335" s="2"/>
      <c r="AV335" s="15"/>
      <c r="AW335" s="15"/>
      <c r="BA335" s="2"/>
      <c r="BB335" s="2"/>
      <c r="BD335" s="20"/>
      <c r="BE335" s="20"/>
      <c r="BG335" s="3"/>
      <c r="BH335" s="1"/>
      <c r="BI335" s="1"/>
      <c r="BJ335" s="1"/>
      <c r="BK335" s="1"/>
      <c r="BL335" s="1"/>
    </row>
    <row r="336" spans="1:64" x14ac:dyDescent="0.25">
      <c r="A336" s="1" t="s">
        <v>6</v>
      </c>
      <c r="B336" s="1" t="s">
        <v>18</v>
      </c>
      <c r="C336" s="1" t="s">
        <v>1645</v>
      </c>
      <c r="D336" s="1" t="s">
        <v>4</v>
      </c>
      <c r="E336" s="1" t="s">
        <v>1954</v>
      </c>
      <c r="F336" s="1" t="s">
        <v>1959</v>
      </c>
      <c r="G336">
        <v>3.4088E-2</v>
      </c>
      <c r="H336" s="22">
        <v>-8.6069000000000007E-2</v>
      </c>
      <c r="I336" s="2">
        <v>3.4099999999999998E-2</v>
      </c>
      <c r="J336" s="13">
        <v>0.51890000000000003</v>
      </c>
      <c r="K336" s="13">
        <v>0.76780000000000004</v>
      </c>
      <c r="L336" s="13">
        <v>0.9083</v>
      </c>
      <c r="M336" s="13">
        <v>0.95040000000000002</v>
      </c>
      <c r="N336" s="13">
        <v>-5.4899999999999997E-2</v>
      </c>
      <c r="O336" s="13">
        <v>-0.36380000000000001</v>
      </c>
      <c r="P336" s="13">
        <v>3.4099999999999998E-2</v>
      </c>
      <c r="Q336" s="19">
        <v>0</v>
      </c>
      <c r="R336" s="22">
        <v>1.18</v>
      </c>
      <c r="S336" s="22">
        <v>3.71</v>
      </c>
      <c r="T336" s="22">
        <v>0.5</v>
      </c>
      <c r="U336" s="19">
        <v>7</v>
      </c>
      <c r="V336" s="19">
        <v>3</v>
      </c>
      <c r="AS336" s="2"/>
      <c r="AT336" s="2"/>
      <c r="AU336" s="2"/>
      <c r="AV336" s="15"/>
      <c r="AW336" s="15"/>
      <c r="BA336" s="2"/>
      <c r="BB336" s="2"/>
      <c r="BD336" s="20"/>
      <c r="BE336" s="20"/>
      <c r="BG336" s="3"/>
      <c r="BH336" s="1"/>
      <c r="BI336" s="1"/>
      <c r="BJ336" s="1"/>
      <c r="BK336" s="1"/>
      <c r="BL336" s="1"/>
    </row>
    <row r="337" spans="1:64" x14ac:dyDescent="0.25">
      <c r="A337" s="1" t="s">
        <v>6</v>
      </c>
      <c r="B337" s="1" t="s">
        <v>18</v>
      </c>
      <c r="C337" s="1" t="s">
        <v>1646</v>
      </c>
      <c r="D337" s="1" t="s">
        <v>4</v>
      </c>
      <c r="E337" s="1" t="s">
        <v>3025</v>
      </c>
      <c r="F337" s="1" t="s">
        <v>3026</v>
      </c>
      <c r="G337"/>
      <c r="H337" s="22">
        <v>-0.11</v>
      </c>
      <c r="J337" s="13">
        <v>0.79920000000000002</v>
      </c>
      <c r="K337" s="13">
        <v>0.77110000000000001</v>
      </c>
      <c r="L337" s="13">
        <v>0.91059999999999997</v>
      </c>
      <c r="M337" s="13">
        <v>0.88749999999999996</v>
      </c>
      <c r="N337" s="13">
        <v>-0.2009</v>
      </c>
      <c r="O337" s="13">
        <v>-0.61409999999999998</v>
      </c>
      <c r="P337" s="13"/>
      <c r="Q337" s="19">
        <v>346</v>
      </c>
      <c r="R337" s="22">
        <v>1.18</v>
      </c>
      <c r="S337" s="22">
        <v>2.39</v>
      </c>
      <c r="T337" s="22">
        <v>0.05</v>
      </c>
      <c r="U337" s="19">
        <v>26</v>
      </c>
      <c r="V337" s="19">
        <v>5</v>
      </c>
      <c r="AS337" s="2"/>
      <c r="AT337" s="2"/>
      <c r="AU337" s="2"/>
      <c r="AV337" s="15"/>
      <c r="AW337" s="15"/>
      <c r="BA337" s="2"/>
      <c r="BB337" s="2"/>
      <c r="BD337" s="20"/>
      <c r="BE337" s="20"/>
      <c r="BG337" s="3"/>
      <c r="BH337" s="1"/>
      <c r="BI337" s="1"/>
      <c r="BJ337" s="1"/>
      <c r="BK337" s="1"/>
      <c r="BL337" s="1"/>
    </row>
    <row r="338" spans="1:64" x14ac:dyDescent="0.25">
      <c r="A338" s="1" t="s">
        <v>1</v>
      </c>
      <c r="B338" s="1" t="s">
        <v>18</v>
      </c>
      <c r="C338" s="1" t="s">
        <v>25</v>
      </c>
      <c r="D338" s="1" t="s">
        <v>16</v>
      </c>
      <c r="E338" s="1" t="s">
        <v>1539</v>
      </c>
      <c r="F338" s="1" t="s">
        <v>1540</v>
      </c>
      <c r="G338"/>
      <c r="H338" s="22">
        <v>-4.5999999999999999E-3</v>
      </c>
      <c r="J338" s="13">
        <v>-6.4999999999999997E-3</v>
      </c>
      <c r="K338" s="13">
        <v>9.4000000000000004E-3</v>
      </c>
      <c r="L338" s="13">
        <v>1.11E-2</v>
      </c>
      <c r="M338" s="13">
        <v>1.12E-2</v>
      </c>
      <c r="N338" s="13">
        <v>-7.3000000000000001E-3</v>
      </c>
      <c r="O338" s="13">
        <v>-1.5900000000000001E-2</v>
      </c>
      <c r="P338" s="13"/>
      <c r="Q338" s="19">
        <v>250</v>
      </c>
      <c r="R338" s="22">
        <v>1.18</v>
      </c>
      <c r="S338" s="22">
        <v>1.17</v>
      </c>
      <c r="T338" s="22">
        <v>0.1</v>
      </c>
      <c r="U338" s="19">
        <v>21</v>
      </c>
      <c r="V338" s="19">
        <v>4</v>
      </c>
      <c r="AS338" s="2"/>
      <c r="AT338" s="2"/>
      <c r="AU338" s="2"/>
      <c r="AV338" s="15"/>
      <c r="AW338" s="15"/>
      <c r="BA338" s="2"/>
      <c r="BB338" s="2"/>
      <c r="BD338" s="20"/>
      <c r="BE338" s="20"/>
      <c r="BG338" s="3"/>
      <c r="BH338" s="1"/>
      <c r="BI338" s="1"/>
      <c r="BJ338" s="1"/>
      <c r="BK338" s="1"/>
      <c r="BL338" s="1"/>
    </row>
    <row r="339" spans="1:64" x14ac:dyDescent="0.25">
      <c r="A339" s="1" t="s">
        <v>1</v>
      </c>
      <c r="B339" s="1" t="s">
        <v>2</v>
      </c>
      <c r="C339" s="1" t="s">
        <v>39</v>
      </c>
      <c r="D339" s="1" t="s">
        <v>4</v>
      </c>
      <c r="E339" s="1" t="s">
        <v>1725</v>
      </c>
      <c r="F339" s="1" t="s">
        <v>1726</v>
      </c>
      <c r="G339"/>
      <c r="H339" s="22">
        <v>6.2899999999999996E-3</v>
      </c>
      <c r="J339" s="13">
        <v>7.8200000000000006E-2</v>
      </c>
      <c r="K339" s="13">
        <v>9.2999999999999999E-2</v>
      </c>
      <c r="L339" s="13">
        <v>0.11020000000000001</v>
      </c>
      <c r="M339" s="13">
        <v>0.1114</v>
      </c>
      <c r="N339" s="13">
        <v>0</v>
      </c>
      <c r="O339" s="13">
        <v>-0.11020000000000001</v>
      </c>
      <c r="P339" s="13"/>
      <c r="Q339" s="19">
        <v>10</v>
      </c>
      <c r="R339" s="22">
        <v>1.18</v>
      </c>
      <c r="S339" s="22">
        <v>2.69</v>
      </c>
      <c r="T339" s="22">
        <v>0.03</v>
      </c>
      <c r="U339" s="19">
        <v>14</v>
      </c>
      <c r="V339" s="19">
        <v>4</v>
      </c>
      <c r="AS339" s="2"/>
      <c r="AT339" s="2"/>
      <c r="AU339" s="2"/>
      <c r="AV339" s="15"/>
      <c r="AW339" s="15"/>
      <c r="BA339" s="2"/>
      <c r="BB339" s="2"/>
      <c r="BD339" s="20"/>
      <c r="BE339" s="20"/>
      <c r="BG339" s="3"/>
      <c r="BH339" s="1"/>
      <c r="BI339" s="1"/>
      <c r="BJ339" s="1"/>
      <c r="BK339" s="1"/>
      <c r="BL339" s="1"/>
    </row>
    <row r="340" spans="1:64" x14ac:dyDescent="0.25">
      <c r="A340" s="1" t="s">
        <v>483</v>
      </c>
      <c r="B340" s="1" t="s">
        <v>18</v>
      </c>
      <c r="C340" s="1" t="s">
        <v>25</v>
      </c>
      <c r="D340" s="1" t="s">
        <v>100</v>
      </c>
      <c r="E340" s="1" t="s">
        <v>2622</v>
      </c>
      <c r="F340" s="1" t="s">
        <v>2623</v>
      </c>
      <c r="G340"/>
      <c r="H340" s="22">
        <v>7.7999999999999996E-3</v>
      </c>
      <c r="J340" s="13">
        <v>6.8599999999999994E-2</v>
      </c>
      <c r="K340" s="13">
        <v>2.7300000000000001E-2</v>
      </c>
      <c r="L340" s="13">
        <v>3.2300000000000002E-2</v>
      </c>
      <c r="M340" s="13">
        <v>3.2399999999999998E-2</v>
      </c>
      <c r="N340" s="13">
        <v>0</v>
      </c>
      <c r="O340" s="13">
        <v>-4.2099999999999999E-2</v>
      </c>
      <c r="P340" s="13"/>
      <c r="Q340" s="19">
        <v>136</v>
      </c>
      <c r="R340" s="22">
        <v>1.18</v>
      </c>
      <c r="S340" s="22">
        <v>1.24</v>
      </c>
      <c r="T340" s="22">
        <v>0.51</v>
      </c>
      <c r="U340" s="19">
        <v>29</v>
      </c>
      <c r="V340" s="19">
        <v>4</v>
      </c>
      <c r="AS340" s="2"/>
      <c r="AT340" s="2"/>
      <c r="AU340" s="2"/>
      <c r="AV340" s="15"/>
      <c r="AW340" s="15"/>
      <c r="BA340" s="2"/>
      <c r="BB340" s="2"/>
      <c r="BD340" s="20"/>
      <c r="BE340" s="20"/>
      <c r="BG340" s="3"/>
      <c r="BH340" s="1"/>
      <c r="BI340" s="1"/>
      <c r="BJ340" s="1"/>
      <c r="BK340" s="1"/>
      <c r="BL340" s="1"/>
    </row>
    <row r="341" spans="1:64" x14ac:dyDescent="0.25">
      <c r="A341" s="1" t="s">
        <v>987</v>
      </c>
      <c r="B341" s="1" t="s">
        <v>987</v>
      </c>
      <c r="C341" s="1" t="s">
        <v>987</v>
      </c>
      <c r="D341" s="1" t="s">
        <v>987</v>
      </c>
      <c r="E341" s="1" t="s">
        <v>987</v>
      </c>
      <c r="F341" s="1" t="s">
        <v>27</v>
      </c>
      <c r="G341">
        <v>9.4649999999999995E-3</v>
      </c>
      <c r="H341" s="22">
        <v>1.4829999999999999E-3</v>
      </c>
      <c r="I341" s="2">
        <v>9.4999999999999998E-3</v>
      </c>
      <c r="J341" s="13">
        <v>7.4999999999999997E-2</v>
      </c>
      <c r="K341" s="13">
        <v>2.1700000000000001E-2</v>
      </c>
      <c r="L341" s="13">
        <v>2.5600000000000001E-2</v>
      </c>
      <c r="M341" s="13">
        <v>2.5700000000000001E-2</v>
      </c>
      <c r="N341" s="13">
        <v>0</v>
      </c>
      <c r="O341" s="13">
        <v>-6.0199999999999997E-2</v>
      </c>
      <c r="P341" s="13">
        <v>9.4999999999999998E-3</v>
      </c>
      <c r="Q341" s="19"/>
      <c r="R341" s="22">
        <v>1.18</v>
      </c>
      <c r="S341" s="22">
        <v>1.66</v>
      </c>
      <c r="T341" s="22">
        <v>0.27</v>
      </c>
      <c r="U341" s="19">
        <v>38</v>
      </c>
      <c r="V341" s="19">
        <v>6</v>
      </c>
      <c r="AS341" s="2"/>
      <c r="AT341" s="2"/>
      <c r="AU341" s="2"/>
      <c r="AV341" s="15"/>
      <c r="AW341" s="15"/>
      <c r="BA341" s="2"/>
      <c r="BB341" s="2"/>
      <c r="BD341" s="20"/>
      <c r="BE341" s="20"/>
      <c r="BG341" s="3"/>
      <c r="BH341" s="1"/>
      <c r="BI341" s="1"/>
      <c r="BJ341" s="1"/>
      <c r="BK341" s="1"/>
      <c r="BL341" s="1"/>
    </row>
    <row r="342" spans="1:64" x14ac:dyDescent="0.25">
      <c r="A342" s="1" t="s">
        <v>27</v>
      </c>
      <c r="B342" s="1" t="s">
        <v>18</v>
      </c>
      <c r="C342" s="1" t="s">
        <v>25</v>
      </c>
      <c r="D342" s="1" t="s">
        <v>100</v>
      </c>
      <c r="E342" s="1" t="s">
        <v>2378</v>
      </c>
      <c r="F342" s="1" t="s">
        <v>2379</v>
      </c>
      <c r="G342"/>
      <c r="H342" s="22">
        <v>0</v>
      </c>
      <c r="J342" s="13">
        <v>0.1096</v>
      </c>
      <c r="K342" s="13">
        <v>6.3399999999999998E-2</v>
      </c>
      <c r="L342" s="13">
        <v>7.4399999999999994E-2</v>
      </c>
      <c r="M342" s="13">
        <v>7.4899999999999994E-2</v>
      </c>
      <c r="N342" s="13">
        <v>-4.8999999999999998E-3</v>
      </c>
      <c r="O342" s="13">
        <v>-3.8899999999999997E-2</v>
      </c>
      <c r="P342" s="13"/>
      <c r="Q342" s="19">
        <v>50</v>
      </c>
      <c r="R342" s="22">
        <v>1.17</v>
      </c>
      <c r="S342" s="22">
        <v>2.11</v>
      </c>
      <c r="T342" s="22">
        <v>-0.31</v>
      </c>
      <c r="U342" s="19">
        <v>5</v>
      </c>
      <c r="V342" s="19">
        <v>3</v>
      </c>
      <c r="AS342" s="2"/>
      <c r="AT342" s="2"/>
      <c r="AU342" s="2"/>
      <c r="AV342" s="15"/>
      <c r="AW342" s="15"/>
      <c r="BA342" s="2"/>
      <c r="BB342" s="2"/>
      <c r="BD342" s="20"/>
      <c r="BE342" s="20"/>
      <c r="BG342" s="3"/>
      <c r="BH342" s="1"/>
      <c r="BI342" s="1"/>
      <c r="BJ342" s="1"/>
      <c r="BK342" s="1"/>
      <c r="BL342" s="1"/>
    </row>
    <row r="343" spans="1:64" x14ac:dyDescent="0.25">
      <c r="A343" s="1" t="s">
        <v>483</v>
      </c>
      <c r="B343" s="1" t="s">
        <v>18</v>
      </c>
      <c r="C343" s="1" t="s">
        <v>539</v>
      </c>
      <c r="D343" s="1" t="s">
        <v>4</v>
      </c>
      <c r="E343" s="1" t="s">
        <v>2419</v>
      </c>
      <c r="F343" s="1" t="s">
        <v>2420</v>
      </c>
      <c r="G343"/>
      <c r="H343" s="22">
        <v>4.0000000000000001E-3</v>
      </c>
      <c r="J343" s="13">
        <v>4.7500000000000001E-2</v>
      </c>
      <c r="K343" s="13">
        <v>3.7400000000000003E-2</v>
      </c>
      <c r="L343" s="13">
        <v>4.3700000000000003E-2</v>
      </c>
      <c r="M343" s="13">
        <v>4.3799999999999999E-2</v>
      </c>
      <c r="N343" s="13">
        <v>-7.1000000000000004E-3</v>
      </c>
      <c r="O343" s="13">
        <v>-3.0499999999999999E-2</v>
      </c>
      <c r="P343" s="13"/>
      <c r="Q343" s="19">
        <v>56</v>
      </c>
      <c r="R343" s="22">
        <v>1.17</v>
      </c>
      <c r="S343" s="22">
        <v>1.57</v>
      </c>
      <c r="T343" s="22">
        <v>0.48</v>
      </c>
      <c r="U343" s="19">
        <v>6</v>
      </c>
      <c r="V343" s="19">
        <v>2</v>
      </c>
      <c r="AS343" s="2"/>
      <c r="AT343" s="2"/>
      <c r="AU343" s="2"/>
      <c r="AV343" s="15"/>
      <c r="AW343" s="15"/>
      <c r="BA343" s="2"/>
      <c r="BB343" s="2"/>
      <c r="BD343" s="20"/>
      <c r="BE343" s="20"/>
      <c r="BG343" s="3"/>
      <c r="BH343" s="1"/>
      <c r="BI343" s="1"/>
      <c r="BJ343" s="1"/>
      <c r="BK343" s="1"/>
      <c r="BL343" s="1"/>
    </row>
    <row r="344" spans="1:64" x14ac:dyDescent="0.25">
      <c r="A344" s="1" t="s">
        <v>148</v>
      </c>
      <c r="B344" s="1" t="s">
        <v>2</v>
      </c>
      <c r="C344" s="1" t="s">
        <v>39</v>
      </c>
      <c r="D344" s="1" t="s">
        <v>4</v>
      </c>
      <c r="E344" s="1" t="s">
        <v>1757</v>
      </c>
      <c r="F344" s="1" t="s">
        <v>1363</v>
      </c>
      <c r="G344"/>
      <c r="H344" s="22">
        <v>6.3E-3</v>
      </c>
      <c r="J344" s="13">
        <v>4.2099999999999999E-2</v>
      </c>
      <c r="K344" s="13">
        <v>3.5000000000000003E-2</v>
      </c>
      <c r="L344" s="13">
        <v>4.1099999999999998E-2</v>
      </c>
      <c r="M344" s="13">
        <v>4.1300000000000003E-2</v>
      </c>
      <c r="N344" s="13">
        <v>0</v>
      </c>
      <c r="O344" s="13">
        <v>-2.3800000000000002E-2</v>
      </c>
      <c r="P344" s="13"/>
      <c r="Q344" s="19">
        <v>107</v>
      </c>
      <c r="R344" s="22">
        <v>1.17</v>
      </c>
      <c r="S344" s="22">
        <v>2.2599999999999998</v>
      </c>
      <c r="T344" s="22">
        <v>-0.44</v>
      </c>
      <c r="U344" s="19">
        <v>12</v>
      </c>
      <c r="V344" s="19">
        <v>2</v>
      </c>
      <c r="AS344" s="2"/>
      <c r="AT344" s="2"/>
      <c r="AU344" s="2"/>
      <c r="AV344" s="15"/>
      <c r="AW344" s="15"/>
      <c r="BA344" s="2"/>
      <c r="BB344" s="2"/>
      <c r="BD344" s="20"/>
      <c r="BE344" s="20"/>
      <c r="BG344" s="3"/>
      <c r="BH344" s="1"/>
      <c r="BI344" s="1"/>
      <c r="BJ344" s="1"/>
      <c r="BK344" s="1"/>
      <c r="BL344" s="1"/>
    </row>
    <row r="345" spans="1:64" x14ac:dyDescent="0.25">
      <c r="A345" s="1" t="s">
        <v>17</v>
      </c>
      <c r="B345" s="1" t="s">
        <v>2</v>
      </c>
      <c r="C345" s="1" t="s">
        <v>25</v>
      </c>
      <c r="D345" s="1" t="s">
        <v>4</v>
      </c>
      <c r="E345" s="1" t="s">
        <v>636</v>
      </c>
      <c r="F345" s="1" t="s">
        <v>1812</v>
      </c>
      <c r="G345">
        <v>2.1257000000000002E-2</v>
      </c>
      <c r="H345" s="22">
        <v>-1.0829999999999999E-2</v>
      </c>
      <c r="I345" s="2">
        <v>2.1299999999999999E-2</v>
      </c>
      <c r="J345" s="13">
        <v>1.54E-2</v>
      </c>
      <c r="K345" s="13">
        <v>7.1199999999999999E-2</v>
      </c>
      <c r="L345" s="13">
        <v>8.3400000000000002E-2</v>
      </c>
      <c r="M345" s="13">
        <v>8.4099999999999994E-2</v>
      </c>
      <c r="N345" s="13">
        <v>-5.3499999999999999E-2</v>
      </c>
      <c r="O345" s="13">
        <v>-7.3200000000000001E-2</v>
      </c>
      <c r="P345" s="13">
        <v>2.1299999999999999E-2</v>
      </c>
      <c r="Q345" s="19">
        <v>0</v>
      </c>
      <c r="R345" s="22">
        <v>1.17</v>
      </c>
      <c r="S345" s="22">
        <v>2.66</v>
      </c>
      <c r="T345" s="22">
        <v>0.51</v>
      </c>
      <c r="U345" s="19">
        <v>7</v>
      </c>
      <c r="V345" s="19">
        <v>3</v>
      </c>
      <c r="AS345" s="2"/>
      <c r="AT345" s="2"/>
      <c r="AU345" s="2"/>
      <c r="AV345" s="15"/>
      <c r="AW345" s="15"/>
      <c r="BA345" s="2"/>
      <c r="BB345" s="2"/>
      <c r="BD345" s="20"/>
      <c r="BE345" s="20"/>
      <c r="BG345" s="3"/>
      <c r="BH345" s="1"/>
      <c r="BI345" s="1"/>
      <c r="BJ345" s="1"/>
      <c r="BK345" s="1"/>
      <c r="BL345" s="1"/>
    </row>
    <row r="346" spans="1:64" x14ac:dyDescent="0.25">
      <c r="A346" s="1" t="s">
        <v>1</v>
      </c>
      <c r="B346" s="1" t="s">
        <v>18</v>
      </c>
      <c r="C346" s="1" t="s">
        <v>39</v>
      </c>
      <c r="D346" s="1" t="s">
        <v>40</v>
      </c>
      <c r="E346" s="1" t="s">
        <v>72</v>
      </c>
      <c r="F346" s="1" t="s">
        <v>74</v>
      </c>
      <c r="G346"/>
      <c r="H346" s="22">
        <v>-2.7000000000000001E-3</v>
      </c>
      <c r="J346" s="13">
        <v>2.9600000000000001E-2</v>
      </c>
      <c r="K346" s="13">
        <v>0.10009999999999999</v>
      </c>
      <c r="L346" s="13">
        <v>0.1176</v>
      </c>
      <c r="M346" s="13">
        <v>0.1188</v>
      </c>
      <c r="N346" s="13">
        <v>-1.35E-2</v>
      </c>
      <c r="O346" s="13">
        <v>-0.1124</v>
      </c>
      <c r="P346" s="13"/>
      <c r="Q346" s="19">
        <v>10</v>
      </c>
      <c r="R346" s="22">
        <v>1.17</v>
      </c>
      <c r="S346" s="22">
        <v>2.0499999999999998</v>
      </c>
      <c r="T346" s="22">
        <v>-0.02</v>
      </c>
      <c r="U346" s="19">
        <v>13</v>
      </c>
      <c r="V346" s="19">
        <v>3</v>
      </c>
      <c r="AS346" s="2"/>
      <c r="AT346" s="2"/>
      <c r="AU346" s="2"/>
      <c r="AV346" s="15"/>
      <c r="AW346" s="15"/>
      <c r="BA346" s="2"/>
      <c r="BB346" s="2"/>
      <c r="BD346" s="20"/>
      <c r="BE346" s="20"/>
      <c r="BG346" s="3"/>
      <c r="BH346" s="1"/>
      <c r="BI346" s="1"/>
      <c r="BJ346" s="1"/>
      <c r="BK346" s="1"/>
      <c r="BL346" s="1"/>
    </row>
    <row r="347" spans="1:64" x14ac:dyDescent="0.25">
      <c r="A347" s="1" t="s">
        <v>65</v>
      </c>
      <c r="B347" s="1" t="s">
        <v>18</v>
      </c>
      <c r="C347" s="1" t="s">
        <v>25</v>
      </c>
      <c r="D347" s="1" t="s">
        <v>4</v>
      </c>
      <c r="E347" s="1" t="s">
        <v>2959</v>
      </c>
      <c r="F347" s="1" t="s">
        <v>2960</v>
      </c>
      <c r="G347"/>
      <c r="H347" s="22">
        <v>-1.8499999999999999E-2</v>
      </c>
      <c r="J347" s="13">
        <v>0.29520000000000002</v>
      </c>
      <c r="K347" s="13">
        <v>0.11799999999999999</v>
      </c>
      <c r="L347" s="13">
        <v>0.13750000000000001</v>
      </c>
      <c r="M347" s="13">
        <v>0.13869999999999999</v>
      </c>
      <c r="N347" s="13">
        <v>-1.8499999999999999E-2</v>
      </c>
      <c r="O347" s="13">
        <v>-0.19020000000000001</v>
      </c>
      <c r="P347" s="13"/>
      <c r="Q347" s="19">
        <v>567</v>
      </c>
      <c r="R347" s="22">
        <v>1.17</v>
      </c>
      <c r="S347" s="22">
        <v>1.83</v>
      </c>
      <c r="T347" s="22">
        <v>0.6</v>
      </c>
      <c r="U347" s="19">
        <v>23</v>
      </c>
      <c r="V347" s="19">
        <v>4</v>
      </c>
      <c r="AS347" s="2"/>
      <c r="AT347" s="2"/>
      <c r="AU347" s="2"/>
      <c r="AV347" s="15"/>
      <c r="AW347" s="15"/>
      <c r="BA347" s="2"/>
      <c r="BB347" s="2"/>
      <c r="BD347" s="20"/>
      <c r="BE347" s="20"/>
      <c r="BG347" s="3"/>
      <c r="BH347" s="1"/>
      <c r="BI347" s="1"/>
      <c r="BJ347" s="1"/>
      <c r="BK347" s="1"/>
      <c r="BL347" s="1"/>
    </row>
    <row r="348" spans="1:64" x14ac:dyDescent="0.25">
      <c r="A348" s="1" t="s">
        <v>6</v>
      </c>
      <c r="B348" s="1" t="s">
        <v>18</v>
      </c>
      <c r="C348" s="1" t="s">
        <v>1646</v>
      </c>
      <c r="D348" s="1" t="s">
        <v>4</v>
      </c>
      <c r="E348" s="1" t="s">
        <v>2830</v>
      </c>
      <c r="F348" s="1" t="s">
        <v>2806</v>
      </c>
      <c r="G348"/>
      <c r="H348" s="22">
        <v>-4.9700000000000001E-2</v>
      </c>
      <c r="J348" s="13">
        <v>0.41830000000000001</v>
      </c>
      <c r="K348" s="13">
        <v>0.54159999999999997</v>
      </c>
      <c r="L348" s="13">
        <v>0.63529999999999998</v>
      </c>
      <c r="M348" s="13">
        <v>0.63829999999999998</v>
      </c>
      <c r="N348" s="13">
        <v>-4.9700000000000001E-2</v>
      </c>
      <c r="O348" s="13">
        <v>-0.66990000000000005</v>
      </c>
      <c r="P348" s="13"/>
      <c r="Q348" s="19">
        <v>568</v>
      </c>
      <c r="R348" s="22">
        <v>1.17</v>
      </c>
      <c r="S348" s="22">
        <v>3.06</v>
      </c>
      <c r="T348" s="22">
        <v>0.35</v>
      </c>
      <c r="U348" s="19">
        <v>34</v>
      </c>
      <c r="V348" s="19">
        <v>7</v>
      </c>
      <c r="AS348" s="2"/>
      <c r="AT348" s="2"/>
      <c r="AU348" s="2"/>
      <c r="AV348" s="15"/>
      <c r="AW348" s="15"/>
      <c r="BA348" s="2"/>
      <c r="BB348" s="2"/>
      <c r="BD348" s="20"/>
      <c r="BE348" s="20"/>
      <c r="BG348" s="3"/>
      <c r="BH348" s="1"/>
      <c r="BI348" s="1"/>
      <c r="BJ348" s="1"/>
      <c r="BK348" s="1"/>
      <c r="BL348" s="1"/>
    </row>
    <row r="349" spans="1:64" x14ac:dyDescent="0.25">
      <c r="A349" s="1" t="s">
        <v>6</v>
      </c>
      <c r="B349" s="1" t="s">
        <v>18</v>
      </c>
      <c r="C349" s="1" t="s">
        <v>1645</v>
      </c>
      <c r="D349" s="1" t="s">
        <v>4</v>
      </c>
      <c r="E349" s="1" t="s">
        <v>1988</v>
      </c>
      <c r="F349" s="1" t="s">
        <v>1989</v>
      </c>
      <c r="G349">
        <v>0.14691399999999999</v>
      </c>
      <c r="H349" s="22">
        <v>-2.0596E-2</v>
      </c>
      <c r="I349" s="2">
        <v>0.1469</v>
      </c>
      <c r="J349" s="13">
        <v>1.0032000000000001</v>
      </c>
      <c r="K349" s="13">
        <v>0.86180000000000001</v>
      </c>
      <c r="L349" s="13">
        <v>0.99819999999999998</v>
      </c>
      <c r="M349" s="13">
        <v>1.0088999999999999</v>
      </c>
      <c r="N349" s="13">
        <v>0</v>
      </c>
      <c r="O349" s="13">
        <v>-0.35239999999999999</v>
      </c>
      <c r="P349" s="13">
        <v>0.1469</v>
      </c>
      <c r="Q349" s="19">
        <v>0</v>
      </c>
      <c r="R349" s="22">
        <v>1.1599999999999999</v>
      </c>
      <c r="S349" s="22">
        <v>3.4</v>
      </c>
      <c r="T349" s="22">
        <v>0.54</v>
      </c>
      <c r="U349" s="19">
        <v>7</v>
      </c>
      <c r="V349" s="19">
        <v>2</v>
      </c>
      <c r="AS349" s="2"/>
      <c r="AT349" s="2"/>
      <c r="AU349" s="2"/>
      <c r="AV349" s="15"/>
      <c r="AW349" s="15"/>
      <c r="BA349" s="2"/>
      <c r="BB349" s="2"/>
      <c r="BD349" s="20"/>
      <c r="BE349" s="20"/>
      <c r="BG349" s="3"/>
      <c r="BH349" s="1"/>
      <c r="BI349" s="1"/>
      <c r="BJ349" s="1"/>
      <c r="BK349" s="1"/>
      <c r="BL349" s="1"/>
    </row>
    <row r="350" spans="1:64" x14ac:dyDescent="0.25">
      <c r="A350" s="1" t="s">
        <v>483</v>
      </c>
      <c r="B350" s="1" t="s">
        <v>18</v>
      </c>
      <c r="C350" s="1" t="s">
        <v>539</v>
      </c>
      <c r="D350" s="1" t="s">
        <v>283</v>
      </c>
      <c r="E350" s="1" t="s">
        <v>392</v>
      </c>
      <c r="F350" s="1" t="s">
        <v>540</v>
      </c>
      <c r="G350">
        <v>5.6109999999999997E-3</v>
      </c>
      <c r="H350" s="22">
        <v>-1.3804E-2</v>
      </c>
      <c r="I350" s="2">
        <v>5.5999999999999999E-3</v>
      </c>
      <c r="J350" s="13">
        <v>7.7799999999999994E-2</v>
      </c>
      <c r="K350" s="13">
        <v>3.8399999999999997E-2</v>
      </c>
      <c r="L350" s="13">
        <v>4.4699999999999997E-2</v>
      </c>
      <c r="M350" s="13">
        <v>4.4900000000000002E-2</v>
      </c>
      <c r="N350" s="13">
        <v>-8.3000000000000001E-3</v>
      </c>
      <c r="O350" s="13">
        <v>-6.6000000000000003E-2</v>
      </c>
      <c r="P350" s="13">
        <v>5.5999999999999999E-3</v>
      </c>
      <c r="Q350" s="19">
        <v>0</v>
      </c>
      <c r="R350" s="22">
        <v>1.1599999999999999</v>
      </c>
      <c r="S350" s="22">
        <v>1.04</v>
      </c>
      <c r="T350" s="22">
        <v>0.59</v>
      </c>
      <c r="U350" s="19">
        <v>20</v>
      </c>
      <c r="V350" s="19">
        <v>3</v>
      </c>
      <c r="AS350" s="2"/>
      <c r="AT350" s="2"/>
      <c r="AU350" s="2"/>
      <c r="AV350" s="15"/>
      <c r="AW350" s="15"/>
      <c r="BA350" s="2"/>
      <c r="BB350" s="2"/>
      <c r="BD350" s="20"/>
      <c r="BE350" s="20"/>
      <c r="BG350" s="3"/>
      <c r="BH350" s="1"/>
      <c r="BI350" s="1"/>
      <c r="BJ350" s="1"/>
      <c r="BK350" s="1"/>
      <c r="BL350" s="1"/>
    </row>
    <row r="351" spans="1:64" x14ac:dyDescent="0.25">
      <c r="A351" s="1" t="s">
        <v>6</v>
      </c>
      <c r="B351" s="1" t="s">
        <v>18</v>
      </c>
      <c r="C351" s="1" t="s">
        <v>1645</v>
      </c>
      <c r="D351" s="1" t="s">
        <v>4</v>
      </c>
      <c r="E351" s="1" t="s">
        <v>3189</v>
      </c>
      <c r="F351" s="1" t="s">
        <v>3191</v>
      </c>
      <c r="G351"/>
      <c r="H351" s="22">
        <v>1.9E-2</v>
      </c>
      <c r="J351" s="13">
        <v>0.17180000000000001</v>
      </c>
      <c r="K351" s="13">
        <v>0.08</v>
      </c>
      <c r="L351" s="13">
        <v>9.2999999999999999E-2</v>
      </c>
      <c r="M351" s="13">
        <v>9.3600000000000003E-2</v>
      </c>
      <c r="N351" s="13">
        <v>0</v>
      </c>
      <c r="O351" s="13">
        <v>-0.15840000000000001</v>
      </c>
      <c r="P351" s="13"/>
      <c r="Q351" s="19">
        <v>15</v>
      </c>
      <c r="R351" s="22">
        <v>1.1599999999999999</v>
      </c>
      <c r="S351" s="22">
        <v>0.6</v>
      </c>
      <c r="T351" s="22">
        <v>0.03</v>
      </c>
      <c r="U351" s="19">
        <v>30</v>
      </c>
      <c r="V351" s="19">
        <v>30</v>
      </c>
      <c r="AS351" s="2"/>
      <c r="AT351" s="2"/>
      <c r="AU351" s="2"/>
      <c r="AV351" s="15"/>
      <c r="AW351" s="15"/>
      <c r="BA351" s="2"/>
      <c r="BB351" s="2"/>
      <c r="BD351" s="20"/>
      <c r="BE351" s="20"/>
      <c r="BG351" s="3"/>
      <c r="BH351" s="1"/>
      <c r="BI351" s="1"/>
      <c r="BJ351" s="1"/>
      <c r="BK351" s="1"/>
      <c r="BL351" s="1"/>
    </row>
    <row r="352" spans="1:64" x14ac:dyDescent="0.25">
      <c r="A352" s="1" t="s">
        <v>6</v>
      </c>
      <c r="B352" s="1" t="s">
        <v>18</v>
      </c>
      <c r="C352" s="1" t="s">
        <v>1645</v>
      </c>
      <c r="D352" s="1" t="s">
        <v>4</v>
      </c>
      <c r="E352" s="1" t="s">
        <v>1954</v>
      </c>
      <c r="F352" s="1" t="s">
        <v>1958</v>
      </c>
      <c r="G352">
        <v>3.8427000000000003E-2</v>
      </c>
      <c r="H352" s="22">
        <v>-0.11708399999999999</v>
      </c>
      <c r="I352" s="2">
        <v>3.8399999999999997E-2</v>
      </c>
      <c r="J352" s="13">
        <v>0.59570000000000001</v>
      </c>
      <c r="K352" s="13">
        <v>1.0669</v>
      </c>
      <c r="L352" s="13">
        <v>1.2329000000000001</v>
      </c>
      <c r="M352" s="13">
        <v>1.2453000000000001</v>
      </c>
      <c r="N352" s="13">
        <v>-8.3199999999999996E-2</v>
      </c>
      <c r="O352" s="13">
        <v>-0.4703</v>
      </c>
      <c r="P352" s="13">
        <v>3.8399999999999997E-2</v>
      </c>
      <c r="Q352" s="19">
        <v>0</v>
      </c>
      <c r="R352" s="22">
        <v>1.1599999999999999</v>
      </c>
      <c r="S352" s="22">
        <v>3.89</v>
      </c>
      <c r="T352" s="22">
        <v>0.5</v>
      </c>
      <c r="U352" s="19">
        <v>7</v>
      </c>
      <c r="V352" s="19">
        <v>3</v>
      </c>
      <c r="AS352" s="2"/>
      <c r="AT352" s="2"/>
      <c r="AU352" s="2"/>
      <c r="AV352" s="15"/>
      <c r="AW352" s="15"/>
      <c r="BA352" s="2"/>
      <c r="BB352" s="2"/>
      <c r="BD352" s="20"/>
      <c r="BE352" s="20"/>
      <c r="BG352" s="3"/>
      <c r="BH352" s="1"/>
      <c r="BI352" s="1"/>
      <c r="BJ352" s="1"/>
      <c r="BK352" s="1"/>
      <c r="BL352" s="1"/>
    </row>
    <row r="353" spans="1:64" x14ac:dyDescent="0.25">
      <c r="A353" s="1" t="s">
        <v>17</v>
      </c>
      <c r="B353" s="1" t="s">
        <v>18</v>
      </c>
      <c r="C353" s="1" t="s">
        <v>25</v>
      </c>
      <c r="D353" s="1" t="s">
        <v>283</v>
      </c>
      <c r="E353" s="1" t="s">
        <v>555</v>
      </c>
      <c r="F353" s="1" t="s">
        <v>1433</v>
      </c>
      <c r="G353"/>
      <c r="H353" s="22">
        <v>3.3500000000000002E-2</v>
      </c>
      <c r="J353" s="13">
        <v>-7.7799999999999994E-2</v>
      </c>
      <c r="K353" s="13">
        <v>0.1366</v>
      </c>
      <c r="L353" s="13">
        <v>0.15909999999999999</v>
      </c>
      <c r="M353" s="13">
        <v>0.16109999999999999</v>
      </c>
      <c r="N353" s="13">
        <v>-7.7799999999999994E-2</v>
      </c>
      <c r="O353" s="13">
        <v>-0.1144</v>
      </c>
      <c r="P353" s="13"/>
      <c r="Q353" s="19">
        <v>607</v>
      </c>
      <c r="R353" s="22">
        <v>1.1599999999999999</v>
      </c>
      <c r="S353" s="22">
        <v>2.16</v>
      </c>
      <c r="T353" s="22">
        <v>-0.03</v>
      </c>
      <c r="U353" s="19">
        <v>12</v>
      </c>
      <c r="V353" s="19">
        <v>4</v>
      </c>
      <c r="AS353" s="2"/>
      <c r="AT353" s="2"/>
      <c r="AU353" s="2"/>
      <c r="AV353" s="15"/>
      <c r="AW353" s="15"/>
      <c r="BA353" s="2"/>
      <c r="BB353" s="2"/>
      <c r="BD353" s="20"/>
      <c r="BE353" s="20"/>
      <c r="BG353" s="3"/>
      <c r="BH353" s="1"/>
      <c r="BI353" s="1"/>
      <c r="BJ353" s="1"/>
      <c r="BK353" s="1"/>
      <c r="BL353" s="1"/>
    </row>
    <row r="354" spans="1:64" x14ac:dyDescent="0.25">
      <c r="A354" s="1" t="s">
        <v>6</v>
      </c>
      <c r="B354" s="1" t="s">
        <v>18</v>
      </c>
      <c r="C354" s="1" t="s">
        <v>1645</v>
      </c>
      <c r="D354" s="1" t="s">
        <v>4</v>
      </c>
      <c r="E354" s="1" t="s">
        <v>2947</v>
      </c>
      <c r="F354" s="1" t="s">
        <v>2948</v>
      </c>
      <c r="G354">
        <v>-0.200708</v>
      </c>
      <c r="H354" s="22">
        <v>-0.297566</v>
      </c>
      <c r="I354" s="2">
        <v>-0.20069999999999999</v>
      </c>
      <c r="J354" s="13">
        <v>0.18590000000000001</v>
      </c>
      <c r="K354" s="13">
        <v>1.6371</v>
      </c>
      <c r="L354" s="13">
        <v>1.8753</v>
      </c>
      <c r="M354" s="13">
        <v>1.5746</v>
      </c>
      <c r="N354" s="13">
        <v>-0.63529999999999998</v>
      </c>
      <c r="O354" s="13">
        <v>-0.63529999999999998</v>
      </c>
      <c r="P354" s="13">
        <v>-0.20069999999999999</v>
      </c>
      <c r="Q354" s="19">
        <v>0</v>
      </c>
      <c r="R354" s="22">
        <v>1.1499999999999999</v>
      </c>
      <c r="S354" s="22">
        <v>4.82</v>
      </c>
      <c r="T354" s="22">
        <v>0.33</v>
      </c>
      <c r="U354" s="19">
        <v>10</v>
      </c>
      <c r="V354" s="19">
        <v>5</v>
      </c>
      <c r="AS354" s="2"/>
      <c r="AT354" s="2"/>
      <c r="AU354" s="2"/>
      <c r="AV354" s="15"/>
      <c r="AW354" s="15"/>
      <c r="BA354" s="2"/>
      <c r="BB354" s="2"/>
      <c r="BD354" s="20"/>
      <c r="BE354" s="20"/>
      <c r="BG354" s="3"/>
      <c r="BH354" s="1"/>
      <c r="BI354" s="1"/>
      <c r="BJ354" s="1"/>
      <c r="BK354" s="1"/>
      <c r="BL354" s="1"/>
    </row>
    <row r="355" spans="1:64" x14ac:dyDescent="0.25">
      <c r="A355" s="1" t="s">
        <v>27</v>
      </c>
      <c r="B355" s="1" t="s">
        <v>2</v>
      </c>
      <c r="C355" s="1" t="s">
        <v>39</v>
      </c>
      <c r="D355" s="1" t="s">
        <v>4</v>
      </c>
      <c r="E355" s="1" t="s">
        <v>88</v>
      </c>
      <c r="F355" s="1" t="s">
        <v>3305</v>
      </c>
      <c r="G355"/>
      <c r="H355" s="22">
        <v>8.8000000000000005E-3</v>
      </c>
      <c r="J355" s="13">
        <v>0.02</v>
      </c>
      <c r="K355" s="13">
        <v>0.03</v>
      </c>
      <c r="L355" s="13">
        <v>3.4500000000000003E-2</v>
      </c>
      <c r="M355" s="13">
        <v>0</v>
      </c>
      <c r="N355" s="13">
        <v>0</v>
      </c>
      <c r="O355" s="13">
        <v>-1.26E-2</v>
      </c>
      <c r="P355" s="13"/>
      <c r="Q355" s="19">
        <v>19</v>
      </c>
      <c r="R355" s="22">
        <v>1.1499999999999999</v>
      </c>
      <c r="S355" s="22">
        <v>1.5</v>
      </c>
      <c r="T355" s="22"/>
      <c r="U355" s="19">
        <v>4</v>
      </c>
      <c r="V355" s="19">
        <v>4</v>
      </c>
      <c r="AS355" s="2"/>
      <c r="AT355" s="2"/>
      <c r="AU355" s="2"/>
      <c r="AV355" s="15"/>
      <c r="AW355" s="15"/>
      <c r="BA355" s="2"/>
      <c r="BB355" s="2"/>
      <c r="BD355" s="20"/>
      <c r="BE355" s="20"/>
      <c r="BG355" s="3"/>
      <c r="BH355" s="1"/>
      <c r="BI355" s="1"/>
      <c r="BJ355" s="1"/>
      <c r="BK355" s="1"/>
      <c r="BL355" s="1"/>
    </row>
    <row r="356" spans="1:64" x14ac:dyDescent="0.25">
      <c r="A356" s="1" t="s">
        <v>17</v>
      </c>
      <c r="B356" s="1" t="s">
        <v>18</v>
      </c>
      <c r="C356" s="1" t="s">
        <v>56</v>
      </c>
      <c r="D356" s="1" t="s">
        <v>283</v>
      </c>
      <c r="E356" s="1" t="s">
        <v>488</v>
      </c>
      <c r="F356" s="1" t="s">
        <v>859</v>
      </c>
      <c r="G356">
        <v>1.2048E-2</v>
      </c>
      <c r="H356" s="22">
        <v>-1.7378000000000001E-2</v>
      </c>
      <c r="I356" s="2">
        <v>1.2E-2</v>
      </c>
      <c r="J356" s="13">
        <v>0.18679999999999999</v>
      </c>
      <c r="K356" s="13">
        <v>7.5899999999999995E-2</v>
      </c>
      <c r="L356" s="13">
        <v>8.72E-2</v>
      </c>
      <c r="M356" s="13">
        <v>8.77E-2</v>
      </c>
      <c r="N356" s="13">
        <v>-5.4999999999999997E-3</v>
      </c>
      <c r="O356" s="13">
        <v>-0.13739999999999999</v>
      </c>
      <c r="P356" s="13">
        <v>1.2E-2</v>
      </c>
      <c r="Q356" s="19">
        <v>0</v>
      </c>
      <c r="R356" s="22">
        <v>1.1499999999999999</v>
      </c>
      <c r="S356" s="22">
        <v>1.53</v>
      </c>
      <c r="T356" s="22">
        <v>0.89</v>
      </c>
      <c r="U356" s="19">
        <v>15</v>
      </c>
      <c r="V356" s="19">
        <v>3</v>
      </c>
      <c r="AS356" s="2"/>
      <c r="AT356" s="2"/>
      <c r="AU356" s="2"/>
      <c r="AV356" s="15"/>
      <c r="AW356" s="15"/>
      <c r="BA356" s="2"/>
      <c r="BB356" s="2"/>
      <c r="BD356" s="20"/>
      <c r="BE356" s="20"/>
      <c r="BG356" s="3"/>
      <c r="BH356" s="1"/>
      <c r="BI356" s="1"/>
      <c r="BJ356" s="1"/>
      <c r="BK356" s="1"/>
      <c r="BL356" s="1"/>
    </row>
    <row r="357" spans="1:64" x14ac:dyDescent="0.25">
      <c r="A357" s="1" t="s">
        <v>21</v>
      </c>
      <c r="B357" s="1" t="s">
        <v>18</v>
      </c>
      <c r="C357" s="1" t="s">
        <v>7</v>
      </c>
      <c r="D357" s="1" t="s">
        <v>4</v>
      </c>
      <c r="E357" s="1" t="s">
        <v>185</v>
      </c>
      <c r="F357" s="1" t="s">
        <v>3101</v>
      </c>
      <c r="G357"/>
      <c r="H357" s="22">
        <v>-3.8399999999999997E-2</v>
      </c>
      <c r="J357" s="13">
        <v>7.6200000000000004E-2</v>
      </c>
      <c r="K357" s="13">
        <v>0.1153</v>
      </c>
      <c r="L357" s="13">
        <v>0.13220000000000001</v>
      </c>
      <c r="M357" s="13">
        <v>0</v>
      </c>
      <c r="N357" s="13">
        <v>-3.8399999999999997E-2</v>
      </c>
      <c r="O357" s="13">
        <v>-3.8399999999999997E-2</v>
      </c>
      <c r="P357" s="13"/>
      <c r="Q357" s="19">
        <v>32</v>
      </c>
      <c r="R357" s="22">
        <v>1.1499999999999999</v>
      </c>
      <c r="S357" s="22">
        <v>2.0699999999999998</v>
      </c>
      <c r="T357" s="22"/>
      <c r="U357" s="19">
        <v>1</v>
      </c>
      <c r="V357" s="19">
        <v>1</v>
      </c>
      <c r="AS357" s="2"/>
      <c r="AT357" s="2"/>
      <c r="AU357" s="2"/>
      <c r="AV357" s="15"/>
      <c r="AW357" s="15"/>
      <c r="BA357" s="2"/>
      <c r="BB357" s="2"/>
      <c r="BD357" s="20"/>
      <c r="BE357" s="20"/>
      <c r="BG357" s="3"/>
      <c r="BH357" s="1"/>
      <c r="BI357" s="1"/>
      <c r="BJ357" s="1"/>
      <c r="BK357" s="1"/>
      <c r="BL357" s="1"/>
    </row>
    <row r="358" spans="1:64" x14ac:dyDescent="0.25">
      <c r="A358" s="1" t="s">
        <v>1</v>
      </c>
      <c r="B358" s="1" t="s">
        <v>2</v>
      </c>
      <c r="C358" s="1" t="s">
        <v>28</v>
      </c>
      <c r="D358" s="1" t="s">
        <v>4</v>
      </c>
      <c r="E358" s="1" t="s">
        <v>3174</v>
      </c>
      <c r="F358" s="1" t="s">
        <v>3175</v>
      </c>
      <c r="G358"/>
      <c r="H358" s="22">
        <v>-3.3999999999999998E-3</v>
      </c>
      <c r="J358" s="13">
        <v>9.1399999999999995E-2</v>
      </c>
      <c r="K358" s="13">
        <v>0.1142</v>
      </c>
      <c r="L358" s="13">
        <v>0.1318</v>
      </c>
      <c r="M358" s="13">
        <v>0.13289999999999999</v>
      </c>
      <c r="N358" s="13">
        <v>-1.72E-2</v>
      </c>
      <c r="O358" s="13">
        <v>-0.14710000000000001</v>
      </c>
      <c r="P358" s="13"/>
      <c r="Q358" s="19">
        <v>22</v>
      </c>
      <c r="R358" s="22">
        <v>1.1499999999999999</v>
      </c>
      <c r="S358" s="22">
        <v>1.74</v>
      </c>
      <c r="T358" s="22">
        <v>0.2</v>
      </c>
      <c r="U358" s="19">
        <v>9</v>
      </c>
      <c r="V358" s="19">
        <v>4</v>
      </c>
      <c r="AS358" s="2"/>
      <c r="AT358" s="2"/>
      <c r="AU358" s="2"/>
      <c r="AV358" s="15"/>
      <c r="AW358" s="15"/>
      <c r="BA358" s="2"/>
      <c r="BB358" s="2"/>
      <c r="BD358" s="20"/>
      <c r="BE358" s="20"/>
      <c r="BG358" s="3"/>
      <c r="BH358" s="1"/>
      <c r="BI358" s="1"/>
      <c r="BJ358" s="1"/>
      <c r="BK358" s="1"/>
      <c r="BL358" s="1"/>
    </row>
    <row r="359" spans="1:64" x14ac:dyDescent="0.25">
      <c r="A359" s="1" t="s">
        <v>1</v>
      </c>
      <c r="B359" s="1" t="s">
        <v>18</v>
      </c>
      <c r="C359" s="1" t="s">
        <v>25</v>
      </c>
      <c r="D359" s="1" t="s">
        <v>4</v>
      </c>
      <c r="E359" s="1" t="s">
        <v>158</v>
      </c>
      <c r="F359" s="1" t="s">
        <v>18</v>
      </c>
      <c r="G359"/>
      <c r="H359" s="22">
        <v>8.5000000000000006E-3</v>
      </c>
      <c r="J359" s="13">
        <v>6.3799999999999996E-2</v>
      </c>
      <c r="K359" s="13">
        <v>4.9000000000000002E-2</v>
      </c>
      <c r="L359" s="13">
        <v>5.5899999999999998E-2</v>
      </c>
      <c r="M359" s="13">
        <v>5.62E-2</v>
      </c>
      <c r="N359" s="13">
        <v>0</v>
      </c>
      <c r="O359" s="13">
        <v>-0.14810000000000001</v>
      </c>
      <c r="P359" s="13"/>
      <c r="Q359" s="19">
        <v>2218</v>
      </c>
      <c r="R359" s="22">
        <v>1.1399999999999999</v>
      </c>
      <c r="S359" s="22">
        <v>1.6</v>
      </c>
      <c r="T359" s="22">
        <v>-0.04</v>
      </c>
      <c r="U359" s="19">
        <v>47</v>
      </c>
      <c r="V359" s="19">
        <v>4</v>
      </c>
      <c r="AS359" s="2"/>
      <c r="AT359" s="2"/>
      <c r="AU359" s="2"/>
      <c r="AV359" s="15"/>
      <c r="AW359" s="15"/>
      <c r="BA359" s="2"/>
      <c r="BB359" s="2"/>
      <c r="BD359" s="20"/>
      <c r="BE359" s="20"/>
      <c r="BG359" s="3"/>
      <c r="BH359" s="1"/>
      <c r="BI359" s="1"/>
      <c r="BJ359" s="1"/>
      <c r="BK359" s="1"/>
      <c r="BL359" s="1"/>
    </row>
    <row r="360" spans="1:64" x14ac:dyDescent="0.25">
      <c r="A360" s="1" t="s">
        <v>1</v>
      </c>
      <c r="B360" s="1" t="s">
        <v>2</v>
      </c>
      <c r="C360" s="1" t="s">
        <v>13</v>
      </c>
      <c r="D360" s="1" t="s">
        <v>344</v>
      </c>
      <c r="E360" s="1" t="s">
        <v>50</v>
      </c>
      <c r="F360" s="1" t="s">
        <v>2324</v>
      </c>
      <c r="G360"/>
      <c r="H360" s="22">
        <v>7.7999999999999996E-3</v>
      </c>
      <c r="J360" s="13">
        <v>0.1502</v>
      </c>
      <c r="K360" s="13">
        <v>9.1999999999999998E-2</v>
      </c>
      <c r="L360" s="13">
        <v>0.105</v>
      </c>
      <c r="M360" s="13">
        <v>0.1057</v>
      </c>
      <c r="N360" s="13">
        <v>0</v>
      </c>
      <c r="O360" s="13">
        <v>-8.1299999999999997E-2</v>
      </c>
      <c r="P360" s="13"/>
      <c r="Q360" s="19">
        <v>604</v>
      </c>
      <c r="R360" s="22">
        <v>1.1399999999999999</v>
      </c>
      <c r="S360" s="22">
        <v>1.1000000000000001</v>
      </c>
      <c r="T360" s="22">
        <v>-0.08</v>
      </c>
      <c r="U360" s="19">
        <v>3</v>
      </c>
      <c r="V360" s="19">
        <v>1</v>
      </c>
      <c r="AS360" s="2"/>
      <c r="AT360" s="2"/>
      <c r="AU360" s="2"/>
      <c r="AV360" s="15"/>
      <c r="AW360" s="15"/>
      <c r="BA360" s="2"/>
      <c r="BB360" s="2"/>
      <c r="BD360" s="20"/>
      <c r="BE360" s="20"/>
      <c r="BG360" s="3"/>
      <c r="BH360" s="1"/>
      <c r="BI360" s="1"/>
      <c r="BJ360" s="1"/>
      <c r="BK360" s="1"/>
      <c r="BL360" s="1"/>
    </row>
    <row r="361" spans="1:64" x14ac:dyDescent="0.25">
      <c r="A361" s="1" t="s">
        <v>6</v>
      </c>
      <c r="B361" s="1" t="s">
        <v>18</v>
      </c>
      <c r="C361" s="1" t="s">
        <v>1645</v>
      </c>
      <c r="D361" s="1" t="s">
        <v>4</v>
      </c>
      <c r="E361" s="1" t="s">
        <v>1954</v>
      </c>
      <c r="F361" s="1" t="s">
        <v>1956</v>
      </c>
      <c r="G361">
        <v>2.4677999999999999E-2</v>
      </c>
      <c r="H361" s="22">
        <v>-0.197296</v>
      </c>
      <c r="I361" s="2">
        <v>2.47E-2</v>
      </c>
      <c r="J361" s="13">
        <v>-3.5299999999999998E-2</v>
      </c>
      <c r="K361" s="13">
        <v>0.92920000000000003</v>
      </c>
      <c r="L361" s="13">
        <v>1.0567</v>
      </c>
      <c r="M361" s="13">
        <v>0.93220000000000003</v>
      </c>
      <c r="N361" s="13">
        <v>-0.36380000000000001</v>
      </c>
      <c r="O361" s="13">
        <v>-0.57040000000000002</v>
      </c>
      <c r="P361" s="13">
        <v>2.47E-2</v>
      </c>
      <c r="Q361" s="19">
        <v>0</v>
      </c>
      <c r="R361" s="22">
        <v>1.1399999999999999</v>
      </c>
      <c r="S361" s="22">
        <v>2.97</v>
      </c>
      <c r="T361" s="22">
        <v>0.6</v>
      </c>
      <c r="U361" s="19">
        <v>10</v>
      </c>
      <c r="V361" s="19">
        <v>5</v>
      </c>
      <c r="AS361" s="2"/>
      <c r="AT361" s="2"/>
      <c r="AU361" s="2"/>
      <c r="AV361" s="15"/>
      <c r="AW361" s="15"/>
      <c r="BA361" s="2"/>
      <c r="BB361" s="2"/>
      <c r="BD361" s="20"/>
      <c r="BE361" s="20"/>
      <c r="BG361" s="3"/>
      <c r="BH361" s="1"/>
      <c r="BI361" s="1"/>
      <c r="BJ361" s="1"/>
      <c r="BK361" s="1"/>
      <c r="BL361" s="1"/>
    </row>
    <row r="362" spans="1:64" x14ac:dyDescent="0.25">
      <c r="A362" s="1" t="s">
        <v>6</v>
      </c>
      <c r="B362" s="1" t="s">
        <v>2</v>
      </c>
      <c r="C362" s="1" t="s">
        <v>1646</v>
      </c>
      <c r="D362" s="1" t="s">
        <v>4</v>
      </c>
      <c r="E362" s="1" t="s">
        <v>2132</v>
      </c>
      <c r="F362" s="1" t="s">
        <v>2133</v>
      </c>
      <c r="G362"/>
      <c r="H362" s="22">
        <v>1.44E-2</v>
      </c>
      <c r="J362" s="13">
        <v>0.41749999999999998</v>
      </c>
      <c r="K362" s="13">
        <v>0.20280000000000001</v>
      </c>
      <c r="L362" s="13">
        <v>0.23050000000000001</v>
      </c>
      <c r="M362" s="13">
        <v>0.2329</v>
      </c>
      <c r="N362" s="13">
        <v>0</v>
      </c>
      <c r="O362" s="13">
        <v>-0.13009999999999999</v>
      </c>
      <c r="P362" s="13"/>
      <c r="Q362" s="19">
        <v>158</v>
      </c>
      <c r="R362" s="22">
        <v>1.1399999999999999</v>
      </c>
      <c r="S362" s="22">
        <v>2.5299999999999998</v>
      </c>
      <c r="T362" s="22">
        <v>-0.09</v>
      </c>
      <c r="U362" s="19">
        <v>17</v>
      </c>
      <c r="V362" s="19">
        <v>6</v>
      </c>
      <c r="AS362" s="2"/>
      <c r="AT362" s="2"/>
      <c r="AU362" s="2"/>
      <c r="AV362" s="15"/>
      <c r="AW362" s="15"/>
      <c r="BA362" s="2"/>
      <c r="BB362" s="2"/>
      <c r="BD362" s="20"/>
      <c r="BE362" s="20"/>
      <c r="BG362" s="3"/>
      <c r="BH362" s="1"/>
      <c r="BI362" s="1"/>
      <c r="BJ362" s="1"/>
      <c r="BK362" s="1"/>
      <c r="BL362" s="1"/>
    </row>
    <row r="363" spans="1:64" x14ac:dyDescent="0.25">
      <c r="A363" s="1" t="s">
        <v>17</v>
      </c>
      <c r="B363" s="1" t="s">
        <v>2</v>
      </c>
      <c r="C363" s="1" t="s">
        <v>39</v>
      </c>
      <c r="D363" s="1" t="s">
        <v>100</v>
      </c>
      <c r="E363" s="1" t="s">
        <v>1713</v>
      </c>
      <c r="F363" s="1" t="s">
        <v>1795</v>
      </c>
      <c r="G363"/>
      <c r="H363" s="22">
        <v>1.0200000000000001E-2</v>
      </c>
      <c r="J363" s="13">
        <v>0.1077</v>
      </c>
      <c r="K363" s="13">
        <v>9.8400000000000001E-2</v>
      </c>
      <c r="L363" s="13">
        <v>0.1123</v>
      </c>
      <c r="M363" s="13">
        <v>0.1134</v>
      </c>
      <c r="N363" s="13">
        <v>-9.1999999999999998E-3</v>
      </c>
      <c r="O363" s="13">
        <v>-5.2400000000000002E-2</v>
      </c>
      <c r="P363" s="13"/>
      <c r="Q363" s="19">
        <v>21</v>
      </c>
      <c r="R363" s="22">
        <v>1.1399999999999999</v>
      </c>
      <c r="S363" s="22">
        <v>3.03</v>
      </c>
      <c r="T363" s="22">
        <v>0.69</v>
      </c>
      <c r="U363" s="19">
        <v>3</v>
      </c>
      <c r="V363" s="19">
        <v>2</v>
      </c>
      <c r="AS363" s="2"/>
      <c r="AT363" s="2"/>
      <c r="AU363" s="2"/>
      <c r="AV363" s="15"/>
      <c r="AW363" s="15"/>
      <c r="BA363" s="2"/>
      <c r="BB363" s="2"/>
      <c r="BD363" s="20"/>
      <c r="BE363" s="20"/>
      <c r="BG363" s="3"/>
      <c r="BH363" s="1"/>
      <c r="BI363" s="1"/>
      <c r="BJ363" s="1"/>
      <c r="BK363" s="1"/>
      <c r="BL363" s="1"/>
    </row>
    <row r="364" spans="1:64" x14ac:dyDescent="0.25">
      <c r="A364" s="1" t="s">
        <v>17</v>
      </c>
      <c r="B364" s="1" t="s">
        <v>18</v>
      </c>
      <c r="C364" s="1" t="s">
        <v>25</v>
      </c>
      <c r="D364" s="1" t="s">
        <v>1686</v>
      </c>
      <c r="E364" s="1" t="s">
        <v>2721</v>
      </c>
      <c r="F364" s="1" t="s">
        <v>2637</v>
      </c>
      <c r="G364"/>
      <c r="H364" s="22">
        <v>2.9999999999999997E-4</v>
      </c>
      <c r="J364" s="13">
        <v>6.88E-2</v>
      </c>
      <c r="K364" s="13">
        <v>3.2899999999999999E-2</v>
      </c>
      <c r="L364" s="13">
        <v>3.7100000000000001E-2</v>
      </c>
      <c r="M364" s="13">
        <v>3.7199999999999997E-2</v>
      </c>
      <c r="N364" s="13">
        <v>0</v>
      </c>
      <c r="O364" s="13">
        <v>-2.8500000000000001E-2</v>
      </c>
      <c r="P364" s="13"/>
      <c r="Q364" s="19">
        <v>40</v>
      </c>
      <c r="R364" s="22">
        <v>1.1299999999999999</v>
      </c>
      <c r="S364" s="22">
        <v>1.1399999999999999</v>
      </c>
      <c r="T364" s="22">
        <v>-0.38</v>
      </c>
      <c r="U364" s="19">
        <v>7</v>
      </c>
      <c r="V364" s="19">
        <v>2</v>
      </c>
      <c r="AS364" s="2"/>
      <c r="AT364" s="2"/>
      <c r="AU364" s="2"/>
      <c r="AV364" s="15"/>
      <c r="AW364" s="15"/>
      <c r="BA364" s="2"/>
      <c r="BB364" s="2"/>
      <c r="BD364" s="20"/>
      <c r="BE364" s="20"/>
      <c r="BG364" s="3"/>
      <c r="BH364" s="1"/>
      <c r="BI364" s="1"/>
      <c r="BJ364" s="1"/>
      <c r="BK364" s="1"/>
      <c r="BL364" s="1"/>
    </row>
    <row r="365" spans="1:64" x14ac:dyDescent="0.25">
      <c r="A365" s="1" t="s">
        <v>17</v>
      </c>
      <c r="B365" s="1" t="s">
        <v>18</v>
      </c>
      <c r="C365" s="1" t="s">
        <v>25</v>
      </c>
      <c r="D365" s="1" t="s">
        <v>617</v>
      </c>
      <c r="E365" s="1" t="s">
        <v>2869</v>
      </c>
      <c r="F365" s="1" t="s">
        <v>2870</v>
      </c>
      <c r="G365"/>
      <c r="H365" s="22">
        <v>6.4999999999999997E-3</v>
      </c>
      <c r="J365" s="13">
        <v>0.20119999999999999</v>
      </c>
      <c r="K365" s="13">
        <v>0.17069999999999999</v>
      </c>
      <c r="L365" s="13">
        <v>0.193</v>
      </c>
      <c r="M365" s="13">
        <v>0.19500000000000001</v>
      </c>
      <c r="N365" s="13">
        <v>-3.3399999999999999E-2</v>
      </c>
      <c r="O365" s="13">
        <v>-7.0699999999999999E-2</v>
      </c>
      <c r="P365" s="13"/>
      <c r="Q365" s="19">
        <v>167</v>
      </c>
      <c r="R365" s="22">
        <v>1.1299999999999999</v>
      </c>
      <c r="S365" s="22">
        <v>2.1</v>
      </c>
      <c r="T365" s="22">
        <v>0.75</v>
      </c>
      <c r="U365" s="19">
        <v>6</v>
      </c>
      <c r="V365" s="19">
        <v>3</v>
      </c>
      <c r="AS365" s="2"/>
      <c r="AT365" s="2"/>
      <c r="AU365" s="2"/>
      <c r="AV365" s="15"/>
      <c r="AW365" s="15"/>
      <c r="BA365" s="2"/>
      <c r="BB365" s="2"/>
      <c r="BD365" s="20"/>
      <c r="BE365" s="20"/>
      <c r="BG365" s="3"/>
      <c r="BH365" s="1"/>
      <c r="BI365" s="1"/>
      <c r="BJ365" s="1"/>
      <c r="BK365" s="1"/>
      <c r="BL365" s="1"/>
    </row>
    <row r="366" spans="1:64" x14ac:dyDescent="0.25">
      <c r="A366" s="1" t="s">
        <v>1</v>
      </c>
      <c r="B366" s="1" t="s">
        <v>2</v>
      </c>
      <c r="C366" s="1" t="s">
        <v>5</v>
      </c>
      <c r="D366" s="1" t="s">
        <v>30</v>
      </c>
      <c r="E366" s="1" t="s">
        <v>666</v>
      </c>
      <c r="F366" s="1" t="s">
        <v>667</v>
      </c>
      <c r="G366"/>
      <c r="H366" s="22">
        <v>2.9000000000000001E-2</v>
      </c>
      <c r="J366" s="13">
        <v>0.29859999999999998</v>
      </c>
      <c r="K366" s="13">
        <v>0.1613</v>
      </c>
      <c r="L366" s="13">
        <v>0.183</v>
      </c>
      <c r="M366" s="13">
        <v>0.18049999999999999</v>
      </c>
      <c r="N366" s="13">
        <v>0</v>
      </c>
      <c r="O366" s="13">
        <v>-0.38519999999999999</v>
      </c>
      <c r="P366" s="13"/>
      <c r="Q366" s="19">
        <v>122</v>
      </c>
      <c r="R366" s="22">
        <v>1.1299999999999999</v>
      </c>
      <c r="S366" s="22">
        <v>0.36</v>
      </c>
      <c r="T366" s="22">
        <v>0.12</v>
      </c>
      <c r="U366" s="19">
        <v>23</v>
      </c>
      <c r="V366" s="19">
        <v>8</v>
      </c>
      <c r="AS366" s="2"/>
      <c r="AT366" s="2"/>
      <c r="AU366" s="2"/>
      <c r="AV366" s="15"/>
      <c r="AW366" s="15"/>
      <c r="BA366" s="2"/>
      <c r="BB366" s="2"/>
      <c r="BD366" s="20"/>
      <c r="BE366" s="20"/>
      <c r="BG366" s="3"/>
      <c r="BH366" s="1"/>
      <c r="BI366" s="1"/>
      <c r="BJ366" s="1"/>
      <c r="BK366" s="1"/>
      <c r="BL366" s="1"/>
    </row>
    <row r="367" spans="1:64" x14ac:dyDescent="0.25">
      <c r="A367" s="1" t="s">
        <v>27</v>
      </c>
      <c r="B367" s="1" t="s">
        <v>2</v>
      </c>
      <c r="C367" s="1" t="s">
        <v>676</v>
      </c>
      <c r="D367" s="1" t="s">
        <v>4</v>
      </c>
      <c r="E367" s="1" t="s">
        <v>88</v>
      </c>
      <c r="F367" s="1" t="s">
        <v>677</v>
      </c>
      <c r="G367"/>
      <c r="H367" s="22">
        <v>3.3999999999999998E-3</v>
      </c>
      <c r="J367" s="13">
        <v>4.3700000000000003E-2</v>
      </c>
      <c r="K367" s="13">
        <v>9.9000000000000008E-3</v>
      </c>
      <c r="L367" s="13">
        <v>1.12E-2</v>
      </c>
      <c r="M367" s="13">
        <v>1.12E-2</v>
      </c>
      <c r="N367" s="13">
        <v>0</v>
      </c>
      <c r="O367" s="13">
        <v>-2.4E-2</v>
      </c>
      <c r="P367" s="13"/>
      <c r="Q367" s="19">
        <v>272</v>
      </c>
      <c r="R367" s="22">
        <v>1.1299999999999999</v>
      </c>
      <c r="S367" s="22">
        <v>1.81</v>
      </c>
      <c r="T367" s="22">
        <v>0.1</v>
      </c>
      <c r="U367" s="19">
        <v>28</v>
      </c>
      <c r="V367" s="19">
        <v>5</v>
      </c>
      <c r="AS367" s="2"/>
      <c r="AT367" s="2"/>
      <c r="AU367" s="2"/>
      <c r="AV367" s="15"/>
      <c r="AW367" s="15"/>
      <c r="BA367" s="2"/>
      <c r="BB367" s="2"/>
      <c r="BD367" s="20"/>
      <c r="BE367" s="20"/>
      <c r="BG367" s="3"/>
      <c r="BH367" s="1"/>
      <c r="BI367" s="1"/>
      <c r="BJ367" s="1"/>
      <c r="BK367" s="1"/>
      <c r="BL367" s="1"/>
    </row>
    <row r="368" spans="1:64" x14ac:dyDescent="0.25">
      <c r="A368" s="1" t="s">
        <v>6</v>
      </c>
      <c r="B368" s="1" t="s">
        <v>18</v>
      </c>
      <c r="C368" s="1" t="s">
        <v>1645</v>
      </c>
      <c r="D368" s="1" t="s">
        <v>4</v>
      </c>
      <c r="E368" s="1" t="s">
        <v>2060</v>
      </c>
      <c r="F368" s="1" t="s">
        <v>2061</v>
      </c>
      <c r="G368">
        <v>3.7819999999999999E-2</v>
      </c>
      <c r="H368" s="22">
        <v>-0.211872</v>
      </c>
      <c r="I368" s="2">
        <v>3.78E-2</v>
      </c>
      <c r="J368" s="13">
        <v>0.13389999999999999</v>
      </c>
      <c r="K368" s="13">
        <v>0.89800000000000002</v>
      </c>
      <c r="L368" s="13">
        <v>1.0176000000000001</v>
      </c>
      <c r="M368" s="13">
        <v>0.92210000000000003</v>
      </c>
      <c r="N368" s="13">
        <v>-0.26200000000000001</v>
      </c>
      <c r="O368" s="13">
        <v>-0.54120000000000001</v>
      </c>
      <c r="P368" s="13">
        <v>3.78E-2</v>
      </c>
      <c r="Q368" s="19">
        <v>0</v>
      </c>
      <c r="R368" s="22">
        <v>1.1299999999999999</v>
      </c>
      <c r="S368" s="22">
        <v>2.7</v>
      </c>
      <c r="T368" s="22">
        <v>0.5</v>
      </c>
      <c r="U368" s="19">
        <v>10</v>
      </c>
      <c r="V368" s="19">
        <v>5</v>
      </c>
      <c r="AS368" s="2"/>
      <c r="AT368" s="2"/>
      <c r="AU368" s="2"/>
      <c r="AV368" s="15"/>
      <c r="AW368" s="15"/>
      <c r="BA368" s="2"/>
      <c r="BB368" s="2"/>
      <c r="BD368" s="20"/>
      <c r="BE368" s="20"/>
      <c r="BG368" s="3"/>
      <c r="BH368" s="1"/>
      <c r="BI368" s="1"/>
      <c r="BJ368" s="1"/>
      <c r="BK368" s="1"/>
      <c r="BL368" s="1"/>
    </row>
    <row r="369" spans="1:64" x14ac:dyDescent="0.25">
      <c r="A369" s="1" t="s">
        <v>17</v>
      </c>
      <c r="B369" s="1" t="s">
        <v>18</v>
      </c>
      <c r="C369" s="1" t="s">
        <v>25</v>
      </c>
      <c r="D369" s="1" t="s">
        <v>100</v>
      </c>
      <c r="E369" s="1" t="s">
        <v>699</v>
      </c>
      <c r="F369" s="1" t="s">
        <v>2440</v>
      </c>
      <c r="G369"/>
      <c r="H369" s="22">
        <v>1.6000000000000001E-3</v>
      </c>
      <c r="J369" s="13">
        <v>6.9699999999999998E-2</v>
      </c>
      <c r="K369" s="13">
        <v>3.3099999999999997E-2</v>
      </c>
      <c r="L369" s="13">
        <v>3.73E-2</v>
      </c>
      <c r="M369" s="13">
        <v>3.7400000000000003E-2</v>
      </c>
      <c r="N369" s="13">
        <v>0</v>
      </c>
      <c r="O369" s="13">
        <v>-5.28E-2</v>
      </c>
      <c r="P369" s="13"/>
      <c r="Q369" s="19">
        <v>912</v>
      </c>
      <c r="R369" s="22">
        <v>1.1299999999999999</v>
      </c>
      <c r="S369" s="22">
        <v>1.63</v>
      </c>
      <c r="T369" s="22">
        <v>0.59</v>
      </c>
      <c r="U369" s="19">
        <v>19</v>
      </c>
      <c r="V369" s="19">
        <v>4</v>
      </c>
      <c r="AS369" s="2"/>
      <c r="AT369" s="2"/>
      <c r="AU369" s="2"/>
      <c r="AV369" s="15"/>
      <c r="AW369" s="15"/>
      <c r="BA369" s="2"/>
      <c r="BB369" s="2"/>
      <c r="BD369" s="20"/>
      <c r="BE369" s="20"/>
      <c r="BG369" s="3"/>
      <c r="BH369" s="1"/>
      <c r="BI369" s="1"/>
      <c r="BJ369" s="1"/>
      <c r="BK369" s="1"/>
      <c r="BL369" s="1"/>
    </row>
    <row r="370" spans="1:64" x14ac:dyDescent="0.25">
      <c r="A370" s="1" t="s">
        <v>17</v>
      </c>
      <c r="B370" s="1" t="s">
        <v>18</v>
      </c>
      <c r="C370" s="1" t="s">
        <v>25</v>
      </c>
      <c r="D370" s="1" t="s">
        <v>4</v>
      </c>
      <c r="E370" s="1" t="s">
        <v>2954</v>
      </c>
      <c r="F370" s="1" t="s">
        <v>2955</v>
      </c>
      <c r="G370"/>
      <c r="H370" s="22">
        <v>-3.7829999999999999E-3</v>
      </c>
      <c r="J370" s="13">
        <v>0.17599999999999999</v>
      </c>
      <c r="K370" s="13">
        <v>0.10929999999999999</v>
      </c>
      <c r="L370" s="13">
        <v>0.1236</v>
      </c>
      <c r="M370" s="13">
        <v>0.1246</v>
      </c>
      <c r="N370" s="13">
        <v>-3.8E-3</v>
      </c>
      <c r="O370" s="13">
        <v>-9.3200000000000005E-2</v>
      </c>
      <c r="P370" s="13"/>
      <c r="Q370" s="19">
        <v>70</v>
      </c>
      <c r="R370" s="22">
        <v>1.1299999999999999</v>
      </c>
      <c r="S370" s="22">
        <v>1.69</v>
      </c>
      <c r="T370" s="22">
        <v>0.53</v>
      </c>
      <c r="U370" s="19">
        <v>4</v>
      </c>
      <c r="V370" s="19">
        <v>2</v>
      </c>
      <c r="AS370" s="2"/>
      <c r="AT370" s="2"/>
      <c r="AU370" s="2"/>
      <c r="AV370" s="15"/>
      <c r="AW370" s="15"/>
      <c r="BA370" s="2"/>
      <c r="BB370" s="2"/>
      <c r="BD370" s="20"/>
      <c r="BE370" s="20"/>
      <c r="BG370" s="3"/>
      <c r="BH370" s="1"/>
      <c r="BI370" s="1"/>
      <c r="BJ370" s="1"/>
      <c r="BK370" s="1"/>
      <c r="BL370" s="1"/>
    </row>
    <row r="371" spans="1:64" x14ac:dyDescent="0.25">
      <c r="A371" s="1" t="s">
        <v>1</v>
      </c>
      <c r="B371" s="1" t="s">
        <v>18</v>
      </c>
      <c r="C371" s="1" t="s">
        <v>25</v>
      </c>
      <c r="D371" s="1" t="s">
        <v>45</v>
      </c>
      <c r="E371" s="1" t="s">
        <v>3168</v>
      </c>
      <c r="F371" s="1" t="s">
        <v>3169</v>
      </c>
      <c r="G371"/>
      <c r="H371" s="22">
        <v>-6.3E-3</v>
      </c>
      <c r="J371" s="13">
        <v>7.51E-2</v>
      </c>
      <c r="K371" s="13">
        <v>0.1144</v>
      </c>
      <c r="L371" s="13">
        <v>0.12870000000000001</v>
      </c>
      <c r="M371" s="13">
        <v>0.12970000000000001</v>
      </c>
      <c r="N371" s="13">
        <v>-2.63E-2</v>
      </c>
      <c r="O371" s="13">
        <v>-0.13650000000000001</v>
      </c>
      <c r="P371" s="13"/>
      <c r="Q371" s="19">
        <v>1</v>
      </c>
      <c r="R371" s="22">
        <v>1.1299999999999999</v>
      </c>
      <c r="S371" s="22">
        <v>1.83</v>
      </c>
      <c r="T371" s="22">
        <v>7.0000000000000007E-2</v>
      </c>
      <c r="U371" s="19">
        <v>13</v>
      </c>
      <c r="V371" s="19">
        <v>4</v>
      </c>
      <c r="AS371" s="2"/>
      <c r="AT371" s="2"/>
      <c r="AU371" s="2"/>
      <c r="AV371" s="15"/>
      <c r="AW371" s="15"/>
      <c r="BA371" s="2"/>
      <c r="BB371" s="2"/>
      <c r="BD371" s="20"/>
      <c r="BE371" s="20"/>
      <c r="BG371" s="3"/>
      <c r="BH371" s="1"/>
      <c r="BI371" s="1"/>
      <c r="BJ371" s="1"/>
      <c r="BK371" s="1"/>
      <c r="BL371" s="1"/>
    </row>
    <row r="372" spans="1:64" x14ac:dyDescent="0.25">
      <c r="A372" s="1" t="s">
        <v>987</v>
      </c>
      <c r="B372" s="1" t="s">
        <v>987</v>
      </c>
      <c r="C372" s="1" t="s">
        <v>987</v>
      </c>
      <c r="D372" s="1" t="s">
        <v>987</v>
      </c>
      <c r="E372" s="1" t="s">
        <v>987</v>
      </c>
      <c r="F372" s="1" t="s">
        <v>483</v>
      </c>
      <c r="G372">
        <v>7.0800000000000004E-3</v>
      </c>
      <c r="H372" s="22">
        <v>4.6540000000000002E-3</v>
      </c>
      <c r="I372" s="2">
        <v>7.1000000000000004E-3</v>
      </c>
      <c r="J372" s="13">
        <v>4.7199999999999999E-2</v>
      </c>
      <c r="K372" s="13">
        <v>3.9399999999999998E-2</v>
      </c>
      <c r="L372" s="13">
        <v>4.4699999999999997E-2</v>
      </c>
      <c r="M372" s="13">
        <v>4.48E-2</v>
      </c>
      <c r="N372" s="13">
        <v>0</v>
      </c>
      <c r="O372" s="13">
        <v>-5.3699999999999998E-2</v>
      </c>
      <c r="P372" s="13">
        <v>7.1000000000000004E-3</v>
      </c>
      <c r="Q372" s="19"/>
      <c r="R372" s="22">
        <v>1.1299999999999999</v>
      </c>
      <c r="S372" s="22">
        <v>1.41</v>
      </c>
      <c r="T372" s="22">
        <v>0.66</v>
      </c>
      <c r="U372" s="19">
        <v>28</v>
      </c>
      <c r="V372" s="19">
        <v>6</v>
      </c>
      <c r="AS372" s="2"/>
      <c r="AT372" s="2"/>
      <c r="AU372" s="2"/>
      <c r="AV372" s="15"/>
      <c r="AW372" s="15"/>
      <c r="BA372" s="2"/>
      <c r="BB372" s="2"/>
      <c r="BD372" s="20"/>
      <c r="BE372" s="20"/>
      <c r="BG372" s="3"/>
      <c r="BH372" s="1"/>
      <c r="BI372" s="1"/>
      <c r="BJ372" s="1"/>
      <c r="BK372" s="1"/>
      <c r="BL372" s="1"/>
    </row>
    <row r="373" spans="1:64" x14ac:dyDescent="0.25">
      <c r="A373" s="1" t="s">
        <v>32</v>
      </c>
      <c r="B373" s="1" t="s">
        <v>18</v>
      </c>
      <c r="C373" s="1" t="s">
        <v>25</v>
      </c>
      <c r="D373" s="1" t="s">
        <v>473</v>
      </c>
      <c r="E373" s="1" t="s">
        <v>891</v>
      </c>
      <c r="F373" s="1" t="s">
        <v>2643</v>
      </c>
      <c r="G373"/>
      <c r="H373" s="22">
        <v>6.6E-3</v>
      </c>
      <c r="J373" s="13">
        <v>9.7000000000000003E-2</v>
      </c>
      <c r="K373" s="13">
        <v>2.9499999999999998E-2</v>
      </c>
      <c r="L373" s="13">
        <v>3.32E-2</v>
      </c>
      <c r="M373" s="13">
        <v>3.3300000000000003E-2</v>
      </c>
      <c r="N373" s="13">
        <v>0</v>
      </c>
      <c r="O373" s="13">
        <v>-3.09E-2</v>
      </c>
      <c r="P373" s="13"/>
      <c r="Q373" s="19">
        <v>33</v>
      </c>
      <c r="R373" s="22">
        <v>1.1299999999999999</v>
      </c>
      <c r="S373" s="22">
        <v>1.91</v>
      </c>
      <c r="T373" s="22">
        <v>0.28000000000000003</v>
      </c>
      <c r="U373" s="19">
        <v>14</v>
      </c>
      <c r="V373" s="19">
        <v>8</v>
      </c>
      <c r="AS373" s="2"/>
      <c r="AT373" s="2"/>
      <c r="AU373" s="2"/>
      <c r="AV373" s="15"/>
      <c r="AW373" s="15"/>
      <c r="BA373" s="2"/>
      <c r="BB373" s="2"/>
      <c r="BD373" s="20"/>
      <c r="BE373" s="20"/>
      <c r="BG373" s="3"/>
      <c r="BH373" s="1"/>
      <c r="BI373" s="1"/>
      <c r="BJ373" s="1"/>
      <c r="BK373" s="1"/>
      <c r="BL373" s="1"/>
    </row>
    <row r="374" spans="1:64" x14ac:dyDescent="0.25">
      <c r="A374" s="1" t="s">
        <v>32</v>
      </c>
      <c r="B374" s="1" t="s">
        <v>18</v>
      </c>
      <c r="C374" s="1" t="s">
        <v>25</v>
      </c>
      <c r="D374" s="1" t="s">
        <v>4</v>
      </c>
      <c r="E374" s="1" t="s">
        <v>2663</v>
      </c>
      <c r="F374" s="1" t="s">
        <v>92</v>
      </c>
      <c r="G374"/>
      <c r="H374" s="22">
        <v>4.0000000000000001E-3</v>
      </c>
      <c r="J374" s="13">
        <v>6.3E-2</v>
      </c>
      <c r="K374" s="13">
        <v>1.7399999999999999E-2</v>
      </c>
      <c r="L374" s="13">
        <v>1.9599999999999999E-2</v>
      </c>
      <c r="M374" s="13">
        <v>1.9599999999999999E-2</v>
      </c>
      <c r="N374" s="13">
        <v>0</v>
      </c>
      <c r="O374" s="13">
        <v>-2.4199999999999999E-2</v>
      </c>
      <c r="P374" s="13"/>
      <c r="Q374" s="19">
        <v>1259</v>
      </c>
      <c r="R374" s="22">
        <v>1.1299999999999999</v>
      </c>
      <c r="S374" s="22">
        <v>1.7</v>
      </c>
      <c r="T374" s="22">
        <v>0.46</v>
      </c>
      <c r="U374" s="19">
        <v>15</v>
      </c>
      <c r="V374" s="19">
        <v>4</v>
      </c>
      <c r="AS374" s="2"/>
      <c r="AT374" s="2"/>
      <c r="AU374" s="2"/>
      <c r="AV374" s="15"/>
      <c r="AW374" s="15"/>
      <c r="BA374" s="2"/>
      <c r="BB374" s="2"/>
      <c r="BD374" s="20"/>
      <c r="BE374" s="20"/>
      <c r="BG374" s="3"/>
      <c r="BH374" s="1"/>
      <c r="BI374" s="1"/>
      <c r="BJ374" s="1"/>
      <c r="BK374" s="1"/>
      <c r="BL374" s="1"/>
    </row>
    <row r="375" spans="1:64" x14ac:dyDescent="0.25">
      <c r="A375" s="1" t="s">
        <v>1</v>
      </c>
      <c r="B375" s="1" t="s">
        <v>18</v>
      </c>
      <c r="C375" s="1" t="s">
        <v>25</v>
      </c>
      <c r="D375" s="1" t="s">
        <v>170</v>
      </c>
      <c r="E375" s="1" t="s">
        <v>1737</v>
      </c>
      <c r="F375" s="1" t="s">
        <v>1738</v>
      </c>
      <c r="G375"/>
      <c r="H375" s="22">
        <v>-2.3E-3</v>
      </c>
      <c r="J375" s="13">
        <v>3.61E-2</v>
      </c>
      <c r="K375" s="13">
        <v>7.6499999999999999E-2</v>
      </c>
      <c r="L375" s="13">
        <v>8.6800000000000002E-2</v>
      </c>
      <c r="M375" s="13">
        <v>8.7400000000000005E-2</v>
      </c>
      <c r="N375" s="13">
        <v>-4.1500000000000002E-2</v>
      </c>
      <c r="O375" s="13">
        <v>-4.2999999999999997E-2</v>
      </c>
      <c r="P375" s="13"/>
      <c r="Q375" s="19">
        <v>452</v>
      </c>
      <c r="R375" s="22">
        <v>1.1299999999999999</v>
      </c>
      <c r="S375" s="22">
        <v>2.2200000000000002</v>
      </c>
      <c r="T375" s="22">
        <v>0.15</v>
      </c>
      <c r="U375" s="19">
        <v>3</v>
      </c>
      <c r="V375" s="19">
        <v>3</v>
      </c>
      <c r="AS375" s="2"/>
      <c r="AT375" s="2"/>
      <c r="AU375" s="2"/>
      <c r="AV375" s="15"/>
      <c r="AW375" s="15"/>
      <c r="BA375" s="2"/>
      <c r="BB375" s="2"/>
      <c r="BD375" s="20"/>
      <c r="BE375" s="20"/>
      <c r="BG375" s="3"/>
      <c r="BH375" s="1"/>
      <c r="BI375" s="1"/>
      <c r="BJ375" s="1"/>
      <c r="BK375" s="1"/>
      <c r="BL375" s="1"/>
    </row>
    <row r="376" spans="1:64" x14ac:dyDescent="0.25">
      <c r="A376" s="1" t="s">
        <v>1</v>
      </c>
      <c r="B376" s="1" t="s">
        <v>2</v>
      </c>
      <c r="C376" s="1" t="s">
        <v>56</v>
      </c>
      <c r="D376" s="1" t="s">
        <v>30</v>
      </c>
      <c r="E376" s="1" t="s">
        <v>466</v>
      </c>
      <c r="F376" s="1" t="s">
        <v>1808</v>
      </c>
      <c r="G376">
        <v>2.7810000000000001E-2</v>
      </c>
      <c r="H376" s="22">
        <v>-3.6302000000000001E-2</v>
      </c>
      <c r="I376" s="2">
        <v>2.7799999999999998E-2</v>
      </c>
      <c r="J376" s="13">
        <v>0.13830000000000001</v>
      </c>
      <c r="K376" s="13">
        <v>0.29060000000000002</v>
      </c>
      <c r="L376" s="13">
        <v>0.32619999999999999</v>
      </c>
      <c r="M376" s="13">
        <v>0.32719999999999999</v>
      </c>
      <c r="N376" s="13">
        <v>-9.4999999999999998E-3</v>
      </c>
      <c r="O376" s="13">
        <v>-0.42220000000000002</v>
      </c>
      <c r="P376" s="13">
        <v>2.7799999999999998E-2</v>
      </c>
      <c r="Q376" s="19">
        <v>0</v>
      </c>
      <c r="R376" s="22">
        <v>1.1200000000000001</v>
      </c>
      <c r="S376" s="22">
        <v>1.98</v>
      </c>
      <c r="T376" s="22">
        <v>0.73</v>
      </c>
      <c r="U376" s="19">
        <v>31</v>
      </c>
      <c r="V376" s="19">
        <v>5</v>
      </c>
      <c r="AS376" s="2"/>
      <c r="AT376" s="2"/>
      <c r="AU376" s="2"/>
      <c r="AV376" s="15"/>
      <c r="AW376" s="15"/>
      <c r="BA376" s="2"/>
      <c r="BB376" s="2"/>
      <c r="BD376" s="20"/>
      <c r="BE376" s="20"/>
      <c r="BG376" s="3"/>
      <c r="BH376" s="1"/>
      <c r="BI376" s="1"/>
      <c r="BJ376" s="1"/>
      <c r="BK376" s="1"/>
      <c r="BL376" s="1"/>
    </row>
    <row r="377" spans="1:64" x14ac:dyDescent="0.25">
      <c r="A377" s="1" t="s">
        <v>17</v>
      </c>
      <c r="B377" s="1" t="s">
        <v>18</v>
      </c>
      <c r="C377" s="1" t="s">
        <v>25</v>
      </c>
      <c r="D377" s="1" t="s">
        <v>617</v>
      </c>
      <c r="E377" s="1" t="s">
        <v>3055</v>
      </c>
      <c r="F377" s="1" t="s">
        <v>3056</v>
      </c>
      <c r="G377"/>
      <c r="H377" s="22">
        <v>1.2899999999999999E-3</v>
      </c>
      <c r="J377" s="13">
        <v>0.1497</v>
      </c>
      <c r="K377" s="13">
        <v>0.09</v>
      </c>
      <c r="L377" s="13">
        <v>0.10050000000000001</v>
      </c>
      <c r="M377" s="13">
        <v>0.1013</v>
      </c>
      <c r="N377" s="13">
        <v>-2.0000000000000001E-4</v>
      </c>
      <c r="O377" s="13">
        <v>-1.2999999999999999E-2</v>
      </c>
      <c r="P377" s="13"/>
      <c r="Q377" s="19">
        <v>0</v>
      </c>
      <c r="R377" s="22">
        <v>1.1200000000000001</v>
      </c>
      <c r="S377" s="22">
        <v>12.11</v>
      </c>
      <c r="T377" s="22">
        <v>0.02</v>
      </c>
      <c r="U377" s="19">
        <v>6</v>
      </c>
      <c r="V377" s="19">
        <v>3</v>
      </c>
      <c r="AS377" s="2"/>
      <c r="AT377" s="2"/>
      <c r="AU377" s="2"/>
      <c r="AV377" s="15"/>
      <c r="AW377" s="15"/>
      <c r="BA377" s="2"/>
      <c r="BB377" s="2"/>
      <c r="BD377" s="20"/>
      <c r="BE377" s="20"/>
      <c r="BG377" s="3"/>
      <c r="BH377" s="1"/>
      <c r="BI377" s="1"/>
      <c r="BJ377" s="1"/>
      <c r="BK377" s="1"/>
      <c r="BL377" s="1"/>
    </row>
    <row r="378" spans="1:64" x14ac:dyDescent="0.25">
      <c r="A378" s="1" t="s">
        <v>32</v>
      </c>
      <c r="B378" s="1" t="s">
        <v>18</v>
      </c>
      <c r="C378" s="1" t="s">
        <v>25</v>
      </c>
      <c r="D378" s="1" t="s">
        <v>280</v>
      </c>
      <c r="E378" s="1" t="s">
        <v>57</v>
      </c>
      <c r="F378" s="1" t="s">
        <v>1216</v>
      </c>
      <c r="G378"/>
      <c r="H378" s="22">
        <v>1.24E-2</v>
      </c>
      <c r="J378" s="13">
        <v>0.20960000000000001</v>
      </c>
      <c r="K378" s="13">
        <v>5.4300000000000001E-2</v>
      </c>
      <c r="L378" s="13">
        <v>6.0900000000000003E-2</v>
      </c>
      <c r="M378" s="13">
        <v>6.1100000000000002E-2</v>
      </c>
      <c r="N378" s="13">
        <v>0</v>
      </c>
      <c r="O378" s="13">
        <v>-9.6100000000000005E-2</v>
      </c>
      <c r="P378" s="13"/>
      <c r="Q378" s="19">
        <v>78</v>
      </c>
      <c r="R378" s="22">
        <v>1.1200000000000001</v>
      </c>
      <c r="S378" s="22">
        <v>1.43</v>
      </c>
      <c r="T378" s="22">
        <v>0.28000000000000003</v>
      </c>
      <c r="U378" s="19">
        <v>24</v>
      </c>
      <c r="V378" s="19">
        <v>12</v>
      </c>
      <c r="AS378" s="2"/>
      <c r="AT378" s="2"/>
      <c r="AU378" s="2"/>
      <c r="AV378" s="15"/>
      <c r="AW378" s="15"/>
      <c r="BA378" s="2"/>
      <c r="BB378" s="2"/>
      <c r="BD378" s="20"/>
      <c r="BE378" s="20"/>
      <c r="BG378" s="3"/>
      <c r="BH378" s="1"/>
      <c r="BI378" s="1"/>
      <c r="BJ378" s="1"/>
      <c r="BK378" s="1"/>
      <c r="BL378" s="1"/>
    </row>
    <row r="379" spans="1:64" x14ac:dyDescent="0.25">
      <c r="A379" s="1" t="s">
        <v>1</v>
      </c>
      <c r="B379" s="1" t="s">
        <v>2</v>
      </c>
      <c r="C379" s="1" t="s">
        <v>56</v>
      </c>
      <c r="D379" s="1" t="s">
        <v>30</v>
      </c>
      <c r="E379" s="1" t="s">
        <v>2099</v>
      </c>
      <c r="F379" s="1" t="s">
        <v>2100</v>
      </c>
      <c r="G379"/>
      <c r="H379" s="22">
        <v>1.2999999999999999E-3</v>
      </c>
      <c r="J379" s="13">
        <v>8.7499999999999994E-2</v>
      </c>
      <c r="K379" s="13">
        <v>0.1105</v>
      </c>
      <c r="L379" s="13">
        <v>0.1235</v>
      </c>
      <c r="M379" s="13">
        <v>0.1235</v>
      </c>
      <c r="N379" s="13">
        <v>0</v>
      </c>
      <c r="O379" s="13">
        <v>-0.26119999999999999</v>
      </c>
      <c r="P379" s="13"/>
      <c r="Q379" s="19">
        <v>56</v>
      </c>
      <c r="R379" s="22">
        <v>1.1200000000000001</v>
      </c>
      <c r="S379" s="22">
        <v>0.81</v>
      </c>
      <c r="T379" s="22">
        <v>0.65</v>
      </c>
      <c r="U379" s="19">
        <v>9</v>
      </c>
      <c r="V379" s="19">
        <v>2</v>
      </c>
      <c r="AS379" s="2"/>
      <c r="AT379" s="2"/>
      <c r="AU379" s="2"/>
      <c r="AV379" s="15"/>
      <c r="AW379" s="15"/>
      <c r="BA379" s="2"/>
      <c r="BB379" s="2"/>
      <c r="BD379" s="20"/>
      <c r="BE379" s="20"/>
      <c r="BG379" s="3"/>
      <c r="BH379" s="1"/>
      <c r="BI379" s="1"/>
      <c r="BJ379" s="1"/>
      <c r="BK379" s="1"/>
      <c r="BL379" s="1"/>
    </row>
    <row r="380" spans="1:64" x14ac:dyDescent="0.25">
      <c r="A380" s="1" t="s">
        <v>32</v>
      </c>
      <c r="B380" s="1" t="s">
        <v>18</v>
      </c>
      <c r="C380" s="1" t="s">
        <v>25</v>
      </c>
      <c r="D380" s="1" t="s">
        <v>33</v>
      </c>
      <c r="E380" s="1" t="s">
        <v>2437</v>
      </c>
      <c r="F380" s="1" t="s">
        <v>2438</v>
      </c>
      <c r="G380"/>
      <c r="H380" s="22">
        <v>1.3100000000000001E-2</v>
      </c>
      <c r="J380" s="13">
        <v>5.4800000000000001E-2</v>
      </c>
      <c r="K380" s="13">
        <v>0.1089</v>
      </c>
      <c r="L380" s="13">
        <v>0.1217</v>
      </c>
      <c r="M380" s="13">
        <v>0.1226</v>
      </c>
      <c r="N380" s="13">
        <v>-2.4500000000000001E-2</v>
      </c>
      <c r="O380" s="13">
        <v>-0.16020000000000001</v>
      </c>
      <c r="P380" s="13"/>
      <c r="Q380" s="19">
        <v>149</v>
      </c>
      <c r="R380" s="22">
        <v>1.1200000000000001</v>
      </c>
      <c r="S380" s="22">
        <v>2.5099999999999998</v>
      </c>
      <c r="T380" s="22">
        <v>0.32</v>
      </c>
      <c r="U380" s="19">
        <v>36</v>
      </c>
      <c r="V380" s="19">
        <v>13</v>
      </c>
      <c r="AS380" s="2"/>
      <c r="AT380" s="2"/>
      <c r="AU380" s="2"/>
      <c r="AV380" s="15"/>
      <c r="AW380" s="15"/>
      <c r="BA380" s="2"/>
      <c r="BB380" s="2"/>
      <c r="BD380" s="20"/>
      <c r="BE380" s="20"/>
      <c r="BG380" s="3"/>
      <c r="BH380" s="1"/>
      <c r="BI380" s="1"/>
      <c r="BJ380" s="1"/>
      <c r="BK380" s="1"/>
      <c r="BL380" s="1"/>
    </row>
    <row r="381" spans="1:64" x14ac:dyDescent="0.25">
      <c r="A381" s="1" t="s">
        <v>32</v>
      </c>
      <c r="B381" s="1" t="s">
        <v>18</v>
      </c>
      <c r="C381" s="1" t="s">
        <v>25</v>
      </c>
      <c r="D381" s="1" t="s">
        <v>2361</v>
      </c>
      <c r="E381" s="1" t="s">
        <v>2762</v>
      </c>
      <c r="F381" s="1" t="s">
        <v>2763</v>
      </c>
      <c r="G381"/>
      <c r="H381" s="22">
        <v>1.1299999999999999E-2</v>
      </c>
      <c r="J381" s="13">
        <v>0.13719999999999999</v>
      </c>
      <c r="K381" s="13">
        <v>6.5100000000000005E-2</v>
      </c>
      <c r="L381" s="13">
        <v>7.2700000000000001E-2</v>
      </c>
      <c r="M381" s="13">
        <v>7.2900000000000006E-2</v>
      </c>
      <c r="N381" s="13">
        <v>0</v>
      </c>
      <c r="O381" s="13">
        <v>-0.1168</v>
      </c>
      <c r="P381" s="13"/>
      <c r="Q381" s="19">
        <v>665</v>
      </c>
      <c r="R381" s="22">
        <v>1.1200000000000001</v>
      </c>
      <c r="S381" s="22">
        <v>0.61</v>
      </c>
      <c r="T381" s="22">
        <v>-0.11</v>
      </c>
      <c r="U381" s="19">
        <v>5</v>
      </c>
      <c r="V381" s="19">
        <v>2</v>
      </c>
      <c r="AS381" s="2"/>
      <c r="AT381" s="2"/>
      <c r="AU381" s="2"/>
      <c r="AV381" s="15"/>
      <c r="AW381" s="15"/>
      <c r="BA381" s="2"/>
      <c r="BB381" s="2"/>
      <c r="BD381" s="20"/>
      <c r="BE381" s="20"/>
      <c r="BG381" s="3"/>
      <c r="BH381" s="1"/>
      <c r="BI381" s="1"/>
      <c r="BJ381" s="1"/>
      <c r="BK381" s="1"/>
      <c r="BL381" s="1"/>
    </row>
    <row r="382" spans="1:64" x14ac:dyDescent="0.25">
      <c r="A382" s="1" t="s">
        <v>1</v>
      </c>
      <c r="B382" s="1" t="s">
        <v>18</v>
      </c>
      <c r="C382" s="1" t="s">
        <v>56</v>
      </c>
      <c r="D382" s="1" t="s">
        <v>48</v>
      </c>
      <c r="E382" s="1" t="s">
        <v>1346</v>
      </c>
      <c r="F382" s="1" t="s">
        <v>1899</v>
      </c>
      <c r="G382"/>
      <c r="H382" s="22">
        <v>1.04E-2</v>
      </c>
      <c r="J382" s="13">
        <v>5.9299999999999999E-2</v>
      </c>
      <c r="K382" s="13">
        <v>4.24E-2</v>
      </c>
      <c r="L382" s="13">
        <v>4.7199999999999999E-2</v>
      </c>
      <c r="M382" s="13">
        <v>4.7300000000000002E-2</v>
      </c>
      <c r="N382" s="13">
        <v>-7.4999999999999997E-3</v>
      </c>
      <c r="O382" s="13">
        <v>-1.8200000000000001E-2</v>
      </c>
      <c r="P382" s="13"/>
      <c r="Q382" s="19">
        <v>42</v>
      </c>
      <c r="R382" s="22">
        <v>1.1100000000000001</v>
      </c>
      <c r="S382" s="22">
        <v>2.15</v>
      </c>
      <c r="T382" s="22">
        <v>-0.57999999999999996</v>
      </c>
      <c r="U382" s="19">
        <v>5</v>
      </c>
      <c r="V382" s="19">
        <v>3</v>
      </c>
      <c r="AS382" s="2"/>
      <c r="AT382" s="2"/>
      <c r="AU382" s="2"/>
      <c r="AV382" s="15"/>
      <c r="AW382" s="15"/>
      <c r="BA382" s="2"/>
      <c r="BB382" s="2"/>
      <c r="BD382" s="20"/>
      <c r="BE382" s="20"/>
      <c r="BG382" s="3"/>
      <c r="BH382" s="1"/>
      <c r="BI382" s="1"/>
      <c r="BJ382" s="1"/>
      <c r="BK382" s="1"/>
      <c r="BL382" s="1"/>
    </row>
    <row r="383" spans="1:64" x14ac:dyDescent="0.25">
      <c r="A383" s="1" t="s">
        <v>1</v>
      </c>
      <c r="B383" s="1" t="s">
        <v>2</v>
      </c>
      <c r="C383" s="1" t="s">
        <v>22</v>
      </c>
      <c r="D383" s="1" t="s">
        <v>29</v>
      </c>
      <c r="E383" s="1" t="s">
        <v>1919</v>
      </c>
      <c r="F383" s="1" t="s">
        <v>49</v>
      </c>
      <c r="G383"/>
      <c r="H383" s="22">
        <v>-4.1000000000000003E-3</v>
      </c>
      <c r="J383" s="13">
        <v>3.4299999999999997E-2</v>
      </c>
      <c r="K383" s="13">
        <v>5.7200000000000001E-2</v>
      </c>
      <c r="L383" s="13">
        <v>6.3299999999999995E-2</v>
      </c>
      <c r="M383" s="13">
        <v>6.3500000000000001E-2</v>
      </c>
      <c r="N383" s="13">
        <v>-4.1000000000000003E-3</v>
      </c>
      <c r="O383" s="13">
        <v>-8.6499999999999994E-2</v>
      </c>
      <c r="P383" s="13"/>
      <c r="Q383" s="19">
        <v>0</v>
      </c>
      <c r="R383" s="22">
        <v>1.1100000000000001</v>
      </c>
      <c r="S383" s="22">
        <v>1.93</v>
      </c>
      <c r="T383" s="22">
        <v>0.4</v>
      </c>
      <c r="U383" s="19">
        <v>28</v>
      </c>
      <c r="V383" s="19">
        <v>4</v>
      </c>
      <c r="AS383" s="2"/>
      <c r="AT383" s="2"/>
      <c r="AU383" s="2"/>
      <c r="AV383" s="15"/>
      <c r="AW383" s="15"/>
      <c r="BA383" s="2"/>
      <c r="BB383" s="2"/>
      <c r="BD383" s="20"/>
      <c r="BE383" s="20"/>
      <c r="BG383" s="3"/>
      <c r="BH383" s="1"/>
      <c r="BI383" s="1"/>
      <c r="BJ383" s="1"/>
      <c r="BK383" s="1"/>
      <c r="BL383" s="1"/>
    </row>
    <row r="384" spans="1:64" x14ac:dyDescent="0.25">
      <c r="A384" s="1" t="s">
        <v>17</v>
      </c>
      <c r="B384" s="1" t="s">
        <v>18</v>
      </c>
      <c r="C384" s="1" t="s">
        <v>292</v>
      </c>
      <c r="D384" s="1" t="s">
        <v>4</v>
      </c>
      <c r="E384" s="1" t="s">
        <v>256</v>
      </c>
      <c r="F384" s="1" t="s">
        <v>257</v>
      </c>
      <c r="G384"/>
      <c r="H384" s="22">
        <v>2.86E-2</v>
      </c>
      <c r="J384" s="13">
        <v>9.5600000000000004E-2</v>
      </c>
      <c r="K384" s="13">
        <v>0.1027</v>
      </c>
      <c r="L384" s="13">
        <v>0.11310000000000001</v>
      </c>
      <c r="M384" s="13">
        <v>0.1133</v>
      </c>
      <c r="N384" s="13">
        <v>-2.1000000000000001E-2</v>
      </c>
      <c r="O384" s="13">
        <v>-0.19040000000000001</v>
      </c>
      <c r="P384" s="13"/>
      <c r="Q384" s="19">
        <v>180</v>
      </c>
      <c r="R384" s="22">
        <v>1.1000000000000001</v>
      </c>
      <c r="S384" s="22">
        <v>1.3</v>
      </c>
      <c r="T384" s="22">
        <v>0.6</v>
      </c>
      <c r="U384" s="19">
        <v>40</v>
      </c>
      <c r="V384" s="19">
        <v>5</v>
      </c>
      <c r="AS384" s="2"/>
      <c r="AT384" s="2"/>
      <c r="AU384" s="2"/>
      <c r="AV384" s="15"/>
      <c r="AW384" s="15"/>
      <c r="BA384" s="2"/>
      <c r="BB384" s="2"/>
      <c r="BD384" s="20"/>
      <c r="BE384" s="20"/>
      <c r="BG384" s="3"/>
      <c r="BH384" s="1"/>
      <c r="BI384" s="1"/>
      <c r="BJ384" s="1"/>
      <c r="BK384" s="1"/>
      <c r="BL384" s="1"/>
    </row>
    <row r="385" spans="1:64" x14ac:dyDescent="0.25">
      <c r="A385" s="1" t="s">
        <v>1</v>
      </c>
      <c r="B385" s="1" t="s">
        <v>2</v>
      </c>
      <c r="C385" s="1" t="s">
        <v>22</v>
      </c>
      <c r="D385" s="1" t="s">
        <v>4</v>
      </c>
      <c r="E385" s="1" t="s">
        <v>3150</v>
      </c>
      <c r="F385" s="1" t="s">
        <v>3151</v>
      </c>
      <c r="G385"/>
      <c r="H385" s="22">
        <v>1.5E-3</v>
      </c>
      <c r="J385" s="13">
        <v>2.8199999999999999E-2</v>
      </c>
      <c r="K385" s="13">
        <v>3.6600000000000001E-2</v>
      </c>
      <c r="L385" s="13">
        <v>4.0099999999999997E-2</v>
      </c>
      <c r="M385" s="13">
        <v>4.02E-2</v>
      </c>
      <c r="N385" s="13">
        <v>-1.8E-3</v>
      </c>
      <c r="O385" s="13">
        <v>-1.89E-2</v>
      </c>
      <c r="P385" s="13"/>
      <c r="Q385" s="19">
        <v>1</v>
      </c>
      <c r="R385" s="22">
        <v>1.1000000000000001</v>
      </c>
      <c r="S385" s="22">
        <v>2.4300000000000002</v>
      </c>
      <c r="T385" s="22">
        <v>0.15</v>
      </c>
      <c r="U385" s="19">
        <v>8</v>
      </c>
      <c r="V385" s="19">
        <v>3</v>
      </c>
      <c r="AS385" s="2"/>
      <c r="AT385" s="2"/>
      <c r="AU385" s="2"/>
      <c r="AV385" s="15"/>
      <c r="AW385" s="15"/>
      <c r="BA385" s="2"/>
      <c r="BB385" s="2"/>
      <c r="BD385" s="20"/>
      <c r="BE385" s="20"/>
      <c r="BG385" s="3"/>
      <c r="BH385" s="1"/>
      <c r="BI385" s="1"/>
      <c r="BJ385" s="1"/>
      <c r="BK385" s="1"/>
      <c r="BL385" s="1"/>
    </row>
    <row r="386" spans="1:64" x14ac:dyDescent="0.25">
      <c r="A386" s="1" t="s">
        <v>1</v>
      </c>
      <c r="B386" s="1" t="s">
        <v>2</v>
      </c>
      <c r="C386" s="1" t="s">
        <v>39</v>
      </c>
      <c r="D386" s="1" t="s">
        <v>29</v>
      </c>
      <c r="E386" s="1" t="s">
        <v>1917</v>
      </c>
      <c r="F386" s="1" t="s">
        <v>2256</v>
      </c>
      <c r="G386"/>
      <c r="H386" s="22">
        <v>-1.4200000000000001E-2</v>
      </c>
      <c r="J386" s="13">
        <v>0.28410000000000002</v>
      </c>
      <c r="K386" s="13">
        <v>0.25469999999999998</v>
      </c>
      <c r="L386" s="13">
        <v>0.28050000000000003</v>
      </c>
      <c r="M386" s="13">
        <v>0.28410000000000002</v>
      </c>
      <c r="N386" s="13">
        <v>-5.5199999999999999E-2</v>
      </c>
      <c r="O386" s="13">
        <v>-9.4600000000000004E-2</v>
      </c>
      <c r="P386" s="13"/>
      <c r="Q386" s="19">
        <v>1</v>
      </c>
      <c r="R386" s="22">
        <v>1.1000000000000001</v>
      </c>
      <c r="S386" s="22">
        <v>4.41</v>
      </c>
      <c r="T386" s="22">
        <v>-0.65</v>
      </c>
      <c r="U386" s="19">
        <v>5</v>
      </c>
      <c r="V386" s="19">
        <v>3</v>
      </c>
      <c r="AS386" s="2"/>
      <c r="AT386" s="2"/>
      <c r="AU386" s="2"/>
      <c r="AV386" s="15"/>
      <c r="AW386" s="15"/>
      <c r="BA386" s="2"/>
      <c r="BB386" s="2"/>
      <c r="BD386" s="20"/>
      <c r="BE386" s="20"/>
      <c r="BG386" s="3"/>
      <c r="BH386" s="1"/>
      <c r="BI386" s="1"/>
      <c r="BJ386" s="1"/>
      <c r="BK386" s="1"/>
      <c r="BL386" s="1"/>
    </row>
    <row r="387" spans="1:64" x14ac:dyDescent="0.25">
      <c r="A387" s="1" t="s">
        <v>1</v>
      </c>
      <c r="B387" s="1" t="s">
        <v>2</v>
      </c>
      <c r="C387" s="1" t="s">
        <v>39</v>
      </c>
      <c r="D387" s="1" t="s">
        <v>4</v>
      </c>
      <c r="E387" s="1" t="s">
        <v>736</v>
      </c>
      <c r="F387" s="1" t="s">
        <v>3288</v>
      </c>
      <c r="G387"/>
      <c r="H387" s="22">
        <v>-8.2000000000000007E-3</v>
      </c>
      <c r="J387" s="13">
        <v>0.17810000000000001</v>
      </c>
      <c r="K387" s="13">
        <v>0.1149</v>
      </c>
      <c r="L387" s="13">
        <v>0.12670000000000001</v>
      </c>
      <c r="M387" s="13">
        <v>0.12709999999999999</v>
      </c>
      <c r="N387" s="13">
        <v>-8.2000000000000007E-3</v>
      </c>
      <c r="O387" s="13">
        <v>-0.13370000000000001</v>
      </c>
      <c r="P387" s="13"/>
      <c r="Q387" s="19">
        <v>12</v>
      </c>
      <c r="R387" s="22">
        <v>1.1000000000000001</v>
      </c>
      <c r="S387" s="22">
        <v>1.68</v>
      </c>
      <c r="T387" s="22">
        <v>0.73</v>
      </c>
      <c r="U387" s="19">
        <v>18</v>
      </c>
      <c r="V387" s="19">
        <v>3</v>
      </c>
      <c r="AS387" s="2"/>
      <c r="AT387" s="2"/>
      <c r="AU387" s="2"/>
      <c r="AV387" s="15"/>
      <c r="AW387" s="15"/>
      <c r="BA387" s="2"/>
      <c r="BB387" s="2"/>
      <c r="BD387" s="20"/>
      <c r="BE387" s="20"/>
      <c r="BG387" s="3"/>
      <c r="BH387" s="1"/>
      <c r="BI387" s="1"/>
      <c r="BJ387" s="1"/>
      <c r="BK387" s="1"/>
      <c r="BL387" s="1"/>
    </row>
    <row r="388" spans="1:64" x14ac:dyDescent="0.25">
      <c r="A388" s="1" t="s">
        <v>21</v>
      </c>
      <c r="B388" s="1" t="s">
        <v>18</v>
      </c>
      <c r="C388" s="1" t="s">
        <v>7</v>
      </c>
      <c r="D388" s="1" t="s">
        <v>4</v>
      </c>
      <c r="E388" s="1" t="s">
        <v>2702</v>
      </c>
      <c r="F388" s="1" t="s">
        <v>2703</v>
      </c>
      <c r="G388"/>
      <c r="H388" s="22">
        <v>6.4999999999999997E-3</v>
      </c>
      <c r="J388" s="13">
        <v>0.12970000000000001</v>
      </c>
      <c r="K388" s="13">
        <v>7.3300000000000004E-2</v>
      </c>
      <c r="L388" s="13">
        <v>8.0799999999999997E-2</v>
      </c>
      <c r="M388" s="13">
        <v>8.1000000000000003E-2</v>
      </c>
      <c r="N388" s="13">
        <v>0</v>
      </c>
      <c r="O388" s="13">
        <v>-6.4799999999999996E-2</v>
      </c>
      <c r="P388" s="13"/>
      <c r="Q388" s="19">
        <v>30</v>
      </c>
      <c r="R388" s="22">
        <v>1.1000000000000001</v>
      </c>
      <c r="S388" s="22">
        <v>1.1499999999999999</v>
      </c>
      <c r="T388" s="22">
        <v>0.69</v>
      </c>
      <c r="U388" s="19">
        <v>5</v>
      </c>
      <c r="V388" s="19">
        <v>2</v>
      </c>
      <c r="AS388" s="2"/>
      <c r="AT388" s="2"/>
      <c r="AU388" s="2"/>
      <c r="AV388" s="15"/>
      <c r="AW388" s="15"/>
      <c r="BA388" s="2"/>
      <c r="BB388" s="2"/>
      <c r="BD388" s="20"/>
      <c r="BE388" s="20"/>
      <c r="BG388" s="3"/>
      <c r="BH388" s="1"/>
      <c r="BI388" s="1"/>
      <c r="BJ388" s="1"/>
      <c r="BK388" s="1"/>
      <c r="BL388" s="1"/>
    </row>
    <row r="389" spans="1:64" x14ac:dyDescent="0.25">
      <c r="A389" s="1" t="s">
        <v>36</v>
      </c>
      <c r="B389" s="1" t="s">
        <v>2</v>
      </c>
      <c r="C389" s="1" t="s">
        <v>7</v>
      </c>
      <c r="D389" s="1" t="s">
        <v>4</v>
      </c>
      <c r="E389" s="1" t="s">
        <v>1146</v>
      </c>
      <c r="F389" s="1" t="s">
        <v>1100</v>
      </c>
      <c r="G389">
        <v>1.2596E-2</v>
      </c>
      <c r="H389" s="22">
        <v>-4.9370000000000004E-3</v>
      </c>
      <c r="I389" s="2">
        <v>1.26E-2</v>
      </c>
      <c r="J389" s="13">
        <v>6.3700000000000007E-2</v>
      </c>
      <c r="K389" s="13">
        <v>3.6600000000000001E-2</v>
      </c>
      <c r="L389" s="13">
        <v>4.0399999999999998E-2</v>
      </c>
      <c r="M389" s="13">
        <v>4.0500000000000001E-2</v>
      </c>
      <c r="N389" s="13">
        <v>0</v>
      </c>
      <c r="O389" s="13">
        <v>-5.5599999999999997E-2</v>
      </c>
      <c r="P389" s="13">
        <v>1.26E-2</v>
      </c>
      <c r="Q389" s="19">
        <v>0</v>
      </c>
      <c r="R389" s="22">
        <v>1.1000000000000001</v>
      </c>
      <c r="S389" s="22">
        <v>1.02</v>
      </c>
      <c r="T389" s="22">
        <v>0.73</v>
      </c>
      <c r="U389" s="19">
        <v>19</v>
      </c>
      <c r="V389" s="19">
        <v>3</v>
      </c>
      <c r="AS389" s="2"/>
      <c r="AT389" s="2"/>
      <c r="AU389" s="2"/>
      <c r="AV389" s="15"/>
      <c r="AW389" s="15"/>
      <c r="BA389" s="2"/>
      <c r="BB389" s="2"/>
      <c r="BD389" s="20"/>
      <c r="BE389" s="20"/>
      <c r="BG389" s="3"/>
      <c r="BH389" s="1"/>
      <c r="BI389" s="1"/>
      <c r="BJ389" s="1"/>
      <c r="BK389" s="1"/>
      <c r="BL389" s="1"/>
    </row>
    <row r="390" spans="1:64" x14ac:dyDescent="0.25">
      <c r="A390" s="1" t="s">
        <v>6</v>
      </c>
      <c r="B390" s="1" t="s">
        <v>18</v>
      </c>
      <c r="C390" s="1" t="s">
        <v>1645</v>
      </c>
      <c r="D390" s="1" t="s">
        <v>4</v>
      </c>
      <c r="E390" s="1" t="s">
        <v>1988</v>
      </c>
      <c r="F390" s="1" t="s">
        <v>1990</v>
      </c>
      <c r="G390">
        <v>0.115995</v>
      </c>
      <c r="H390" s="22">
        <v>-0.107143</v>
      </c>
      <c r="I390" s="2">
        <v>0.11600000000000001</v>
      </c>
      <c r="J390" s="13">
        <v>0.89559999999999995</v>
      </c>
      <c r="K390" s="13">
        <v>0.84930000000000005</v>
      </c>
      <c r="L390" s="13">
        <v>0.92589999999999995</v>
      </c>
      <c r="M390" s="13">
        <v>0.89570000000000005</v>
      </c>
      <c r="N390" s="13">
        <v>-3.5999999999999999E-3</v>
      </c>
      <c r="O390" s="13">
        <v>-0.35299999999999998</v>
      </c>
      <c r="P390" s="13">
        <v>0.11600000000000001</v>
      </c>
      <c r="Q390" s="19">
        <v>0</v>
      </c>
      <c r="R390" s="22">
        <v>1.0900000000000001</v>
      </c>
      <c r="S390" s="22">
        <v>3.74</v>
      </c>
      <c r="T390" s="22">
        <v>0.5</v>
      </c>
      <c r="U390" s="19">
        <v>7</v>
      </c>
      <c r="V390" s="19">
        <v>4</v>
      </c>
      <c r="AS390" s="2"/>
      <c r="AT390" s="2"/>
      <c r="AU390" s="2"/>
      <c r="AV390" s="15"/>
      <c r="AW390" s="15"/>
      <c r="BA390" s="2"/>
      <c r="BB390" s="2"/>
      <c r="BD390" s="20"/>
      <c r="BE390" s="20"/>
      <c r="BG390" s="3"/>
      <c r="BH390" s="1"/>
      <c r="BI390" s="1"/>
      <c r="BJ390" s="1"/>
      <c r="BK390" s="1"/>
      <c r="BL390" s="1"/>
    </row>
    <row r="391" spans="1:64" x14ac:dyDescent="0.25">
      <c r="A391" s="1" t="s">
        <v>17</v>
      </c>
      <c r="B391" s="1" t="s">
        <v>2</v>
      </c>
      <c r="C391" s="1" t="s">
        <v>25</v>
      </c>
      <c r="D391" s="1" t="s">
        <v>4</v>
      </c>
      <c r="E391" s="1" t="s">
        <v>50</v>
      </c>
      <c r="F391" s="1" t="s">
        <v>519</v>
      </c>
      <c r="G391">
        <v>4.2362999999999998E-2</v>
      </c>
      <c r="H391" s="22">
        <v>1.1795999999999999E-2</v>
      </c>
      <c r="I391" s="2">
        <v>4.24E-2</v>
      </c>
      <c r="J391" s="13">
        <v>0.30509999999999998</v>
      </c>
      <c r="K391" s="13">
        <v>0.10929999999999999</v>
      </c>
      <c r="L391" s="13">
        <v>0.1188</v>
      </c>
      <c r="M391" s="13">
        <v>0.11890000000000001</v>
      </c>
      <c r="N391" s="13">
        <v>0</v>
      </c>
      <c r="O391" s="13">
        <v>-0.3407</v>
      </c>
      <c r="P391" s="13">
        <v>4.24E-2</v>
      </c>
      <c r="Q391" s="19">
        <v>0</v>
      </c>
      <c r="R391" s="22">
        <v>1.0900000000000001</v>
      </c>
      <c r="S391" s="22">
        <v>1.62</v>
      </c>
      <c r="T391" s="22">
        <v>0.45</v>
      </c>
      <c r="U391" s="19">
        <v>48</v>
      </c>
      <c r="V391" s="19">
        <v>5</v>
      </c>
      <c r="AS391" s="2"/>
      <c r="AT391" s="2"/>
      <c r="AU391" s="2"/>
      <c r="AV391" s="15"/>
      <c r="AW391" s="15"/>
      <c r="BA391" s="2"/>
      <c r="BB391" s="2"/>
      <c r="BD391" s="20"/>
      <c r="BE391" s="20"/>
      <c r="BG391" s="3"/>
      <c r="BH391" s="1"/>
      <c r="BI391" s="1"/>
      <c r="BJ391" s="1"/>
      <c r="BK391" s="1"/>
      <c r="BL391" s="1"/>
    </row>
    <row r="392" spans="1:64" x14ac:dyDescent="0.25">
      <c r="A392" s="1" t="s">
        <v>6</v>
      </c>
      <c r="B392" s="1" t="s">
        <v>2</v>
      </c>
      <c r="C392" s="1" t="s">
        <v>1646</v>
      </c>
      <c r="D392" s="1" t="s">
        <v>4</v>
      </c>
      <c r="E392" s="1" t="s">
        <v>1696</v>
      </c>
      <c r="F392" s="1" t="s">
        <v>3013</v>
      </c>
      <c r="G392"/>
      <c r="H392" s="22">
        <v>8.7999999999999995E-2</v>
      </c>
      <c r="J392" s="13">
        <v>0.45050000000000001</v>
      </c>
      <c r="K392" s="13">
        <v>0.73650000000000004</v>
      </c>
      <c r="L392" s="13">
        <v>0.80149999999999999</v>
      </c>
      <c r="M392" s="13">
        <v>0.77039999999999997</v>
      </c>
      <c r="N392" s="13">
        <v>-9.4700000000000006E-2</v>
      </c>
      <c r="O392" s="13">
        <v>-0.49380000000000002</v>
      </c>
      <c r="P392" s="13"/>
      <c r="Q392" s="19">
        <v>0</v>
      </c>
      <c r="R392" s="22">
        <v>1.0900000000000001</v>
      </c>
      <c r="S392" s="22">
        <v>3.53</v>
      </c>
      <c r="T392" s="22">
        <v>0.52</v>
      </c>
      <c r="U392" s="19">
        <v>9</v>
      </c>
      <c r="V392" s="19">
        <v>4</v>
      </c>
      <c r="AS392" s="2"/>
      <c r="AT392" s="2"/>
      <c r="AU392" s="2"/>
      <c r="AV392" s="15"/>
      <c r="AW392" s="15"/>
      <c r="BA392" s="2"/>
      <c r="BB392" s="2"/>
      <c r="BD392" s="20"/>
      <c r="BE392" s="20"/>
      <c r="BG392" s="3"/>
      <c r="BH392" s="1"/>
      <c r="BI392" s="1"/>
      <c r="BJ392" s="1"/>
      <c r="BK392" s="1"/>
      <c r="BL392" s="1"/>
    </row>
    <row r="393" spans="1:64" x14ac:dyDescent="0.25">
      <c r="A393" s="1" t="s">
        <v>1</v>
      </c>
      <c r="B393" s="1" t="s">
        <v>18</v>
      </c>
      <c r="C393" s="1" t="s">
        <v>39</v>
      </c>
      <c r="D393" s="1" t="s">
        <v>48</v>
      </c>
      <c r="E393" s="1" t="s">
        <v>110</v>
      </c>
      <c r="F393" s="1" t="s">
        <v>534</v>
      </c>
      <c r="G393"/>
      <c r="H393" s="22">
        <v>-3.7000000000000002E-3</v>
      </c>
      <c r="J393" s="13">
        <v>0.1081</v>
      </c>
      <c r="K393" s="13">
        <v>4.5400000000000003E-2</v>
      </c>
      <c r="L393" s="13">
        <v>4.9299999999999997E-2</v>
      </c>
      <c r="M393" s="13">
        <v>4.9299999999999997E-2</v>
      </c>
      <c r="N393" s="13">
        <v>-3.7000000000000002E-3</v>
      </c>
      <c r="O393" s="13">
        <v>-4.99E-2</v>
      </c>
      <c r="P393" s="13"/>
      <c r="Q393" s="19">
        <v>642</v>
      </c>
      <c r="R393" s="22">
        <v>1.0900000000000001</v>
      </c>
      <c r="S393" s="22">
        <v>1.62</v>
      </c>
      <c r="T393" s="22">
        <v>0.38</v>
      </c>
      <c r="U393" s="19">
        <v>24</v>
      </c>
      <c r="V393" s="19">
        <v>4</v>
      </c>
      <c r="AS393" s="2"/>
      <c r="AT393" s="2"/>
      <c r="AU393" s="2"/>
      <c r="AV393" s="15"/>
      <c r="AW393" s="15"/>
      <c r="BA393" s="2"/>
      <c r="BB393" s="2"/>
      <c r="BD393" s="20"/>
      <c r="BE393" s="20"/>
      <c r="BG393" s="3"/>
      <c r="BH393" s="1"/>
      <c r="BI393" s="1"/>
      <c r="BJ393" s="1"/>
      <c r="BK393" s="1"/>
      <c r="BL393" s="1"/>
    </row>
    <row r="394" spans="1:64" x14ac:dyDescent="0.25">
      <c r="A394" s="1" t="s">
        <v>1</v>
      </c>
      <c r="B394" s="1" t="s">
        <v>2</v>
      </c>
      <c r="C394" s="1" t="s">
        <v>22</v>
      </c>
      <c r="D394" s="1" t="s">
        <v>4</v>
      </c>
      <c r="E394" s="1" t="s">
        <v>3165</v>
      </c>
      <c r="F394" s="1" t="s">
        <v>3166</v>
      </c>
      <c r="G394"/>
      <c r="H394" s="22">
        <v>-1.1000000000000001E-3</v>
      </c>
      <c r="J394" s="13">
        <v>2.4299999999999999E-2</v>
      </c>
      <c r="K394" s="13">
        <v>5.0999999999999997E-2</v>
      </c>
      <c r="L394" s="13">
        <v>5.57E-2</v>
      </c>
      <c r="M394" s="13">
        <v>5.5899999999999998E-2</v>
      </c>
      <c r="N394" s="13">
        <v>-0.01</v>
      </c>
      <c r="O394" s="13">
        <v>-2.9600000000000001E-2</v>
      </c>
      <c r="P394" s="13"/>
      <c r="Q394" s="19">
        <v>100</v>
      </c>
      <c r="R394" s="22">
        <v>1.0900000000000001</v>
      </c>
      <c r="S394" s="22">
        <v>1.97</v>
      </c>
      <c r="T394" s="22">
        <v>0.3</v>
      </c>
      <c r="U394" s="19">
        <v>6</v>
      </c>
      <c r="V394" s="19">
        <v>2</v>
      </c>
      <c r="AS394" s="2"/>
      <c r="AT394" s="2"/>
      <c r="AU394" s="2"/>
      <c r="AV394" s="15"/>
      <c r="AW394" s="15"/>
      <c r="BA394" s="2"/>
      <c r="BB394" s="2"/>
      <c r="BD394" s="20"/>
      <c r="BE394" s="20"/>
      <c r="BG394" s="3"/>
      <c r="BH394" s="1"/>
      <c r="BI394" s="1"/>
      <c r="BJ394" s="1"/>
      <c r="BK394" s="1"/>
      <c r="BL394" s="1"/>
    </row>
    <row r="395" spans="1:64" x14ac:dyDescent="0.25">
      <c r="A395" s="1" t="s">
        <v>27</v>
      </c>
      <c r="B395" s="1" t="s">
        <v>18</v>
      </c>
      <c r="C395" s="1" t="s">
        <v>25</v>
      </c>
      <c r="D395" s="1" t="s">
        <v>100</v>
      </c>
      <c r="E395" s="1" t="s">
        <v>641</v>
      </c>
      <c r="F395" s="1" t="s">
        <v>661</v>
      </c>
      <c r="G395"/>
      <c r="H395" s="22">
        <v>8.6E-3</v>
      </c>
      <c r="J395" s="13">
        <v>9.5500000000000002E-2</v>
      </c>
      <c r="K395" s="13">
        <v>4.4299999999999999E-2</v>
      </c>
      <c r="L395" s="13">
        <v>4.8399999999999999E-2</v>
      </c>
      <c r="M395" s="13">
        <v>4.8500000000000001E-2</v>
      </c>
      <c r="N395" s="13">
        <v>0</v>
      </c>
      <c r="O395" s="13">
        <v>-0.11990000000000001</v>
      </c>
      <c r="P395" s="13"/>
      <c r="Q395" s="19">
        <v>50</v>
      </c>
      <c r="R395" s="22">
        <v>1.0900000000000001</v>
      </c>
      <c r="S395" s="22">
        <v>1.96</v>
      </c>
      <c r="T395" s="22">
        <v>0.28999999999999998</v>
      </c>
      <c r="U395" s="19">
        <v>33</v>
      </c>
      <c r="V395" s="19">
        <v>4</v>
      </c>
      <c r="AS395" s="2"/>
      <c r="AT395" s="2"/>
      <c r="AU395" s="2"/>
      <c r="AV395" s="15"/>
      <c r="AW395" s="15"/>
      <c r="BA395" s="2"/>
      <c r="BB395" s="2"/>
      <c r="BD395" s="20"/>
      <c r="BE395" s="20"/>
      <c r="BG395" s="3"/>
      <c r="BH395" s="1"/>
      <c r="BI395" s="1"/>
      <c r="BJ395" s="1"/>
      <c r="BK395" s="1"/>
      <c r="BL395" s="1"/>
    </row>
    <row r="396" spans="1:64" x14ac:dyDescent="0.25">
      <c r="A396" s="1" t="s">
        <v>32</v>
      </c>
      <c r="B396" s="1" t="s">
        <v>18</v>
      </c>
      <c r="C396" s="1" t="s">
        <v>33</v>
      </c>
      <c r="D396" s="1" t="s">
        <v>100</v>
      </c>
      <c r="E396" s="1" t="s">
        <v>2615</v>
      </c>
      <c r="F396" s="1" t="s">
        <v>2616</v>
      </c>
      <c r="G396"/>
      <c r="H396" s="22">
        <v>6.4000000000000003E-3</v>
      </c>
      <c r="J396" s="13">
        <v>5.6800000000000003E-2</v>
      </c>
      <c r="K396" s="13">
        <v>5.1900000000000002E-2</v>
      </c>
      <c r="L396" s="13">
        <v>5.6599999999999998E-2</v>
      </c>
      <c r="M396" s="13">
        <v>5.67E-2</v>
      </c>
      <c r="N396" s="13">
        <v>0</v>
      </c>
      <c r="O396" s="13">
        <v>-7.3099999999999998E-2</v>
      </c>
      <c r="P396" s="13"/>
      <c r="Q396" s="19">
        <v>60</v>
      </c>
      <c r="R396" s="22">
        <v>1.0900000000000001</v>
      </c>
      <c r="S396" s="22">
        <v>0.97</v>
      </c>
      <c r="T396" s="22">
        <v>0.47</v>
      </c>
      <c r="U396" s="19">
        <v>17</v>
      </c>
      <c r="V396" s="19">
        <v>5</v>
      </c>
      <c r="AS396" s="2"/>
      <c r="AT396" s="2"/>
      <c r="AU396" s="2"/>
      <c r="AV396" s="15"/>
      <c r="AW396" s="15"/>
      <c r="BA396" s="2"/>
      <c r="BB396" s="2"/>
      <c r="BD396" s="20"/>
      <c r="BE396" s="20"/>
      <c r="BG396" s="3"/>
      <c r="BH396" s="1"/>
      <c r="BI396" s="1"/>
      <c r="BJ396" s="1"/>
      <c r="BK396" s="1"/>
      <c r="BL396" s="1"/>
    </row>
    <row r="397" spans="1:64" x14ac:dyDescent="0.25">
      <c r="A397" s="1" t="s">
        <v>27</v>
      </c>
      <c r="B397" s="1" t="s">
        <v>18</v>
      </c>
      <c r="C397" s="1" t="s">
        <v>56</v>
      </c>
      <c r="D397" s="1" t="s">
        <v>4</v>
      </c>
      <c r="E397" s="1" t="s">
        <v>3335</v>
      </c>
      <c r="F397" s="1" t="s">
        <v>3336</v>
      </c>
      <c r="G397"/>
      <c r="H397" s="22">
        <v>1.6799999999999999E-2</v>
      </c>
      <c r="J397" s="13">
        <v>2.2499999999999999E-2</v>
      </c>
      <c r="K397" s="13">
        <v>0.03</v>
      </c>
      <c r="L397" s="13">
        <v>3.2800000000000003E-2</v>
      </c>
      <c r="M397" s="13">
        <v>3.2899999999999999E-2</v>
      </c>
      <c r="N397" s="13">
        <v>0</v>
      </c>
      <c r="O397" s="13">
        <v>-1.55E-2</v>
      </c>
      <c r="P397" s="13"/>
      <c r="Q397" s="19">
        <v>853</v>
      </c>
      <c r="R397" s="22">
        <v>1.0900000000000001</v>
      </c>
      <c r="S397" s="22">
        <v>1.96</v>
      </c>
      <c r="T397" s="22">
        <v>-0.1</v>
      </c>
      <c r="U397" s="19">
        <v>7</v>
      </c>
      <c r="V397" s="19">
        <v>3</v>
      </c>
      <c r="AS397" s="2"/>
      <c r="AT397" s="2"/>
      <c r="AU397" s="2"/>
      <c r="AV397" s="15"/>
      <c r="AW397" s="15"/>
      <c r="BA397" s="2"/>
      <c r="BB397" s="2"/>
      <c r="BD397" s="20"/>
      <c r="BE397" s="20"/>
      <c r="BG397" s="3"/>
      <c r="BH397" s="1"/>
      <c r="BI397" s="1"/>
      <c r="BJ397" s="1"/>
      <c r="BK397" s="1"/>
      <c r="BL397" s="1"/>
    </row>
    <row r="398" spans="1:64" x14ac:dyDescent="0.25">
      <c r="A398" s="1" t="s">
        <v>17</v>
      </c>
      <c r="B398" s="1" t="s">
        <v>18</v>
      </c>
      <c r="C398" s="1" t="s">
        <v>292</v>
      </c>
      <c r="D398" s="1" t="s">
        <v>4</v>
      </c>
      <c r="E398" s="1" t="s">
        <v>3296</v>
      </c>
      <c r="F398" s="1" t="s">
        <v>3298</v>
      </c>
      <c r="G398"/>
      <c r="H398" s="22">
        <v>1.7399999999999999E-2</v>
      </c>
      <c r="J398" s="13">
        <v>9.1399999999999995E-2</v>
      </c>
      <c r="K398" s="13">
        <v>7.0900000000000005E-2</v>
      </c>
      <c r="L398" s="13">
        <v>7.6700000000000004E-2</v>
      </c>
      <c r="M398" s="13">
        <v>7.6999999999999999E-2</v>
      </c>
      <c r="N398" s="13">
        <v>-3.9699999999999999E-2</v>
      </c>
      <c r="O398" s="13">
        <v>-6.7199999999999996E-2</v>
      </c>
      <c r="P398" s="13"/>
      <c r="Q398" s="19">
        <v>94</v>
      </c>
      <c r="R398" s="22">
        <v>1.08</v>
      </c>
      <c r="S398" s="22">
        <v>4.68</v>
      </c>
      <c r="T398" s="22">
        <v>0.43</v>
      </c>
      <c r="U398" s="19">
        <v>6</v>
      </c>
      <c r="V398" s="19">
        <v>4</v>
      </c>
      <c r="AS398" s="2"/>
      <c r="AT398" s="2"/>
      <c r="AU398" s="2"/>
      <c r="AV398" s="15"/>
      <c r="AW398" s="15"/>
      <c r="BA398" s="2"/>
      <c r="BB398" s="2"/>
      <c r="BD398" s="20"/>
      <c r="BE398" s="20"/>
      <c r="BG398" s="3"/>
      <c r="BH398" s="1"/>
      <c r="BI398" s="1"/>
      <c r="BJ398" s="1"/>
      <c r="BK398" s="1"/>
      <c r="BL398" s="1"/>
    </row>
    <row r="399" spans="1:64" x14ac:dyDescent="0.25">
      <c r="A399" s="1" t="s">
        <v>6</v>
      </c>
      <c r="B399" s="1" t="s">
        <v>2</v>
      </c>
      <c r="C399" s="1" t="s">
        <v>1646</v>
      </c>
      <c r="D399" s="1" t="s">
        <v>4</v>
      </c>
      <c r="E399" s="1" t="s">
        <v>1698</v>
      </c>
      <c r="F399" s="1" t="s">
        <v>1699</v>
      </c>
      <c r="G399">
        <v>-1.8110000000000001E-2</v>
      </c>
      <c r="H399" s="22">
        <v>3.0000000000000001E-5</v>
      </c>
      <c r="I399" s="2">
        <v>-1.8100000000000002E-2</v>
      </c>
      <c r="J399" s="13">
        <v>0.2064</v>
      </c>
      <c r="K399" s="13">
        <v>0.30159999999999998</v>
      </c>
      <c r="L399" s="13">
        <v>0.32529999999999998</v>
      </c>
      <c r="M399" s="13">
        <v>0.32569999999999999</v>
      </c>
      <c r="N399" s="13">
        <v>-1.8100000000000002E-2</v>
      </c>
      <c r="O399" s="13">
        <v>-0.14430000000000001</v>
      </c>
      <c r="P399" s="13">
        <v>-1.8100000000000002E-2</v>
      </c>
      <c r="Q399" s="19">
        <v>0</v>
      </c>
      <c r="R399" s="22">
        <v>1.08</v>
      </c>
      <c r="S399" s="22">
        <v>2.57</v>
      </c>
      <c r="T399" s="22">
        <v>0.48</v>
      </c>
      <c r="U399" s="19">
        <v>7</v>
      </c>
      <c r="V399" s="19">
        <v>3</v>
      </c>
      <c r="AS399" s="2"/>
      <c r="AT399" s="2"/>
      <c r="AU399" s="2"/>
      <c r="AV399" s="15"/>
      <c r="AW399" s="15"/>
      <c r="BA399" s="2"/>
      <c r="BB399" s="2"/>
      <c r="BD399" s="20"/>
      <c r="BE399" s="20"/>
      <c r="BG399" s="3"/>
      <c r="BH399" s="1"/>
      <c r="BI399" s="1"/>
      <c r="BJ399" s="1"/>
      <c r="BK399" s="1"/>
      <c r="BL399" s="1"/>
    </row>
    <row r="400" spans="1:64" x14ac:dyDescent="0.25">
      <c r="A400" s="1" t="s">
        <v>6</v>
      </c>
      <c r="B400" s="1" t="s">
        <v>18</v>
      </c>
      <c r="C400" s="1" t="s">
        <v>1645</v>
      </c>
      <c r="D400" s="1" t="s">
        <v>4</v>
      </c>
      <c r="E400" s="1" t="s">
        <v>1283</v>
      </c>
      <c r="F400" s="1" t="s">
        <v>1284</v>
      </c>
      <c r="G400">
        <v>-2.0212000000000001E-2</v>
      </c>
      <c r="H400" s="22">
        <v>-0.10033599999999999</v>
      </c>
      <c r="I400" s="2">
        <v>-2.0199999999999999E-2</v>
      </c>
      <c r="J400" s="13">
        <v>0.41620000000000001</v>
      </c>
      <c r="K400" s="13">
        <v>0.67520000000000002</v>
      </c>
      <c r="L400" s="13">
        <v>0.72840000000000005</v>
      </c>
      <c r="M400" s="13">
        <v>0.6734</v>
      </c>
      <c r="N400" s="13">
        <v>-0.11849999999999999</v>
      </c>
      <c r="O400" s="13">
        <v>-0.58089999999999997</v>
      </c>
      <c r="P400" s="13">
        <v>-2.0199999999999999E-2</v>
      </c>
      <c r="Q400" s="19">
        <v>0</v>
      </c>
      <c r="R400" s="22">
        <v>1.08</v>
      </c>
      <c r="S400" s="22">
        <v>2.77</v>
      </c>
      <c r="T400" s="22">
        <v>0.48</v>
      </c>
      <c r="U400" s="19">
        <v>23</v>
      </c>
      <c r="V400" s="19">
        <v>5</v>
      </c>
      <c r="AS400" s="2"/>
      <c r="AT400" s="2"/>
      <c r="AU400" s="2"/>
      <c r="AV400" s="15"/>
      <c r="AW400" s="15"/>
      <c r="BA400" s="2"/>
      <c r="BB400" s="2"/>
      <c r="BD400" s="20"/>
      <c r="BE400" s="20"/>
      <c r="BG400" s="3"/>
      <c r="BH400" s="1"/>
      <c r="BI400" s="1"/>
      <c r="BJ400" s="1"/>
      <c r="BK400" s="1"/>
      <c r="BL400" s="1"/>
    </row>
    <row r="401" spans="1:64" x14ac:dyDescent="0.25">
      <c r="A401" s="1" t="s">
        <v>6</v>
      </c>
      <c r="B401" s="1" t="s">
        <v>18</v>
      </c>
      <c r="C401" s="1" t="s">
        <v>1645</v>
      </c>
      <c r="D401" s="1" t="s">
        <v>4</v>
      </c>
      <c r="E401" s="1" t="s">
        <v>1053</v>
      </c>
      <c r="F401" s="1" t="s">
        <v>1054</v>
      </c>
      <c r="G401">
        <v>5.5821999999999997E-2</v>
      </c>
      <c r="H401" s="22">
        <v>-0.10383000000000001</v>
      </c>
      <c r="I401" s="2">
        <v>5.5800000000000002E-2</v>
      </c>
      <c r="J401" s="13">
        <v>0.1249</v>
      </c>
      <c r="K401" s="13">
        <v>0.59309999999999996</v>
      </c>
      <c r="L401" s="13">
        <v>0.64239999999999997</v>
      </c>
      <c r="M401" s="13">
        <v>0.60609999999999997</v>
      </c>
      <c r="N401" s="13">
        <v>-5.3800000000000001E-2</v>
      </c>
      <c r="O401" s="13">
        <v>-0.375</v>
      </c>
      <c r="P401" s="13">
        <v>5.5800000000000002E-2</v>
      </c>
      <c r="Q401" s="19">
        <v>0</v>
      </c>
      <c r="R401" s="22">
        <v>1.08</v>
      </c>
      <c r="S401" s="22">
        <v>2.12</v>
      </c>
      <c r="T401" s="22">
        <v>0.34</v>
      </c>
      <c r="U401" s="19">
        <v>24</v>
      </c>
      <c r="V401" s="19">
        <v>7</v>
      </c>
      <c r="AS401" s="2"/>
      <c r="AT401" s="2"/>
      <c r="AU401" s="2"/>
      <c r="AV401" s="15"/>
      <c r="AW401" s="15"/>
      <c r="BA401" s="2"/>
      <c r="BB401" s="2"/>
      <c r="BD401" s="20"/>
      <c r="BE401" s="20"/>
      <c r="BG401" s="3"/>
      <c r="BH401" s="1"/>
      <c r="BI401" s="1"/>
      <c r="BJ401" s="1"/>
      <c r="BK401" s="1"/>
      <c r="BL401" s="1"/>
    </row>
    <row r="402" spans="1:64" x14ac:dyDescent="0.25">
      <c r="A402" s="1" t="s">
        <v>1</v>
      </c>
      <c r="B402" s="1" t="s">
        <v>18</v>
      </c>
      <c r="C402" s="1" t="s">
        <v>25</v>
      </c>
      <c r="D402" s="1" t="s">
        <v>40</v>
      </c>
      <c r="E402" s="1" t="s">
        <v>457</v>
      </c>
      <c r="F402" s="1" t="s">
        <v>458</v>
      </c>
      <c r="G402"/>
      <c r="H402" s="22">
        <v>3.8E-3</v>
      </c>
      <c r="J402" s="13">
        <v>1.1599999999999999E-2</v>
      </c>
      <c r="K402" s="13">
        <v>0.25769999999999998</v>
      </c>
      <c r="L402" s="13">
        <v>0.27950000000000003</v>
      </c>
      <c r="M402" s="13">
        <v>0.28449999999999998</v>
      </c>
      <c r="N402" s="13">
        <v>0</v>
      </c>
      <c r="O402" s="13">
        <v>-0.19289999999999999</v>
      </c>
      <c r="P402" s="13"/>
      <c r="Q402" s="19">
        <v>8</v>
      </c>
      <c r="R402" s="22">
        <v>1.08</v>
      </c>
      <c r="S402" s="22">
        <v>3.51</v>
      </c>
      <c r="T402" s="22">
        <v>-0.04</v>
      </c>
      <c r="U402" s="19">
        <v>35</v>
      </c>
      <c r="V402" s="19">
        <v>5</v>
      </c>
      <c r="AS402" s="2"/>
      <c r="AT402" s="2"/>
      <c r="AU402" s="2"/>
      <c r="AV402" s="15"/>
      <c r="AW402" s="15"/>
      <c r="BA402" s="2"/>
      <c r="BB402" s="2"/>
      <c r="BD402" s="20"/>
      <c r="BE402" s="20"/>
      <c r="BG402" s="3"/>
      <c r="BH402" s="1"/>
      <c r="BI402" s="1"/>
      <c r="BJ402" s="1"/>
      <c r="BK402" s="1"/>
      <c r="BL402" s="1"/>
    </row>
    <row r="403" spans="1:64" x14ac:dyDescent="0.25">
      <c r="A403" s="1" t="s">
        <v>17</v>
      </c>
      <c r="B403" s="1" t="s">
        <v>18</v>
      </c>
      <c r="C403" s="1" t="s">
        <v>25</v>
      </c>
      <c r="D403" s="1" t="s">
        <v>100</v>
      </c>
      <c r="E403" s="1" t="s">
        <v>699</v>
      </c>
      <c r="F403" s="1" t="s">
        <v>2441</v>
      </c>
      <c r="G403"/>
      <c r="H403" s="22">
        <v>1.6000000000000001E-3</v>
      </c>
      <c r="J403" s="13">
        <v>6.8699999999999997E-2</v>
      </c>
      <c r="K403" s="13">
        <v>3.8399999999999997E-2</v>
      </c>
      <c r="L403" s="13">
        <v>4.1500000000000002E-2</v>
      </c>
      <c r="M403" s="13">
        <v>4.1500000000000002E-2</v>
      </c>
      <c r="N403" s="13">
        <v>0</v>
      </c>
      <c r="O403" s="13">
        <v>-4.6699999999999998E-2</v>
      </c>
      <c r="P403" s="13"/>
      <c r="Q403" s="19">
        <v>1758</v>
      </c>
      <c r="R403" s="22">
        <v>1.08</v>
      </c>
      <c r="S403" s="22">
        <v>1.71</v>
      </c>
      <c r="T403" s="22">
        <v>0.54</v>
      </c>
      <c r="U403" s="19">
        <v>17</v>
      </c>
      <c r="V403" s="19">
        <v>3</v>
      </c>
      <c r="AS403" s="2"/>
      <c r="AT403" s="2"/>
      <c r="AU403" s="2"/>
      <c r="AV403" s="15"/>
      <c r="AW403" s="15"/>
      <c r="BA403" s="2"/>
      <c r="BB403" s="2"/>
      <c r="BD403" s="20"/>
      <c r="BE403" s="20"/>
      <c r="BG403" s="3"/>
      <c r="BH403" s="1"/>
      <c r="BI403" s="1"/>
      <c r="BJ403" s="1"/>
      <c r="BK403" s="1"/>
      <c r="BL403" s="1"/>
    </row>
    <row r="404" spans="1:64" x14ac:dyDescent="0.25">
      <c r="A404" s="1" t="s">
        <v>6</v>
      </c>
      <c r="B404" s="1" t="s">
        <v>18</v>
      </c>
      <c r="C404" s="1" t="s">
        <v>1645</v>
      </c>
      <c r="D404" s="1" t="s">
        <v>4</v>
      </c>
      <c r="E404" s="1" t="s">
        <v>2957</v>
      </c>
      <c r="F404" s="1" t="s">
        <v>2958</v>
      </c>
      <c r="G404">
        <v>2.5406999999999999E-2</v>
      </c>
      <c r="H404" s="22">
        <v>-5.2477999999999997E-2</v>
      </c>
      <c r="I404" s="2">
        <v>2.5399999999999999E-2</v>
      </c>
      <c r="J404" s="13">
        <v>0.47699999999999998</v>
      </c>
      <c r="K404" s="13">
        <v>0.48820000000000002</v>
      </c>
      <c r="L404" s="13">
        <v>0.52849999999999997</v>
      </c>
      <c r="M404" s="13">
        <v>0.51449999999999996</v>
      </c>
      <c r="N404" s="13">
        <v>-2.8400000000000002E-2</v>
      </c>
      <c r="O404" s="13">
        <v>-0.22919999999999999</v>
      </c>
      <c r="P404" s="13">
        <v>2.5399999999999999E-2</v>
      </c>
      <c r="Q404" s="19">
        <v>0</v>
      </c>
      <c r="R404" s="22">
        <v>1.08</v>
      </c>
      <c r="S404" s="22">
        <v>2.4900000000000002</v>
      </c>
      <c r="T404" s="22">
        <v>0.74</v>
      </c>
      <c r="U404" s="19">
        <v>7</v>
      </c>
      <c r="V404" s="19">
        <v>4</v>
      </c>
      <c r="AS404" s="2"/>
      <c r="AT404" s="2"/>
      <c r="AU404" s="2"/>
      <c r="AV404" s="15"/>
      <c r="AW404" s="15"/>
      <c r="BA404" s="2"/>
      <c r="BB404" s="2"/>
      <c r="BD404" s="20"/>
      <c r="BE404" s="20"/>
      <c r="BG404" s="3"/>
      <c r="BH404" s="1"/>
      <c r="BI404" s="1"/>
      <c r="BJ404" s="1"/>
      <c r="BK404" s="1"/>
      <c r="BL404" s="1"/>
    </row>
    <row r="405" spans="1:64" x14ac:dyDescent="0.25">
      <c r="A405" s="1" t="s">
        <v>6</v>
      </c>
      <c r="B405" s="1" t="s">
        <v>18</v>
      </c>
      <c r="C405" s="1" t="s">
        <v>27</v>
      </c>
      <c r="D405" s="1" t="s">
        <v>4</v>
      </c>
      <c r="E405" s="1" t="s">
        <v>3253</v>
      </c>
      <c r="F405" s="1" t="s">
        <v>3255</v>
      </c>
      <c r="G405"/>
      <c r="H405" s="22">
        <v>1.21E-2</v>
      </c>
      <c r="J405" s="13">
        <v>1.18E-2</v>
      </c>
      <c r="K405" s="13">
        <v>9.3700000000000006E-2</v>
      </c>
      <c r="L405" s="13">
        <v>0.1014</v>
      </c>
      <c r="M405" s="13">
        <v>0.1016</v>
      </c>
      <c r="N405" s="13">
        <v>-4.0599999999999997E-2</v>
      </c>
      <c r="O405" s="13">
        <v>-8.8599999999999998E-2</v>
      </c>
      <c r="P405" s="13"/>
      <c r="Q405" s="19">
        <v>1</v>
      </c>
      <c r="R405" s="22">
        <v>1.08</v>
      </c>
      <c r="S405" s="22">
        <v>1.75</v>
      </c>
      <c r="T405" s="22">
        <v>-0.4</v>
      </c>
      <c r="U405" s="19">
        <v>9</v>
      </c>
      <c r="V405" s="19">
        <v>4</v>
      </c>
      <c r="AS405" s="2"/>
      <c r="AT405" s="2"/>
      <c r="AU405" s="2"/>
      <c r="AV405" s="15"/>
      <c r="AW405" s="15"/>
      <c r="BA405" s="2"/>
      <c r="BB405" s="2"/>
      <c r="BD405" s="20"/>
      <c r="BE405" s="20"/>
      <c r="BG405" s="3"/>
      <c r="BH405" s="1"/>
      <c r="BI405" s="1"/>
      <c r="BJ405" s="1"/>
      <c r="BK405" s="1"/>
      <c r="BL405" s="1"/>
    </row>
    <row r="406" spans="1:64" x14ac:dyDescent="0.25">
      <c r="A406" s="1" t="s">
        <v>987</v>
      </c>
      <c r="B406" s="1" t="s">
        <v>987</v>
      </c>
      <c r="C406" s="1" t="s">
        <v>987</v>
      </c>
      <c r="D406" s="1" t="s">
        <v>987</v>
      </c>
      <c r="E406" s="1" t="s">
        <v>987</v>
      </c>
      <c r="F406" s="1" t="s">
        <v>1601</v>
      </c>
      <c r="G406">
        <v>2.4382000000000001E-2</v>
      </c>
      <c r="H406" s="22">
        <v>4.7100000000000001E-4</v>
      </c>
      <c r="I406" s="2">
        <v>2.4400000000000002E-2</v>
      </c>
      <c r="J406" s="13">
        <v>0.10440000000000001</v>
      </c>
      <c r="K406" s="13">
        <v>3.9600000000000003E-2</v>
      </c>
      <c r="L406" s="13">
        <v>4.2799999999999998E-2</v>
      </c>
      <c r="M406" s="13">
        <v>4.2799999999999998E-2</v>
      </c>
      <c r="N406" s="13">
        <v>0</v>
      </c>
      <c r="O406" s="13">
        <v>-5.2499999999999998E-2</v>
      </c>
      <c r="P406" s="13">
        <v>2.4400000000000002E-2</v>
      </c>
      <c r="Q406" s="19"/>
      <c r="R406" s="22">
        <v>1.08</v>
      </c>
      <c r="S406" s="22">
        <v>1.29</v>
      </c>
      <c r="T406" s="22">
        <v>0.49</v>
      </c>
      <c r="U406" s="19">
        <v>19</v>
      </c>
      <c r="V406" s="19">
        <v>5</v>
      </c>
      <c r="AS406" s="2"/>
      <c r="AT406" s="2"/>
      <c r="AU406" s="2"/>
      <c r="AV406" s="15"/>
      <c r="AW406" s="15"/>
      <c r="BA406" s="2"/>
      <c r="BB406" s="2"/>
      <c r="BD406" s="20"/>
      <c r="BE406" s="20"/>
      <c r="BG406" s="3"/>
      <c r="BH406" s="1"/>
      <c r="BI406" s="1"/>
      <c r="BJ406" s="1"/>
      <c r="BK406" s="1"/>
      <c r="BL406" s="1"/>
    </row>
    <row r="407" spans="1:64" x14ac:dyDescent="0.25">
      <c r="A407" s="1" t="s">
        <v>1</v>
      </c>
      <c r="B407" s="1" t="s">
        <v>2</v>
      </c>
      <c r="C407" s="1" t="s">
        <v>56</v>
      </c>
      <c r="D407" s="1" t="s">
        <v>30</v>
      </c>
      <c r="E407" s="1" t="s">
        <v>466</v>
      </c>
      <c r="F407" s="1" t="s">
        <v>1806</v>
      </c>
      <c r="G407">
        <v>2.7023999999999999E-2</v>
      </c>
      <c r="H407" s="22">
        <v>-3.5011E-2</v>
      </c>
      <c r="I407" s="2">
        <v>2.7E-2</v>
      </c>
      <c r="J407" s="13">
        <v>0.13700000000000001</v>
      </c>
      <c r="K407" s="13">
        <v>0.28560000000000002</v>
      </c>
      <c r="L407" s="13">
        <v>0.30480000000000002</v>
      </c>
      <c r="M407" s="13">
        <v>0.30149999999999999</v>
      </c>
      <c r="N407" s="13">
        <v>-8.8999999999999999E-3</v>
      </c>
      <c r="O407" s="13">
        <v>-0.42409999999999998</v>
      </c>
      <c r="P407" s="13">
        <v>2.7E-2</v>
      </c>
      <c r="Q407" s="19">
        <v>0</v>
      </c>
      <c r="R407" s="22">
        <v>1.07</v>
      </c>
      <c r="S407" s="22">
        <v>1.85</v>
      </c>
      <c r="T407" s="22">
        <v>0.74</v>
      </c>
      <c r="U407" s="19">
        <v>32</v>
      </c>
      <c r="V407" s="19">
        <v>4</v>
      </c>
      <c r="AS407" s="2"/>
      <c r="AT407" s="2"/>
      <c r="AU407" s="2"/>
      <c r="AV407" s="15"/>
      <c r="AW407" s="15"/>
      <c r="BA407" s="2"/>
      <c r="BB407" s="2"/>
      <c r="BD407" s="20"/>
      <c r="BE407" s="20"/>
      <c r="BG407" s="3"/>
      <c r="BH407" s="1"/>
      <c r="BI407" s="1"/>
      <c r="BJ407" s="1"/>
      <c r="BK407" s="1"/>
      <c r="BL407" s="1"/>
    </row>
    <row r="408" spans="1:64" x14ac:dyDescent="0.25">
      <c r="A408" s="1" t="s">
        <v>1</v>
      </c>
      <c r="B408" s="1" t="s">
        <v>2</v>
      </c>
      <c r="C408" s="1" t="s">
        <v>22</v>
      </c>
      <c r="D408" s="1" t="s">
        <v>4</v>
      </c>
      <c r="E408" s="1" t="s">
        <v>1615</v>
      </c>
      <c r="F408" s="1" t="s">
        <v>1617</v>
      </c>
      <c r="G408"/>
      <c r="H408" s="22">
        <v>3.3000000000000002E-2</v>
      </c>
      <c r="J408" s="13">
        <v>5.5199999999999999E-2</v>
      </c>
      <c r="K408" s="13">
        <v>0.2001</v>
      </c>
      <c r="L408" s="13">
        <v>0.21390000000000001</v>
      </c>
      <c r="M408" s="13">
        <v>0.2127</v>
      </c>
      <c r="N408" s="13">
        <v>-0.17780000000000001</v>
      </c>
      <c r="O408" s="13">
        <v>-0.2873</v>
      </c>
      <c r="P408" s="13"/>
      <c r="Q408" s="19">
        <v>24</v>
      </c>
      <c r="R408" s="22">
        <v>1.07</v>
      </c>
      <c r="S408" s="22">
        <v>1.85</v>
      </c>
      <c r="T408" s="22">
        <v>0.28999999999999998</v>
      </c>
      <c r="U408" s="19">
        <v>35</v>
      </c>
      <c r="V408" s="19">
        <v>4</v>
      </c>
      <c r="AS408" s="2"/>
      <c r="AT408" s="2"/>
      <c r="AU408" s="2"/>
      <c r="AV408" s="15"/>
      <c r="AW408" s="15"/>
      <c r="BA408" s="2"/>
      <c r="BB408" s="2"/>
      <c r="BD408" s="20"/>
      <c r="BE408" s="20"/>
      <c r="BG408" s="3"/>
      <c r="BH408" s="1"/>
      <c r="BI408" s="1"/>
      <c r="BJ408" s="1"/>
      <c r="BK408" s="1"/>
      <c r="BL408" s="1"/>
    </row>
    <row r="409" spans="1:64" x14ac:dyDescent="0.25">
      <c r="A409" s="1" t="s">
        <v>21</v>
      </c>
      <c r="B409" s="1" t="s">
        <v>18</v>
      </c>
      <c r="C409" s="1" t="s">
        <v>7</v>
      </c>
      <c r="D409" s="1" t="s">
        <v>4</v>
      </c>
      <c r="E409" s="1" t="s">
        <v>614</v>
      </c>
      <c r="F409" s="1" t="s">
        <v>2720</v>
      </c>
      <c r="G409"/>
      <c r="H409" s="22">
        <v>-1.11E-2</v>
      </c>
      <c r="J409" s="13">
        <v>8.4400000000000003E-2</v>
      </c>
      <c r="K409" s="13">
        <v>4.48E-2</v>
      </c>
      <c r="L409" s="13">
        <v>4.8099999999999997E-2</v>
      </c>
      <c r="M409" s="13">
        <v>4.82E-2</v>
      </c>
      <c r="N409" s="13">
        <v>-1.11E-2</v>
      </c>
      <c r="O409" s="13">
        <v>-4.9299999999999997E-2</v>
      </c>
      <c r="P409" s="13"/>
      <c r="Q409" s="19">
        <v>622</v>
      </c>
      <c r="R409" s="22">
        <v>1.07</v>
      </c>
      <c r="S409" s="22">
        <v>1.96</v>
      </c>
      <c r="T409" s="22">
        <v>0.44</v>
      </c>
      <c r="U409" s="19">
        <v>17</v>
      </c>
      <c r="V409" s="19">
        <v>3</v>
      </c>
      <c r="AS409" s="2"/>
      <c r="AT409" s="2"/>
      <c r="AU409" s="2"/>
      <c r="AV409" s="15"/>
      <c r="AW409" s="15"/>
      <c r="BA409" s="2"/>
      <c r="BB409" s="2"/>
      <c r="BD409" s="20"/>
      <c r="BE409" s="20"/>
      <c r="BG409" s="3"/>
      <c r="BH409" s="1"/>
      <c r="BI409" s="1"/>
      <c r="BJ409" s="1"/>
      <c r="BK409" s="1"/>
      <c r="BL409" s="1"/>
    </row>
    <row r="410" spans="1:64" x14ac:dyDescent="0.25">
      <c r="A410" s="1" t="s">
        <v>6</v>
      </c>
      <c r="B410" s="1" t="s">
        <v>18</v>
      </c>
      <c r="C410" s="1" t="s">
        <v>1646</v>
      </c>
      <c r="D410" s="1" t="s">
        <v>4</v>
      </c>
      <c r="E410" s="1" t="s">
        <v>1684</v>
      </c>
      <c r="F410" s="1" t="s">
        <v>1685</v>
      </c>
      <c r="G410"/>
      <c r="H410" s="22">
        <v>-1.72E-2</v>
      </c>
      <c r="J410" s="13">
        <v>0.84150000000000003</v>
      </c>
      <c r="K410" s="13">
        <v>0.82469999999999999</v>
      </c>
      <c r="L410" s="13">
        <v>0.88439999999999996</v>
      </c>
      <c r="M410" s="13">
        <v>0.76329999999999998</v>
      </c>
      <c r="N410" s="13">
        <v>-1.72E-2</v>
      </c>
      <c r="O410" s="13">
        <v>-0.65359999999999996</v>
      </c>
      <c r="P410" s="13"/>
      <c r="Q410" s="19">
        <v>72</v>
      </c>
      <c r="R410" s="22">
        <v>1.07</v>
      </c>
      <c r="S410" s="22">
        <v>2.19</v>
      </c>
      <c r="T410" s="22">
        <v>0.37</v>
      </c>
      <c r="U410" s="19">
        <v>32</v>
      </c>
      <c r="V410" s="19">
        <v>11</v>
      </c>
      <c r="AS410" s="2"/>
      <c r="AT410" s="2"/>
      <c r="AU410" s="2"/>
      <c r="AV410" s="15"/>
      <c r="AW410" s="15"/>
      <c r="BA410" s="2"/>
      <c r="BB410" s="2"/>
      <c r="BD410" s="20"/>
      <c r="BE410" s="20"/>
      <c r="BG410" s="3"/>
      <c r="BH410" s="1"/>
      <c r="BI410" s="1"/>
      <c r="BJ410" s="1"/>
      <c r="BK410" s="1"/>
      <c r="BL410" s="1"/>
    </row>
    <row r="411" spans="1:64" x14ac:dyDescent="0.25">
      <c r="A411" s="1" t="s">
        <v>6</v>
      </c>
      <c r="B411" s="1" t="s">
        <v>18</v>
      </c>
      <c r="C411" s="1" t="s">
        <v>1645</v>
      </c>
      <c r="D411" s="1" t="s">
        <v>4</v>
      </c>
      <c r="E411" s="1" t="s">
        <v>1973</v>
      </c>
      <c r="F411" s="1" t="s">
        <v>1974</v>
      </c>
      <c r="G411">
        <v>8.7525000000000006E-2</v>
      </c>
      <c r="H411" s="22">
        <v>-9.1878000000000001E-2</v>
      </c>
      <c r="I411" s="2">
        <v>8.7499999999999994E-2</v>
      </c>
      <c r="J411" s="13">
        <v>0.46879999999999999</v>
      </c>
      <c r="K411" s="13">
        <v>0.85619999999999996</v>
      </c>
      <c r="L411" s="13">
        <v>0.91279999999999994</v>
      </c>
      <c r="M411" s="13">
        <v>0.84670000000000001</v>
      </c>
      <c r="N411" s="13">
        <v>-1.24E-2</v>
      </c>
      <c r="O411" s="13">
        <v>-0.4244</v>
      </c>
      <c r="P411" s="13">
        <v>8.7499999999999994E-2</v>
      </c>
      <c r="Q411" s="19">
        <v>0</v>
      </c>
      <c r="R411" s="22">
        <v>1.07</v>
      </c>
      <c r="S411" s="22">
        <v>3.39</v>
      </c>
      <c r="T411" s="22">
        <v>0.56000000000000005</v>
      </c>
      <c r="U411" s="19">
        <v>7</v>
      </c>
      <c r="V411" s="19">
        <v>3</v>
      </c>
      <c r="AS411" s="2"/>
      <c r="AT411" s="2"/>
      <c r="AU411" s="2"/>
      <c r="AV411" s="15"/>
      <c r="AW411" s="15"/>
      <c r="BA411" s="2"/>
      <c r="BB411" s="2"/>
      <c r="BD411" s="20"/>
      <c r="BE411" s="20"/>
      <c r="BG411" s="3"/>
      <c r="BH411" s="1"/>
      <c r="BI411" s="1"/>
      <c r="BJ411" s="1"/>
      <c r="BK411" s="1"/>
      <c r="BL411" s="1"/>
    </row>
    <row r="412" spans="1:64" x14ac:dyDescent="0.25">
      <c r="A412" s="1" t="s">
        <v>17</v>
      </c>
      <c r="B412" s="1" t="s">
        <v>18</v>
      </c>
      <c r="C412" s="1" t="s">
        <v>25</v>
      </c>
      <c r="D412" s="1" t="s">
        <v>617</v>
      </c>
      <c r="E412" s="1" t="s">
        <v>636</v>
      </c>
      <c r="F412" s="1" t="s">
        <v>2493</v>
      </c>
      <c r="G412"/>
      <c r="H412" s="22">
        <v>1.5800000000000002E-2</v>
      </c>
      <c r="J412" s="13">
        <v>4.0800000000000003E-2</v>
      </c>
      <c r="K412" s="13">
        <v>5.3499999999999999E-2</v>
      </c>
      <c r="L412" s="13">
        <v>5.7500000000000002E-2</v>
      </c>
      <c r="M412" s="13">
        <v>5.7599999999999998E-2</v>
      </c>
      <c r="N412" s="13">
        <v>-1.4200000000000001E-2</v>
      </c>
      <c r="O412" s="13">
        <v>-4.5100000000000001E-2</v>
      </c>
      <c r="P412" s="13"/>
      <c r="Q412" s="19">
        <v>124</v>
      </c>
      <c r="R412" s="22">
        <v>1.07</v>
      </c>
      <c r="S412" s="22">
        <v>1.67</v>
      </c>
      <c r="T412" s="22">
        <v>-0.06</v>
      </c>
      <c r="U412" s="19">
        <v>6</v>
      </c>
      <c r="V412" s="19">
        <v>1</v>
      </c>
      <c r="AS412" s="2"/>
      <c r="AT412" s="2"/>
      <c r="AU412" s="2"/>
      <c r="AV412" s="15"/>
      <c r="AW412" s="15"/>
      <c r="BA412" s="2"/>
      <c r="BB412" s="2"/>
      <c r="BD412" s="20"/>
      <c r="BE412" s="20"/>
      <c r="BG412" s="3"/>
      <c r="BH412" s="1"/>
      <c r="BI412" s="1"/>
      <c r="BJ412" s="1"/>
      <c r="BK412" s="1"/>
      <c r="BL412" s="1"/>
    </row>
    <row r="413" spans="1:64" x14ac:dyDescent="0.25">
      <c r="A413" s="1" t="s">
        <v>27</v>
      </c>
      <c r="B413" s="1" t="s">
        <v>18</v>
      </c>
      <c r="C413" s="1" t="s">
        <v>25</v>
      </c>
      <c r="D413" s="1" t="s">
        <v>617</v>
      </c>
      <c r="E413" s="1" t="s">
        <v>636</v>
      </c>
      <c r="F413" s="1" t="s">
        <v>2494</v>
      </c>
      <c r="G413"/>
      <c r="H413" s="22">
        <v>2.7099999999999999E-2</v>
      </c>
      <c r="J413" s="13">
        <v>0.26250000000000001</v>
      </c>
      <c r="K413" s="13">
        <v>7.9699999999999993E-2</v>
      </c>
      <c r="L413" s="13">
        <v>8.5199999999999998E-2</v>
      </c>
      <c r="M413" s="13">
        <v>8.5199999999999998E-2</v>
      </c>
      <c r="N413" s="13">
        <v>0</v>
      </c>
      <c r="O413" s="13">
        <v>-0.13239999999999999</v>
      </c>
      <c r="P413" s="13"/>
      <c r="Q413" s="19">
        <v>134</v>
      </c>
      <c r="R413" s="22">
        <v>1.07</v>
      </c>
      <c r="S413" s="22">
        <v>1.78</v>
      </c>
      <c r="T413" s="22">
        <v>0.16</v>
      </c>
      <c r="U413" s="19">
        <v>25</v>
      </c>
      <c r="V413" s="19">
        <v>5</v>
      </c>
      <c r="AS413" s="2"/>
      <c r="AT413" s="2"/>
      <c r="AU413" s="2"/>
      <c r="AV413" s="15"/>
      <c r="AW413" s="15"/>
      <c r="BA413" s="2"/>
      <c r="BB413" s="2"/>
      <c r="BD413" s="20"/>
      <c r="BE413" s="20"/>
      <c r="BG413" s="3"/>
      <c r="BH413" s="1"/>
      <c r="BI413" s="1"/>
      <c r="BJ413" s="1"/>
      <c r="BK413" s="1"/>
      <c r="BL413" s="1"/>
    </row>
    <row r="414" spans="1:64" x14ac:dyDescent="0.25">
      <c r="A414" s="1" t="s">
        <v>6</v>
      </c>
      <c r="B414" s="1" t="s">
        <v>2</v>
      </c>
      <c r="C414" s="1" t="s">
        <v>1646</v>
      </c>
      <c r="D414" s="1" t="s">
        <v>4</v>
      </c>
      <c r="E414" s="1" t="s">
        <v>1698</v>
      </c>
      <c r="F414" s="1" t="s">
        <v>1700</v>
      </c>
      <c r="G414">
        <v>1.3736999999999999E-2</v>
      </c>
      <c r="H414" s="22">
        <v>-2.5617999999999998E-2</v>
      </c>
      <c r="I414" s="2">
        <v>1.37E-2</v>
      </c>
      <c r="J414" s="13">
        <v>0.2888</v>
      </c>
      <c r="K414" s="13">
        <v>0.42930000000000001</v>
      </c>
      <c r="L414" s="13">
        <v>0.45860000000000001</v>
      </c>
      <c r="M414" s="13">
        <v>0.44990000000000002</v>
      </c>
      <c r="N414" s="13">
        <v>-2.9100000000000001E-2</v>
      </c>
      <c r="O414" s="13">
        <v>-0.30759999999999998</v>
      </c>
      <c r="P414" s="13">
        <v>1.37E-2</v>
      </c>
      <c r="Q414" s="19">
        <v>0</v>
      </c>
      <c r="R414" s="22">
        <v>1.07</v>
      </c>
      <c r="S414" s="22">
        <v>3.56</v>
      </c>
      <c r="T414" s="22">
        <v>0.49</v>
      </c>
      <c r="U414" s="19">
        <v>10</v>
      </c>
      <c r="V414" s="19">
        <v>4</v>
      </c>
      <c r="AS414" s="2"/>
      <c r="AT414" s="2"/>
      <c r="AU414" s="2"/>
      <c r="AV414" s="15"/>
      <c r="AW414" s="15"/>
      <c r="BA414" s="2"/>
      <c r="BB414" s="2"/>
      <c r="BD414" s="20"/>
      <c r="BE414" s="20"/>
      <c r="BG414" s="3"/>
      <c r="BH414" s="1"/>
      <c r="BI414" s="1"/>
      <c r="BJ414" s="1"/>
      <c r="BK414" s="1"/>
      <c r="BL414" s="1"/>
    </row>
    <row r="415" spans="1:64" x14ac:dyDescent="0.25">
      <c r="A415" s="1" t="s">
        <v>17</v>
      </c>
      <c r="B415" s="1" t="s">
        <v>18</v>
      </c>
      <c r="C415" s="1" t="s">
        <v>25</v>
      </c>
      <c r="D415" s="1" t="s">
        <v>100</v>
      </c>
      <c r="E415" s="1" t="s">
        <v>636</v>
      </c>
      <c r="F415" s="1" t="s">
        <v>2502</v>
      </c>
      <c r="G415"/>
      <c r="H415" s="22">
        <v>-3.7000000000000002E-3</v>
      </c>
      <c r="J415" s="13">
        <v>5.91E-2</v>
      </c>
      <c r="K415" s="13">
        <v>3.44E-2</v>
      </c>
      <c r="L415" s="13">
        <v>3.6799999999999999E-2</v>
      </c>
      <c r="M415" s="13">
        <v>3.6799999999999999E-2</v>
      </c>
      <c r="N415" s="13">
        <v>-3.7000000000000002E-3</v>
      </c>
      <c r="O415" s="13">
        <v>-4.8000000000000001E-2</v>
      </c>
      <c r="P415" s="13"/>
      <c r="Q415" s="19">
        <v>334</v>
      </c>
      <c r="R415" s="22">
        <v>1.07</v>
      </c>
      <c r="S415" s="22">
        <v>1.92</v>
      </c>
      <c r="T415" s="22">
        <v>0.34</v>
      </c>
      <c r="U415" s="19">
        <v>23</v>
      </c>
      <c r="V415" s="19">
        <v>3</v>
      </c>
      <c r="AS415" s="2"/>
      <c r="AT415" s="2"/>
      <c r="AU415" s="2"/>
      <c r="AV415" s="15"/>
      <c r="AW415" s="15"/>
      <c r="BA415" s="2"/>
      <c r="BB415" s="2"/>
      <c r="BD415" s="20"/>
      <c r="BE415" s="20"/>
      <c r="BG415" s="3"/>
      <c r="BH415" s="1"/>
      <c r="BI415" s="1"/>
      <c r="BJ415" s="1"/>
      <c r="BK415" s="1"/>
      <c r="BL415" s="1"/>
    </row>
    <row r="416" spans="1:64" x14ac:dyDescent="0.25">
      <c r="A416" s="1" t="s">
        <v>6</v>
      </c>
      <c r="B416" s="1" t="s">
        <v>2</v>
      </c>
      <c r="C416" s="1" t="s">
        <v>1646</v>
      </c>
      <c r="D416" s="1" t="s">
        <v>4</v>
      </c>
      <c r="E416" s="1" t="s">
        <v>1691</v>
      </c>
      <c r="F416" s="1" t="s">
        <v>1692</v>
      </c>
      <c r="G416"/>
      <c r="H416" s="22">
        <v>-9.1999999999999998E-2</v>
      </c>
      <c r="J416" s="13">
        <v>0.62539999999999996</v>
      </c>
      <c r="K416" s="13">
        <v>0.52559999999999996</v>
      </c>
      <c r="L416" s="13">
        <v>0.56200000000000006</v>
      </c>
      <c r="M416" s="13">
        <v>0.53659999999999997</v>
      </c>
      <c r="N416" s="13">
        <v>-9.1999999999999998E-2</v>
      </c>
      <c r="O416" s="13">
        <v>-0.56130000000000002</v>
      </c>
      <c r="P416" s="13"/>
      <c r="Q416" s="19">
        <v>7</v>
      </c>
      <c r="R416" s="22">
        <v>1.07</v>
      </c>
      <c r="S416" s="22">
        <v>2.5</v>
      </c>
      <c r="T416" s="22">
        <v>0.44</v>
      </c>
      <c r="U416" s="19">
        <v>26</v>
      </c>
      <c r="V416" s="19">
        <v>8</v>
      </c>
      <c r="AS416" s="2"/>
      <c r="AT416" s="2"/>
      <c r="AU416" s="2"/>
      <c r="AV416" s="15"/>
      <c r="AW416" s="15"/>
      <c r="BA416" s="2"/>
      <c r="BB416" s="2"/>
      <c r="BD416" s="20"/>
      <c r="BE416" s="20"/>
      <c r="BG416" s="3"/>
      <c r="BH416" s="1"/>
      <c r="BI416" s="1"/>
      <c r="BJ416" s="1"/>
      <c r="BK416" s="1"/>
      <c r="BL416" s="1"/>
    </row>
    <row r="417" spans="1:64" x14ac:dyDescent="0.25">
      <c r="A417" s="1" t="s">
        <v>1</v>
      </c>
      <c r="B417" s="1" t="s">
        <v>2</v>
      </c>
      <c r="C417" s="1" t="s">
        <v>13</v>
      </c>
      <c r="D417" s="1" t="s">
        <v>4</v>
      </c>
      <c r="E417" s="1" t="s">
        <v>1673</v>
      </c>
      <c r="F417" s="1" t="s">
        <v>3145</v>
      </c>
      <c r="G417"/>
      <c r="H417" s="22">
        <v>3.5299999999999998E-2</v>
      </c>
      <c r="J417" s="13">
        <v>0.32490000000000002</v>
      </c>
      <c r="K417" s="13">
        <v>0.17330000000000001</v>
      </c>
      <c r="L417" s="13">
        <v>0.1857</v>
      </c>
      <c r="M417" s="13">
        <v>0.18490000000000001</v>
      </c>
      <c r="N417" s="13">
        <v>0</v>
      </c>
      <c r="O417" s="13">
        <v>-0.2165</v>
      </c>
      <c r="P417" s="13"/>
      <c r="Q417" s="19">
        <v>62</v>
      </c>
      <c r="R417" s="22">
        <v>1.07</v>
      </c>
      <c r="S417" s="22">
        <v>1.76</v>
      </c>
      <c r="T417" s="22">
        <v>0.08</v>
      </c>
      <c r="U417" s="19">
        <v>23</v>
      </c>
      <c r="V417" s="19">
        <v>6</v>
      </c>
      <c r="AS417" s="2"/>
      <c r="AT417" s="2"/>
      <c r="AU417" s="2"/>
      <c r="AV417" s="15"/>
      <c r="AW417" s="15"/>
      <c r="BA417" s="2"/>
      <c r="BB417" s="2"/>
      <c r="BD417" s="20"/>
      <c r="BE417" s="20"/>
      <c r="BG417" s="3"/>
      <c r="BH417" s="1"/>
      <c r="BI417" s="1"/>
      <c r="BJ417" s="1"/>
      <c r="BK417" s="1"/>
      <c r="BL417" s="1"/>
    </row>
    <row r="418" spans="1:64" x14ac:dyDescent="0.25">
      <c r="A418" s="1" t="s">
        <v>17</v>
      </c>
      <c r="B418" s="1" t="s">
        <v>18</v>
      </c>
      <c r="C418" s="1" t="s">
        <v>25</v>
      </c>
      <c r="D418" s="1" t="s">
        <v>617</v>
      </c>
      <c r="E418" s="1" t="s">
        <v>918</v>
      </c>
      <c r="F418" s="1" t="s">
        <v>1802</v>
      </c>
      <c r="G418"/>
      <c r="H418" s="22">
        <v>-2.92E-2</v>
      </c>
      <c r="J418" s="13">
        <v>8.9700000000000002E-2</v>
      </c>
      <c r="K418" s="13">
        <v>9.4500000000000001E-2</v>
      </c>
      <c r="L418" s="13">
        <v>0.1007</v>
      </c>
      <c r="M418" s="13">
        <v>0.10059999999999999</v>
      </c>
      <c r="N418" s="13">
        <v>-5.1799999999999999E-2</v>
      </c>
      <c r="O418" s="13">
        <v>-0.13750000000000001</v>
      </c>
      <c r="P418" s="13"/>
      <c r="Q418" s="19">
        <v>48</v>
      </c>
      <c r="R418" s="22">
        <v>1.07</v>
      </c>
      <c r="S418" s="22">
        <v>1.9</v>
      </c>
      <c r="T418" s="22">
        <v>0.2</v>
      </c>
      <c r="U418" s="19">
        <v>16</v>
      </c>
      <c r="V418" s="19">
        <v>4</v>
      </c>
      <c r="AS418" s="2"/>
      <c r="AT418" s="2"/>
      <c r="AU418" s="2"/>
      <c r="AV418" s="15"/>
      <c r="AW418" s="15"/>
      <c r="BA418" s="2"/>
      <c r="BB418" s="2"/>
      <c r="BD418" s="20"/>
      <c r="BE418" s="20"/>
      <c r="BG418" s="3"/>
      <c r="BH418" s="1"/>
      <c r="BI418" s="1"/>
      <c r="BJ418" s="1"/>
      <c r="BK418" s="1"/>
      <c r="BL418" s="1"/>
    </row>
    <row r="419" spans="1:64" x14ac:dyDescent="0.25">
      <c r="A419" s="1" t="s">
        <v>21</v>
      </c>
      <c r="B419" s="1" t="s">
        <v>18</v>
      </c>
      <c r="C419" s="1" t="s">
        <v>344</v>
      </c>
      <c r="D419" s="1" t="s">
        <v>32</v>
      </c>
      <c r="E419" s="1" t="s">
        <v>407</v>
      </c>
      <c r="F419" s="1" t="s">
        <v>408</v>
      </c>
      <c r="G419">
        <v>6.1269999999999996E-3</v>
      </c>
      <c r="H419" s="22">
        <v>-1.4493000000000001E-2</v>
      </c>
      <c r="I419" s="2">
        <v>6.1000000000000004E-3</v>
      </c>
      <c r="J419" s="13">
        <v>2.7900000000000001E-2</v>
      </c>
      <c r="K419" s="13">
        <v>6.1400000000000003E-2</v>
      </c>
      <c r="L419" s="13">
        <v>6.5799999999999997E-2</v>
      </c>
      <c r="M419" s="13">
        <v>6.59E-2</v>
      </c>
      <c r="N419" s="13">
        <v>-8.5000000000000006E-3</v>
      </c>
      <c r="O419" s="13">
        <v>-0.16619999999999999</v>
      </c>
      <c r="P419" s="13">
        <v>6.1000000000000004E-3</v>
      </c>
      <c r="Q419" s="19">
        <v>0</v>
      </c>
      <c r="R419" s="22">
        <v>1.07</v>
      </c>
      <c r="S419" s="22">
        <v>2.06</v>
      </c>
      <c r="T419" s="22">
        <v>0.62</v>
      </c>
      <c r="U419" s="19">
        <v>36</v>
      </c>
      <c r="V419" s="19">
        <v>4</v>
      </c>
      <c r="AS419" s="2"/>
      <c r="AT419" s="2"/>
      <c r="AU419" s="2"/>
      <c r="AV419" s="15"/>
      <c r="AW419" s="15"/>
      <c r="BA419" s="2"/>
      <c r="BB419" s="2"/>
      <c r="BD419" s="20"/>
      <c r="BE419" s="20"/>
      <c r="BG419" s="3"/>
      <c r="BH419" s="1"/>
      <c r="BI419" s="1"/>
      <c r="BJ419" s="1"/>
      <c r="BK419" s="1"/>
      <c r="BL419" s="1"/>
    </row>
    <row r="420" spans="1:64" x14ac:dyDescent="0.25">
      <c r="A420" s="1" t="s">
        <v>987</v>
      </c>
      <c r="B420" s="1" t="s">
        <v>987</v>
      </c>
      <c r="C420" s="1" t="s">
        <v>987</v>
      </c>
      <c r="D420" s="1" t="s">
        <v>987</v>
      </c>
      <c r="E420" s="1" t="s">
        <v>987</v>
      </c>
      <c r="F420" s="1" t="s">
        <v>1</v>
      </c>
      <c r="G420">
        <v>1.4357E-2</v>
      </c>
      <c r="H420" s="22">
        <v>1.905E-3</v>
      </c>
      <c r="I420" s="2">
        <v>1.44E-2</v>
      </c>
      <c r="J420" s="13">
        <v>2.8299999999999999E-2</v>
      </c>
      <c r="K420" s="13">
        <v>3.7499999999999999E-2</v>
      </c>
      <c r="L420" s="13">
        <v>0.04</v>
      </c>
      <c r="M420" s="13">
        <v>4.0099999999999997E-2</v>
      </c>
      <c r="N420" s="13">
        <v>-4.7999999999999996E-3</v>
      </c>
      <c r="O420" s="13">
        <v>-3.4000000000000002E-2</v>
      </c>
      <c r="P420" s="13">
        <v>1.44E-2</v>
      </c>
      <c r="Q420" s="19"/>
      <c r="R420" s="22">
        <v>1.07</v>
      </c>
      <c r="S420" s="22">
        <v>2.2999999999999998</v>
      </c>
      <c r="T420" s="22">
        <v>0.09</v>
      </c>
      <c r="U420" s="19">
        <v>16</v>
      </c>
      <c r="V420" s="19">
        <v>4</v>
      </c>
      <c r="AS420" s="2"/>
      <c r="AT420" s="2"/>
      <c r="AU420" s="2"/>
      <c r="AV420" s="15"/>
      <c r="AW420" s="15"/>
      <c r="BA420" s="2"/>
      <c r="BB420" s="2"/>
      <c r="BD420" s="20"/>
      <c r="BE420" s="20"/>
      <c r="BG420" s="3"/>
      <c r="BH420" s="1"/>
      <c r="BI420" s="1"/>
      <c r="BJ420" s="1"/>
      <c r="BK420" s="1"/>
      <c r="BL420" s="1"/>
    </row>
    <row r="421" spans="1:64" x14ac:dyDescent="0.25">
      <c r="A421" s="1" t="s">
        <v>6</v>
      </c>
      <c r="B421" s="1" t="s">
        <v>18</v>
      </c>
      <c r="C421" s="1" t="s">
        <v>1645</v>
      </c>
      <c r="D421" s="1" t="s">
        <v>4</v>
      </c>
      <c r="E421" s="1" t="s">
        <v>2831</v>
      </c>
      <c r="F421" s="1" t="s">
        <v>2832</v>
      </c>
      <c r="G421">
        <v>0.105187</v>
      </c>
      <c r="H421" s="22">
        <v>-6.5390000000000004E-2</v>
      </c>
      <c r="I421" s="2">
        <v>0.1052</v>
      </c>
      <c r="J421" s="13">
        <v>0.62109999999999999</v>
      </c>
      <c r="K421" s="13">
        <v>1.0781000000000001</v>
      </c>
      <c r="L421" s="13">
        <v>1.1572</v>
      </c>
      <c r="M421" s="13">
        <v>0</v>
      </c>
      <c r="N421" s="13">
        <v>0</v>
      </c>
      <c r="O421" s="13">
        <v>-0.2195</v>
      </c>
      <c r="P421" s="13">
        <v>0.1052</v>
      </c>
      <c r="Q421" s="19">
        <v>0</v>
      </c>
      <c r="R421" s="22">
        <v>1.07</v>
      </c>
      <c r="S421" s="22">
        <v>10.91</v>
      </c>
      <c r="T421" s="22"/>
      <c r="U421" s="19">
        <v>5</v>
      </c>
      <c r="V421" s="19">
        <v>3</v>
      </c>
      <c r="AS421" s="2"/>
      <c r="AT421" s="2"/>
      <c r="AU421" s="2"/>
      <c r="AV421" s="15"/>
      <c r="AW421" s="15"/>
      <c r="BA421" s="2"/>
      <c r="BB421" s="2"/>
      <c r="BD421" s="20"/>
      <c r="BE421" s="20"/>
      <c r="BG421" s="3"/>
      <c r="BH421" s="1"/>
      <c r="BI421" s="1"/>
      <c r="BJ421" s="1"/>
      <c r="BK421" s="1"/>
      <c r="BL421" s="1"/>
    </row>
    <row r="422" spans="1:64" x14ac:dyDescent="0.25">
      <c r="A422" s="1" t="s">
        <v>65</v>
      </c>
      <c r="B422" s="1" t="s">
        <v>2</v>
      </c>
      <c r="C422" s="1" t="s">
        <v>25</v>
      </c>
      <c r="D422" s="1" t="s">
        <v>288</v>
      </c>
      <c r="E422" s="1" t="s">
        <v>1643</v>
      </c>
      <c r="F422" s="1" t="s">
        <v>1644</v>
      </c>
      <c r="G422"/>
      <c r="H422" s="22">
        <v>2.9999999999999997E-4</v>
      </c>
      <c r="J422" s="13">
        <v>0.1716</v>
      </c>
      <c r="K422" s="13">
        <v>8.0699999999999994E-2</v>
      </c>
      <c r="L422" s="13">
        <v>8.5999999999999993E-2</v>
      </c>
      <c r="M422" s="13">
        <v>8.6099999999999996E-2</v>
      </c>
      <c r="N422" s="13">
        <v>0</v>
      </c>
      <c r="O422" s="13">
        <v>-0.109</v>
      </c>
      <c r="P422" s="13"/>
      <c r="Q422" s="19">
        <v>40</v>
      </c>
      <c r="R422" s="22">
        <v>1.07</v>
      </c>
      <c r="S422" s="22">
        <v>1.91</v>
      </c>
      <c r="T422" s="22">
        <v>0.57999999999999996</v>
      </c>
      <c r="U422" s="19">
        <v>14</v>
      </c>
      <c r="V422" s="19">
        <v>3</v>
      </c>
      <c r="AS422" s="2"/>
      <c r="AT422" s="2"/>
      <c r="AU422" s="2"/>
      <c r="AV422" s="15"/>
      <c r="AW422" s="15"/>
      <c r="BA422" s="2"/>
      <c r="BB422" s="2"/>
      <c r="BD422" s="20"/>
      <c r="BE422" s="20"/>
      <c r="BG422" s="3"/>
      <c r="BH422" s="1"/>
      <c r="BI422" s="1"/>
      <c r="BJ422" s="1"/>
      <c r="BK422" s="1"/>
      <c r="BL422" s="1"/>
    </row>
    <row r="423" spans="1:64" x14ac:dyDescent="0.25">
      <c r="A423" s="1" t="s">
        <v>17</v>
      </c>
      <c r="B423" s="1" t="s">
        <v>18</v>
      </c>
      <c r="C423" s="1" t="s">
        <v>25</v>
      </c>
      <c r="D423" s="1" t="s">
        <v>100</v>
      </c>
      <c r="E423" s="1" t="s">
        <v>2565</v>
      </c>
      <c r="F423" s="1" t="s">
        <v>2566</v>
      </c>
      <c r="G423"/>
      <c r="H423" s="22">
        <v>-1.4200000000000001E-2</v>
      </c>
      <c r="J423" s="13">
        <v>-6.4600000000000005E-2</v>
      </c>
      <c r="K423" s="13">
        <v>7.4999999999999997E-2</v>
      </c>
      <c r="L423" s="13">
        <v>7.9500000000000001E-2</v>
      </c>
      <c r="M423" s="13">
        <v>7.9500000000000001E-2</v>
      </c>
      <c r="N423" s="13">
        <v>-9.9699999999999997E-2</v>
      </c>
      <c r="O423" s="13">
        <v>-0.1704</v>
      </c>
      <c r="P423" s="13"/>
      <c r="Q423" s="19">
        <v>278</v>
      </c>
      <c r="R423" s="22">
        <v>1.06</v>
      </c>
      <c r="S423" s="22">
        <v>1.78</v>
      </c>
      <c r="T423" s="22">
        <v>0.18</v>
      </c>
      <c r="U423" s="19">
        <v>17</v>
      </c>
      <c r="V423" s="19">
        <v>3</v>
      </c>
      <c r="AS423" s="2"/>
      <c r="AT423" s="2"/>
      <c r="AU423" s="2"/>
      <c r="AV423" s="15"/>
      <c r="AW423" s="15"/>
      <c r="BA423" s="2"/>
      <c r="BB423" s="2"/>
      <c r="BD423" s="20"/>
      <c r="BE423" s="20"/>
      <c r="BG423" s="3"/>
      <c r="BH423" s="1"/>
      <c r="BI423" s="1"/>
      <c r="BJ423" s="1"/>
      <c r="BK423" s="1"/>
      <c r="BL423" s="1"/>
    </row>
    <row r="424" spans="1:64" x14ac:dyDescent="0.25">
      <c r="A424" s="1" t="s">
        <v>32</v>
      </c>
      <c r="B424" s="1" t="s">
        <v>18</v>
      </c>
      <c r="C424" s="1" t="s">
        <v>25</v>
      </c>
      <c r="D424" s="1" t="s">
        <v>4</v>
      </c>
      <c r="E424" s="1" t="s">
        <v>731</v>
      </c>
      <c r="F424" s="1" t="s">
        <v>2572</v>
      </c>
      <c r="G424"/>
      <c r="H424" s="22">
        <v>8.9999999999999998E-4</v>
      </c>
      <c r="J424" s="13">
        <v>4.9799999999999997E-2</v>
      </c>
      <c r="K424" s="13">
        <v>2.5499999999999998E-2</v>
      </c>
      <c r="L424" s="13">
        <v>2.7E-2</v>
      </c>
      <c r="M424" s="13">
        <v>2.7E-2</v>
      </c>
      <c r="N424" s="13">
        <v>0</v>
      </c>
      <c r="O424" s="13">
        <v>-2.81E-2</v>
      </c>
      <c r="P424" s="13"/>
      <c r="Q424" s="19">
        <v>22</v>
      </c>
      <c r="R424" s="22">
        <v>1.06</v>
      </c>
      <c r="S424" s="22">
        <v>1.48</v>
      </c>
      <c r="T424" s="22">
        <v>0.38</v>
      </c>
      <c r="U424" s="19">
        <v>23</v>
      </c>
      <c r="V424" s="19">
        <v>9</v>
      </c>
      <c r="AS424" s="2"/>
      <c r="AT424" s="2"/>
      <c r="AU424" s="2"/>
      <c r="AV424" s="15"/>
      <c r="AW424" s="15"/>
      <c r="BA424" s="2"/>
      <c r="BB424" s="2"/>
      <c r="BD424" s="20"/>
      <c r="BE424" s="20"/>
      <c r="BG424" s="3"/>
      <c r="BH424" s="1"/>
      <c r="BI424" s="1"/>
      <c r="BJ424" s="1"/>
      <c r="BK424" s="1"/>
      <c r="BL424" s="1"/>
    </row>
    <row r="425" spans="1:64" x14ac:dyDescent="0.25">
      <c r="A425" s="1" t="s">
        <v>32</v>
      </c>
      <c r="B425" s="1" t="s">
        <v>18</v>
      </c>
      <c r="C425" s="1" t="s">
        <v>25</v>
      </c>
      <c r="D425" s="1" t="s">
        <v>4</v>
      </c>
      <c r="E425" s="1" t="s">
        <v>2709</v>
      </c>
      <c r="F425" s="1" t="s">
        <v>2710</v>
      </c>
      <c r="G425"/>
      <c r="H425" s="22">
        <v>-3.1300000000000001E-2</v>
      </c>
      <c r="J425" s="13">
        <v>5.9400000000000001E-2</v>
      </c>
      <c r="K425" s="13">
        <v>5.8799999999999998E-2</v>
      </c>
      <c r="L425" s="13">
        <v>6.2199999999999998E-2</v>
      </c>
      <c r="M425" s="13">
        <v>6.2300000000000001E-2</v>
      </c>
      <c r="N425" s="13">
        <v>-3.1300000000000001E-2</v>
      </c>
      <c r="O425" s="13">
        <v>-3.1300000000000001E-2</v>
      </c>
      <c r="P425" s="13"/>
      <c r="Q425" s="19">
        <v>270</v>
      </c>
      <c r="R425" s="22">
        <v>1.06</v>
      </c>
      <c r="S425" s="22">
        <v>1.7</v>
      </c>
      <c r="T425" s="22">
        <v>0.75</v>
      </c>
      <c r="U425" s="19">
        <v>3</v>
      </c>
      <c r="V425" s="19">
        <v>1</v>
      </c>
      <c r="AS425" s="2"/>
      <c r="AT425" s="2"/>
      <c r="AU425" s="2"/>
      <c r="AV425" s="15"/>
      <c r="AW425" s="15"/>
      <c r="BA425" s="2"/>
      <c r="BB425" s="2"/>
      <c r="BD425" s="20"/>
      <c r="BE425" s="20"/>
      <c r="BG425" s="3"/>
      <c r="BH425" s="1"/>
      <c r="BI425" s="1"/>
      <c r="BJ425" s="1"/>
      <c r="BK425" s="1"/>
      <c r="BL425" s="1"/>
    </row>
    <row r="426" spans="1:64" x14ac:dyDescent="0.25">
      <c r="A426" s="1" t="s">
        <v>21</v>
      </c>
      <c r="B426" s="1" t="s">
        <v>18</v>
      </c>
      <c r="C426" s="1" t="s">
        <v>7</v>
      </c>
      <c r="D426" s="1" t="s">
        <v>4</v>
      </c>
      <c r="E426" s="1" t="s">
        <v>2358</v>
      </c>
      <c r="F426" s="1" t="s">
        <v>688</v>
      </c>
      <c r="G426"/>
      <c r="H426" s="22">
        <v>8.0000000000000004E-4</v>
      </c>
      <c r="J426" s="13">
        <v>6.7000000000000004E-2</v>
      </c>
      <c r="K426" s="13">
        <v>5.4800000000000001E-2</v>
      </c>
      <c r="L426" s="13">
        <v>5.8099999999999999E-2</v>
      </c>
      <c r="M426" s="13">
        <v>5.8099999999999999E-2</v>
      </c>
      <c r="N426" s="13">
        <v>0</v>
      </c>
      <c r="O426" s="13">
        <v>-9.2100000000000001E-2</v>
      </c>
      <c r="P426" s="13"/>
      <c r="Q426" s="19">
        <v>5120</v>
      </c>
      <c r="R426" s="22">
        <v>1.06</v>
      </c>
      <c r="S426" s="22">
        <v>1.8</v>
      </c>
      <c r="T426" s="22">
        <v>0.44</v>
      </c>
      <c r="U426" s="19">
        <v>23</v>
      </c>
      <c r="V426" s="19">
        <v>5</v>
      </c>
      <c r="AS426" s="2"/>
      <c r="AT426" s="2"/>
      <c r="AU426" s="2"/>
      <c r="AV426" s="15"/>
      <c r="AW426" s="15"/>
      <c r="BA426" s="2"/>
      <c r="BB426" s="2"/>
      <c r="BD426" s="20"/>
      <c r="BE426" s="20"/>
      <c r="BG426" s="3"/>
      <c r="BH426" s="1"/>
      <c r="BI426" s="1"/>
      <c r="BJ426" s="1"/>
      <c r="BK426" s="1"/>
      <c r="BL426" s="1"/>
    </row>
    <row r="427" spans="1:64" x14ac:dyDescent="0.25">
      <c r="A427" s="1" t="s">
        <v>1</v>
      </c>
      <c r="B427" s="1" t="s">
        <v>2</v>
      </c>
      <c r="C427" s="1" t="s">
        <v>22</v>
      </c>
      <c r="D427" s="1" t="s">
        <v>4</v>
      </c>
      <c r="E427" s="1" t="s">
        <v>1307</v>
      </c>
      <c r="F427" s="1" t="s">
        <v>1308</v>
      </c>
      <c r="G427"/>
      <c r="H427" s="22">
        <v>-9.2999999999999992E-3</v>
      </c>
      <c r="J427" s="13">
        <v>2.1000000000000001E-2</v>
      </c>
      <c r="K427" s="13">
        <v>7.5600000000000001E-2</v>
      </c>
      <c r="L427" s="13">
        <v>7.9799999999999996E-2</v>
      </c>
      <c r="M427" s="13">
        <v>7.9699999999999993E-2</v>
      </c>
      <c r="N427" s="13">
        <v>-9.2999999999999992E-3</v>
      </c>
      <c r="O427" s="13">
        <v>-0.12130000000000001</v>
      </c>
      <c r="P427" s="13"/>
      <c r="Q427" s="19">
        <v>430</v>
      </c>
      <c r="R427" s="22">
        <v>1.06</v>
      </c>
      <c r="S427" s="22">
        <v>1.4</v>
      </c>
      <c r="T427" s="22">
        <v>-0.08</v>
      </c>
      <c r="U427" s="19">
        <v>13</v>
      </c>
      <c r="V427" s="19">
        <v>3</v>
      </c>
      <c r="AS427" s="2"/>
      <c r="AT427" s="2"/>
      <c r="AU427" s="2"/>
      <c r="AV427" s="15"/>
      <c r="AW427" s="15"/>
      <c r="BA427" s="2"/>
      <c r="BB427" s="2"/>
      <c r="BD427" s="20"/>
      <c r="BE427" s="20"/>
      <c r="BG427" s="3"/>
      <c r="BH427" s="1"/>
      <c r="BI427" s="1"/>
      <c r="BJ427" s="1"/>
      <c r="BK427" s="1"/>
      <c r="BL427" s="1"/>
    </row>
    <row r="428" spans="1:64" x14ac:dyDescent="0.25">
      <c r="A428" s="1" t="s">
        <v>6</v>
      </c>
      <c r="B428" s="1" t="s">
        <v>18</v>
      </c>
      <c r="C428" s="1" t="s">
        <v>1645</v>
      </c>
      <c r="D428" s="1" t="s">
        <v>4</v>
      </c>
      <c r="E428" s="1" t="s">
        <v>1977</v>
      </c>
      <c r="F428" s="1" t="s">
        <v>1978</v>
      </c>
      <c r="G428">
        <v>-4.3073E-2</v>
      </c>
      <c r="H428" s="22">
        <v>-0.16708700000000001</v>
      </c>
      <c r="I428" s="2">
        <v>-4.3099999999999999E-2</v>
      </c>
      <c r="J428" s="13">
        <v>0.2863</v>
      </c>
      <c r="K428" s="13">
        <v>0.90610000000000002</v>
      </c>
      <c r="L428" s="13">
        <v>0.96289999999999998</v>
      </c>
      <c r="M428" s="13">
        <v>0.83009999999999995</v>
      </c>
      <c r="N428" s="13">
        <v>-0.32640000000000002</v>
      </c>
      <c r="O428" s="13">
        <v>-0.50090000000000001</v>
      </c>
      <c r="P428" s="13">
        <v>-4.3099999999999999E-2</v>
      </c>
      <c r="Q428" s="19">
        <v>0</v>
      </c>
      <c r="R428" s="22">
        <v>1.06</v>
      </c>
      <c r="S428" s="22">
        <v>3.02</v>
      </c>
      <c r="T428" s="22">
        <v>0.43</v>
      </c>
      <c r="U428" s="19">
        <v>10</v>
      </c>
      <c r="V428" s="19">
        <v>4</v>
      </c>
      <c r="AS428" s="2"/>
      <c r="AT428" s="2"/>
      <c r="AU428" s="2"/>
      <c r="AV428" s="15"/>
      <c r="AW428" s="15"/>
      <c r="BA428" s="2"/>
      <c r="BB428" s="2"/>
      <c r="BD428" s="20"/>
      <c r="BE428" s="20"/>
      <c r="BG428" s="3"/>
      <c r="BH428" s="1"/>
      <c r="BI428" s="1"/>
      <c r="BJ428" s="1"/>
      <c r="BK428" s="1"/>
      <c r="BL428" s="1"/>
    </row>
    <row r="429" spans="1:64" x14ac:dyDescent="0.25">
      <c r="A429" s="1" t="s">
        <v>32</v>
      </c>
      <c r="B429" s="1" t="s">
        <v>18</v>
      </c>
      <c r="C429" s="1" t="s">
        <v>27</v>
      </c>
      <c r="D429" s="1" t="s">
        <v>4</v>
      </c>
      <c r="E429" s="1" t="s">
        <v>110</v>
      </c>
      <c r="F429" s="1" t="s">
        <v>533</v>
      </c>
      <c r="G429"/>
      <c r="H429" s="22">
        <v>3.0999999999999999E-3</v>
      </c>
      <c r="J429" s="13">
        <v>0.1492</v>
      </c>
      <c r="K429" s="13">
        <v>7.5399999999999995E-2</v>
      </c>
      <c r="L429" s="13">
        <v>7.9799999999999996E-2</v>
      </c>
      <c r="M429" s="13">
        <v>7.9799999999999996E-2</v>
      </c>
      <c r="N429" s="13">
        <v>-5.7000000000000002E-3</v>
      </c>
      <c r="O429" s="13">
        <v>-0.26829999999999998</v>
      </c>
      <c r="P429" s="13"/>
      <c r="Q429" s="19">
        <v>563</v>
      </c>
      <c r="R429" s="22">
        <v>1.06</v>
      </c>
      <c r="S429" s="22">
        <v>1.04</v>
      </c>
      <c r="T429" s="22">
        <v>0.5</v>
      </c>
      <c r="U429" s="19">
        <v>26</v>
      </c>
      <c r="V429" s="19">
        <v>3</v>
      </c>
      <c r="AS429" s="2"/>
      <c r="AT429" s="2"/>
      <c r="AU429" s="2"/>
      <c r="AV429" s="15"/>
      <c r="AW429" s="15"/>
      <c r="BA429" s="2"/>
      <c r="BB429" s="2"/>
      <c r="BD429" s="20"/>
      <c r="BE429" s="20"/>
      <c r="BG429" s="3"/>
      <c r="BH429" s="1"/>
      <c r="BI429" s="1"/>
      <c r="BJ429" s="1"/>
      <c r="BK429" s="1"/>
      <c r="BL429" s="1"/>
    </row>
    <row r="430" spans="1:64" x14ac:dyDescent="0.25">
      <c r="A430" s="1" t="s">
        <v>6</v>
      </c>
      <c r="B430" s="1" t="s">
        <v>18</v>
      </c>
      <c r="C430" s="1" t="s">
        <v>1645</v>
      </c>
      <c r="D430" s="1" t="s">
        <v>4</v>
      </c>
      <c r="E430" s="1" t="s">
        <v>3228</v>
      </c>
      <c r="F430" s="1" t="s">
        <v>3229</v>
      </c>
      <c r="G430"/>
      <c r="H430" s="22">
        <v>-0.20569999999999999</v>
      </c>
      <c r="J430" s="13">
        <v>0.3296</v>
      </c>
      <c r="K430" s="13">
        <v>0.88070000000000004</v>
      </c>
      <c r="L430" s="13">
        <v>0.93289999999999995</v>
      </c>
      <c r="M430" s="13">
        <v>0.81769999999999998</v>
      </c>
      <c r="N430" s="13">
        <v>-0.29049999999999998</v>
      </c>
      <c r="O430" s="13">
        <v>-0.62919999999999998</v>
      </c>
      <c r="P430" s="13"/>
      <c r="Q430" s="19">
        <v>50</v>
      </c>
      <c r="R430" s="22">
        <v>1.06</v>
      </c>
      <c r="S430" s="22">
        <v>2.88</v>
      </c>
      <c r="T430" s="22">
        <v>0.28999999999999998</v>
      </c>
      <c r="U430" s="19">
        <v>30</v>
      </c>
      <c r="V430" s="19">
        <v>9</v>
      </c>
      <c r="AS430" s="2"/>
      <c r="AT430" s="2"/>
      <c r="AU430" s="2"/>
      <c r="AV430" s="15"/>
      <c r="AW430" s="15"/>
      <c r="BA430" s="2"/>
      <c r="BB430" s="2"/>
      <c r="BD430" s="20"/>
      <c r="BE430" s="20"/>
      <c r="BG430" s="3"/>
      <c r="BH430" s="1"/>
      <c r="BI430" s="1"/>
      <c r="BJ430" s="1"/>
      <c r="BK430" s="1"/>
      <c r="BL430" s="1"/>
    </row>
    <row r="431" spans="1:64" x14ac:dyDescent="0.25">
      <c r="A431" s="1" t="s">
        <v>17</v>
      </c>
      <c r="B431" s="1" t="s">
        <v>18</v>
      </c>
      <c r="C431" s="1" t="s">
        <v>25</v>
      </c>
      <c r="D431" s="1" t="s">
        <v>100</v>
      </c>
      <c r="E431" s="1" t="s">
        <v>417</v>
      </c>
      <c r="F431" s="1" t="s">
        <v>2723</v>
      </c>
      <c r="G431"/>
      <c r="H431" s="22">
        <v>-8.6890000000000005E-3</v>
      </c>
      <c r="J431" s="13">
        <v>2.6200000000000001E-2</v>
      </c>
      <c r="K431" s="13">
        <v>3.6700000000000003E-2</v>
      </c>
      <c r="L431" s="13">
        <v>3.8899999999999997E-2</v>
      </c>
      <c r="M431" s="13">
        <v>3.8899999999999997E-2</v>
      </c>
      <c r="N431" s="13">
        <v>-8.6999999999999994E-3</v>
      </c>
      <c r="O431" s="13">
        <v>-3.3399999999999999E-2</v>
      </c>
      <c r="P431" s="13"/>
      <c r="Q431" s="19">
        <v>0</v>
      </c>
      <c r="R431" s="22">
        <v>1.06</v>
      </c>
      <c r="S431" s="22">
        <v>1.61</v>
      </c>
      <c r="T431" s="22">
        <v>0.56000000000000005</v>
      </c>
      <c r="U431" s="19">
        <v>6</v>
      </c>
      <c r="V431" s="19">
        <v>2</v>
      </c>
      <c r="AS431" s="2"/>
      <c r="AT431" s="2"/>
      <c r="AU431" s="2"/>
      <c r="AV431" s="15"/>
      <c r="AW431" s="15"/>
      <c r="BA431" s="2"/>
      <c r="BB431" s="2"/>
      <c r="BD431" s="20"/>
      <c r="BE431" s="20"/>
      <c r="BG431" s="3"/>
      <c r="BH431" s="1"/>
      <c r="BI431" s="1"/>
      <c r="BJ431" s="1"/>
      <c r="BK431" s="1"/>
      <c r="BL431" s="1"/>
    </row>
    <row r="432" spans="1:64" x14ac:dyDescent="0.25">
      <c r="A432" s="1" t="s">
        <v>6</v>
      </c>
      <c r="B432" s="1" t="s">
        <v>8</v>
      </c>
      <c r="C432" s="1" t="s">
        <v>1646</v>
      </c>
      <c r="D432" s="1" t="s">
        <v>4</v>
      </c>
      <c r="E432" s="1" t="s">
        <v>3265</v>
      </c>
      <c r="F432" s="1" t="s">
        <v>3266</v>
      </c>
      <c r="G432"/>
      <c r="H432" s="22">
        <v>-3.5000000000000003E-2</v>
      </c>
      <c r="J432" s="13">
        <v>0.28570000000000001</v>
      </c>
      <c r="K432" s="13">
        <v>0.28689999999999999</v>
      </c>
      <c r="L432" s="13">
        <v>0.30549999999999999</v>
      </c>
      <c r="M432" s="13">
        <v>0.30170000000000002</v>
      </c>
      <c r="N432" s="13">
        <v>-3.5000000000000003E-2</v>
      </c>
      <c r="O432" s="13">
        <v>-0.4425</v>
      </c>
      <c r="P432" s="13"/>
      <c r="Q432" s="19">
        <v>12</v>
      </c>
      <c r="R432" s="22">
        <v>1.06</v>
      </c>
      <c r="S432" s="22">
        <v>2.15</v>
      </c>
      <c r="T432" s="22">
        <v>0.41</v>
      </c>
      <c r="U432" s="19">
        <v>27</v>
      </c>
      <c r="V432" s="19">
        <v>5</v>
      </c>
      <c r="AS432" s="2"/>
      <c r="AT432" s="2"/>
      <c r="AU432" s="2"/>
      <c r="AV432" s="15"/>
      <c r="AW432" s="15"/>
      <c r="BA432" s="2"/>
      <c r="BB432" s="2"/>
      <c r="BD432" s="20"/>
      <c r="BE432" s="20"/>
      <c r="BG432" s="3"/>
      <c r="BH432" s="1"/>
      <c r="BI432" s="1"/>
      <c r="BJ432" s="1"/>
      <c r="BK432" s="1"/>
      <c r="BL432" s="1"/>
    </row>
    <row r="433" spans="1:64" x14ac:dyDescent="0.25">
      <c r="A433" s="1" t="s">
        <v>17</v>
      </c>
      <c r="B433" s="1" t="s">
        <v>18</v>
      </c>
      <c r="C433" s="1" t="s">
        <v>25</v>
      </c>
      <c r="D433" s="1" t="s">
        <v>4</v>
      </c>
      <c r="E433" s="1" t="s">
        <v>622</v>
      </c>
      <c r="F433" s="1" t="s">
        <v>2371</v>
      </c>
      <c r="G433"/>
      <c r="H433" s="22">
        <v>7.7000000000000002E-3</v>
      </c>
      <c r="J433" s="13">
        <v>6.1499999999999999E-2</v>
      </c>
      <c r="K433" s="13">
        <v>6.4600000000000005E-2</v>
      </c>
      <c r="L433" s="13">
        <v>6.8099999999999994E-2</v>
      </c>
      <c r="M433" s="13">
        <v>6.8099999999999994E-2</v>
      </c>
      <c r="N433" s="13">
        <v>-3.5099999999999999E-2</v>
      </c>
      <c r="O433" s="13">
        <v>-9.9900000000000003E-2</v>
      </c>
      <c r="P433" s="13"/>
      <c r="Q433" s="19">
        <v>354</v>
      </c>
      <c r="R433" s="22">
        <v>1.05</v>
      </c>
      <c r="S433" s="22">
        <v>1.7</v>
      </c>
      <c r="T433" s="22">
        <v>0.43</v>
      </c>
      <c r="U433" s="19">
        <v>17</v>
      </c>
      <c r="V433" s="19">
        <v>3</v>
      </c>
      <c r="AS433" s="2"/>
      <c r="AT433" s="2"/>
      <c r="AU433" s="2"/>
      <c r="AV433" s="15"/>
      <c r="AW433" s="15"/>
      <c r="BA433" s="2"/>
      <c r="BB433" s="2"/>
      <c r="BD433" s="20"/>
      <c r="BE433" s="20"/>
      <c r="BG433" s="3"/>
      <c r="BH433" s="1"/>
      <c r="BI433" s="1"/>
      <c r="BJ433" s="1"/>
      <c r="BK433" s="1"/>
      <c r="BL433" s="1"/>
    </row>
    <row r="434" spans="1:64" x14ac:dyDescent="0.25">
      <c r="A434" s="1" t="s">
        <v>6</v>
      </c>
      <c r="B434" s="1" t="s">
        <v>2</v>
      </c>
      <c r="C434" s="1" t="s">
        <v>1646</v>
      </c>
      <c r="D434" s="1" t="s">
        <v>4</v>
      </c>
      <c r="E434" s="1" t="s">
        <v>1696</v>
      </c>
      <c r="F434" s="1" t="s">
        <v>1697</v>
      </c>
      <c r="G434"/>
      <c r="H434" s="22">
        <v>3.4000000000000002E-2</v>
      </c>
      <c r="J434" s="13">
        <v>-4.7999999999999996E-3</v>
      </c>
      <c r="K434" s="13">
        <v>0.73960000000000004</v>
      </c>
      <c r="L434" s="13">
        <v>0.77649999999999997</v>
      </c>
      <c r="M434" s="13">
        <v>0.70730000000000004</v>
      </c>
      <c r="N434" s="13">
        <v>-0.26819999999999999</v>
      </c>
      <c r="O434" s="13">
        <v>-0.51290000000000002</v>
      </c>
      <c r="P434" s="13"/>
      <c r="Q434" s="19">
        <v>0</v>
      </c>
      <c r="R434" s="22">
        <v>1.05</v>
      </c>
      <c r="S434" s="22">
        <v>2.94</v>
      </c>
      <c r="T434" s="22">
        <v>0.44</v>
      </c>
      <c r="U434" s="19">
        <v>9</v>
      </c>
      <c r="V434" s="19">
        <v>4</v>
      </c>
      <c r="AS434" s="2"/>
      <c r="AT434" s="2"/>
      <c r="AU434" s="2"/>
      <c r="AV434" s="15"/>
      <c r="AW434" s="15"/>
      <c r="BA434" s="2"/>
      <c r="BB434" s="2"/>
      <c r="BD434" s="20"/>
      <c r="BE434" s="20"/>
      <c r="BG434" s="3"/>
      <c r="BH434" s="1"/>
      <c r="BI434" s="1"/>
      <c r="BJ434" s="1"/>
      <c r="BK434" s="1"/>
      <c r="BL434" s="1"/>
    </row>
    <row r="435" spans="1:64" x14ac:dyDescent="0.25">
      <c r="A435" s="1" t="s">
        <v>1</v>
      </c>
      <c r="B435" s="1" t="s">
        <v>18</v>
      </c>
      <c r="C435" s="1" t="s">
        <v>25</v>
      </c>
      <c r="D435" s="1" t="s">
        <v>4</v>
      </c>
      <c r="E435" s="1" t="s">
        <v>1979</v>
      </c>
      <c r="F435" s="1" t="s">
        <v>1980</v>
      </c>
      <c r="G435"/>
      <c r="H435" s="22">
        <v>-7.3200000000000001E-2</v>
      </c>
      <c r="J435" s="13">
        <v>0.28000000000000003</v>
      </c>
      <c r="K435" s="13">
        <v>0.22090000000000001</v>
      </c>
      <c r="L435" s="13">
        <v>0.2321</v>
      </c>
      <c r="M435" s="13">
        <v>0.2283</v>
      </c>
      <c r="N435" s="13">
        <v>-8.0399999999999999E-2</v>
      </c>
      <c r="O435" s="13">
        <v>-0.22090000000000001</v>
      </c>
      <c r="P435" s="13"/>
      <c r="Q435" s="19">
        <v>26</v>
      </c>
      <c r="R435" s="22">
        <v>1.05</v>
      </c>
      <c r="S435" s="22">
        <v>1.1599999999999999</v>
      </c>
      <c r="T435" s="22">
        <v>0.1</v>
      </c>
      <c r="U435" s="19">
        <v>14</v>
      </c>
      <c r="V435" s="19">
        <v>3</v>
      </c>
      <c r="AS435" s="2"/>
      <c r="AT435" s="2"/>
      <c r="AU435" s="2"/>
      <c r="AV435" s="15"/>
      <c r="AW435" s="15"/>
      <c r="BA435" s="2"/>
      <c r="BB435" s="2"/>
      <c r="BD435" s="20"/>
      <c r="BE435" s="20"/>
      <c r="BG435" s="3"/>
      <c r="BH435" s="1"/>
      <c r="BI435" s="1"/>
      <c r="BJ435" s="1"/>
      <c r="BK435" s="1"/>
      <c r="BL435" s="1"/>
    </row>
    <row r="436" spans="1:64" x14ac:dyDescent="0.25">
      <c r="A436" s="1" t="s">
        <v>32</v>
      </c>
      <c r="B436" s="1" t="s">
        <v>18</v>
      </c>
      <c r="C436" s="1" t="s">
        <v>25</v>
      </c>
      <c r="D436" s="1" t="s">
        <v>4</v>
      </c>
      <c r="E436" s="1" t="s">
        <v>2634</v>
      </c>
      <c r="F436" s="1" t="s">
        <v>33</v>
      </c>
      <c r="G436"/>
      <c r="H436" s="22">
        <v>1.4E-3</v>
      </c>
      <c r="J436" s="13">
        <v>0.11169999999999999</v>
      </c>
      <c r="K436" s="13">
        <v>5.1299999999999998E-2</v>
      </c>
      <c r="L436" s="13">
        <v>5.4100000000000002E-2</v>
      </c>
      <c r="M436" s="13">
        <v>5.4100000000000002E-2</v>
      </c>
      <c r="N436" s="13">
        <v>0</v>
      </c>
      <c r="O436" s="13">
        <v>-0.1072</v>
      </c>
      <c r="P436" s="13"/>
      <c r="Q436" s="19">
        <v>63</v>
      </c>
      <c r="R436" s="22">
        <v>1.05</v>
      </c>
      <c r="S436" s="22">
        <v>1.27</v>
      </c>
      <c r="T436" s="22">
        <v>0.73</v>
      </c>
      <c r="U436" s="19">
        <v>18</v>
      </c>
      <c r="V436" s="19">
        <v>4</v>
      </c>
      <c r="AS436" s="2"/>
      <c r="AT436" s="2"/>
      <c r="AU436" s="2"/>
      <c r="AV436" s="15"/>
      <c r="AW436" s="15"/>
      <c r="BA436" s="2"/>
      <c r="BB436" s="2"/>
      <c r="BD436" s="20"/>
      <c r="BE436" s="20"/>
      <c r="BG436" s="3"/>
      <c r="BH436" s="1"/>
      <c r="BI436" s="1"/>
      <c r="BJ436" s="1"/>
      <c r="BK436" s="1"/>
      <c r="BL436" s="1"/>
    </row>
    <row r="437" spans="1:64" x14ac:dyDescent="0.25">
      <c r="A437" s="1" t="s">
        <v>36</v>
      </c>
      <c r="B437" s="1" t="s">
        <v>18</v>
      </c>
      <c r="C437" s="1" t="s">
        <v>25</v>
      </c>
      <c r="D437" s="1" t="s">
        <v>16</v>
      </c>
      <c r="E437" s="1" t="s">
        <v>1262</v>
      </c>
      <c r="F437" s="1" t="s">
        <v>1328</v>
      </c>
      <c r="G437"/>
      <c r="H437" s="22">
        <v>1.1599999999999999E-2</v>
      </c>
      <c r="J437" s="13">
        <v>0.13980000000000001</v>
      </c>
      <c r="K437" s="13">
        <v>8.8200000000000001E-2</v>
      </c>
      <c r="L437" s="13">
        <v>9.2299999999999993E-2</v>
      </c>
      <c r="M437" s="13">
        <v>9.2100000000000001E-2</v>
      </c>
      <c r="N437" s="13">
        <v>0</v>
      </c>
      <c r="O437" s="13">
        <v>-0.27189999999999998</v>
      </c>
      <c r="P437" s="13"/>
      <c r="Q437" s="19">
        <v>201</v>
      </c>
      <c r="R437" s="22">
        <v>1.05</v>
      </c>
      <c r="S437" s="22">
        <v>1.88</v>
      </c>
      <c r="T437" s="22">
        <v>0.09</v>
      </c>
      <c r="U437" s="19">
        <v>68</v>
      </c>
      <c r="V437" s="19">
        <v>5</v>
      </c>
      <c r="AS437" s="2"/>
      <c r="AT437" s="2"/>
      <c r="AU437" s="2"/>
      <c r="AV437" s="15"/>
      <c r="AW437" s="15"/>
      <c r="BA437" s="2"/>
      <c r="BB437" s="2"/>
      <c r="BD437" s="20"/>
      <c r="BE437" s="20"/>
      <c r="BG437" s="3"/>
      <c r="BH437" s="1"/>
      <c r="BI437" s="1"/>
      <c r="BJ437" s="1"/>
      <c r="BK437" s="1"/>
      <c r="BL437" s="1"/>
    </row>
    <row r="438" spans="1:64" x14ac:dyDescent="0.25">
      <c r="A438" s="1" t="s">
        <v>17</v>
      </c>
      <c r="B438" s="1" t="s">
        <v>18</v>
      </c>
      <c r="C438" s="1" t="s">
        <v>25</v>
      </c>
      <c r="D438" s="1" t="s">
        <v>283</v>
      </c>
      <c r="E438" s="1" t="s">
        <v>708</v>
      </c>
      <c r="F438" s="1" t="s">
        <v>1793</v>
      </c>
      <c r="G438"/>
      <c r="H438" s="22">
        <v>-1.0999999999999999E-2</v>
      </c>
      <c r="J438" s="13">
        <v>2.6800000000000001E-2</v>
      </c>
      <c r="K438" s="13">
        <v>2.7799999999999998E-2</v>
      </c>
      <c r="L438" s="13">
        <v>2.92E-2</v>
      </c>
      <c r="M438" s="13">
        <v>2.92E-2</v>
      </c>
      <c r="N438" s="13">
        <v>-1.0999999999999999E-2</v>
      </c>
      <c r="O438" s="13">
        <v>-1.2999999999999999E-2</v>
      </c>
      <c r="P438" s="13"/>
      <c r="Q438" s="19">
        <v>11</v>
      </c>
      <c r="R438" s="22">
        <v>1.05</v>
      </c>
      <c r="S438" s="22">
        <v>1.71</v>
      </c>
      <c r="T438" s="22">
        <v>0.57999999999999996</v>
      </c>
      <c r="U438" s="19">
        <v>4</v>
      </c>
      <c r="V438" s="19">
        <v>1</v>
      </c>
      <c r="AS438" s="2"/>
      <c r="AT438" s="2"/>
      <c r="AU438" s="2"/>
      <c r="AV438" s="15"/>
      <c r="AW438" s="15"/>
      <c r="BA438" s="2"/>
      <c r="BB438" s="2"/>
      <c r="BD438" s="20"/>
      <c r="BE438" s="20"/>
      <c r="BG438" s="3"/>
      <c r="BH438" s="1"/>
      <c r="BI438" s="1"/>
      <c r="BJ438" s="1"/>
      <c r="BK438" s="1"/>
      <c r="BL438" s="1"/>
    </row>
    <row r="439" spans="1:64" x14ac:dyDescent="0.25">
      <c r="A439" s="1" t="s">
        <v>17</v>
      </c>
      <c r="B439" s="1" t="s">
        <v>18</v>
      </c>
      <c r="C439" s="1" t="s">
        <v>25</v>
      </c>
      <c r="D439" s="1" t="s">
        <v>100</v>
      </c>
      <c r="E439" s="1" t="s">
        <v>1775</v>
      </c>
      <c r="F439" s="1" t="s">
        <v>1776</v>
      </c>
      <c r="G439"/>
      <c r="H439" s="22">
        <v>-1.4999999999999999E-2</v>
      </c>
      <c r="J439" s="13">
        <v>0.114</v>
      </c>
      <c r="K439" s="13">
        <v>9.7199999999999995E-2</v>
      </c>
      <c r="L439" s="13">
        <v>0.1012</v>
      </c>
      <c r="M439" s="13">
        <v>0.1013</v>
      </c>
      <c r="N439" s="13">
        <v>-2.2100000000000002E-2</v>
      </c>
      <c r="O439" s="13">
        <v>-6.8699999999999997E-2</v>
      </c>
      <c r="P439" s="13"/>
      <c r="Q439" s="19">
        <v>12</v>
      </c>
      <c r="R439" s="22">
        <v>1.04</v>
      </c>
      <c r="S439" s="22">
        <v>2.1800000000000002</v>
      </c>
      <c r="T439" s="22">
        <v>0.38</v>
      </c>
      <c r="U439" s="19">
        <v>6</v>
      </c>
      <c r="V439" s="19">
        <v>3</v>
      </c>
      <c r="AS439" s="2"/>
      <c r="AT439" s="2"/>
      <c r="AU439" s="2"/>
      <c r="AV439" s="15"/>
      <c r="AW439" s="15"/>
      <c r="BA439" s="2"/>
      <c r="BB439" s="2"/>
      <c r="BD439" s="20"/>
      <c r="BE439" s="20"/>
      <c r="BG439" s="3"/>
      <c r="BH439" s="1"/>
      <c r="BI439" s="1"/>
      <c r="BJ439" s="1"/>
      <c r="BK439" s="1"/>
      <c r="BL439" s="1"/>
    </row>
    <row r="440" spans="1:64" x14ac:dyDescent="0.25">
      <c r="A440" s="1" t="s">
        <v>32</v>
      </c>
      <c r="B440" s="1" t="s">
        <v>18</v>
      </c>
      <c r="C440" s="1" t="s">
        <v>25</v>
      </c>
      <c r="D440" s="1" t="s">
        <v>473</v>
      </c>
      <c r="E440" s="1" t="s">
        <v>2807</v>
      </c>
      <c r="F440" s="1" t="s">
        <v>2808</v>
      </c>
      <c r="G440"/>
      <c r="H440" s="22">
        <v>2.3E-3</v>
      </c>
      <c r="J440" s="13">
        <v>0.1144</v>
      </c>
      <c r="K440" s="13">
        <v>0.14510000000000001</v>
      </c>
      <c r="L440" s="13">
        <v>0.1507</v>
      </c>
      <c r="M440" s="13">
        <v>0.15049999999999999</v>
      </c>
      <c r="N440" s="13">
        <v>0</v>
      </c>
      <c r="O440" s="13">
        <v>-8.6699999999999999E-2</v>
      </c>
      <c r="P440" s="13"/>
      <c r="Q440" s="19">
        <v>112</v>
      </c>
      <c r="R440" s="22">
        <v>1.04</v>
      </c>
      <c r="S440" s="22">
        <v>1.94</v>
      </c>
      <c r="T440" s="22">
        <v>0.61</v>
      </c>
      <c r="U440" s="19">
        <v>3</v>
      </c>
      <c r="V440" s="19">
        <v>2</v>
      </c>
      <c r="AS440" s="2"/>
      <c r="AT440" s="2"/>
      <c r="AU440" s="2"/>
      <c r="AV440" s="15"/>
      <c r="AW440" s="15"/>
      <c r="BA440" s="2"/>
      <c r="BB440" s="2"/>
      <c r="BD440" s="20"/>
      <c r="BE440" s="20"/>
      <c r="BG440" s="3"/>
      <c r="BH440" s="1"/>
      <c r="BI440" s="1"/>
      <c r="BJ440" s="1"/>
      <c r="BK440" s="1"/>
      <c r="BL440" s="1"/>
    </row>
    <row r="441" spans="1:64" x14ac:dyDescent="0.25">
      <c r="A441" s="1" t="s">
        <v>6</v>
      </c>
      <c r="B441" s="1" t="s">
        <v>18</v>
      </c>
      <c r="C441" s="1" t="s">
        <v>1645</v>
      </c>
      <c r="D441" s="1" t="s">
        <v>4</v>
      </c>
      <c r="E441" s="1" t="s">
        <v>2915</v>
      </c>
      <c r="F441" s="1" t="s">
        <v>2916</v>
      </c>
      <c r="G441">
        <v>6.4591999999999997E-2</v>
      </c>
      <c r="H441" s="22">
        <v>-6.3310000000000005E-2</v>
      </c>
      <c r="I441" s="2">
        <v>6.4600000000000005E-2</v>
      </c>
      <c r="J441" s="13">
        <v>0.80310000000000004</v>
      </c>
      <c r="K441" s="13">
        <v>0.70960000000000001</v>
      </c>
      <c r="L441" s="13">
        <v>0.7349</v>
      </c>
      <c r="M441" s="13">
        <v>0.63339999999999996</v>
      </c>
      <c r="N441" s="13">
        <v>-2.8E-3</v>
      </c>
      <c r="O441" s="13">
        <v>-0.74390000000000001</v>
      </c>
      <c r="P441" s="13">
        <v>6.4600000000000005E-2</v>
      </c>
      <c r="Q441" s="19">
        <v>0</v>
      </c>
      <c r="R441" s="22">
        <v>1.04</v>
      </c>
      <c r="S441" s="22">
        <v>2.2400000000000002</v>
      </c>
      <c r="T441" s="22">
        <v>0.6</v>
      </c>
      <c r="U441" s="19">
        <v>36</v>
      </c>
      <c r="V441" s="19">
        <v>8</v>
      </c>
      <c r="AS441" s="2"/>
      <c r="AT441" s="2"/>
      <c r="AU441" s="2"/>
      <c r="AV441" s="15"/>
      <c r="AW441" s="15"/>
      <c r="BA441" s="2"/>
      <c r="BB441" s="2"/>
      <c r="BD441" s="20"/>
      <c r="BE441" s="20"/>
      <c r="BG441" s="3"/>
      <c r="BH441" s="1"/>
      <c r="BI441" s="1"/>
      <c r="BJ441" s="1"/>
      <c r="BK441" s="1"/>
      <c r="BL441" s="1"/>
    </row>
    <row r="442" spans="1:64" x14ac:dyDescent="0.25">
      <c r="A442" s="1" t="s">
        <v>6</v>
      </c>
      <c r="B442" s="1" t="s">
        <v>18</v>
      </c>
      <c r="C442" s="1" t="s">
        <v>1645</v>
      </c>
      <c r="D442" s="1" t="s">
        <v>4</v>
      </c>
      <c r="E442" s="1" t="s">
        <v>3245</v>
      </c>
      <c r="F442" s="1" t="s">
        <v>3246</v>
      </c>
      <c r="G442"/>
      <c r="H442" s="22">
        <v>-2.8899999999999999E-2</v>
      </c>
      <c r="J442" s="13">
        <v>0.69699999999999995</v>
      </c>
      <c r="K442" s="13">
        <v>0.57730000000000004</v>
      </c>
      <c r="L442" s="13">
        <v>0.5988</v>
      </c>
      <c r="M442" s="13">
        <v>0.53820000000000001</v>
      </c>
      <c r="N442" s="13">
        <v>-2.8899999999999999E-2</v>
      </c>
      <c r="O442" s="13">
        <v>-0.65820000000000001</v>
      </c>
      <c r="P442" s="13"/>
      <c r="Q442" s="19">
        <v>7</v>
      </c>
      <c r="R442" s="22">
        <v>1.04</v>
      </c>
      <c r="S442" s="22">
        <v>2</v>
      </c>
      <c r="T442" s="22">
        <v>0.53</v>
      </c>
      <c r="U442" s="19">
        <v>32</v>
      </c>
      <c r="V442" s="19">
        <v>5</v>
      </c>
      <c r="AS442" s="2"/>
      <c r="AT442" s="2"/>
      <c r="AU442" s="2"/>
      <c r="AV442" s="15"/>
      <c r="AW442" s="15"/>
      <c r="BA442" s="2"/>
      <c r="BB442" s="2"/>
      <c r="BD442" s="20"/>
      <c r="BE442" s="20"/>
      <c r="BG442" s="3"/>
      <c r="BH442" s="1"/>
      <c r="BI442" s="1"/>
      <c r="BJ442" s="1"/>
      <c r="BK442" s="1"/>
      <c r="BL442" s="1"/>
    </row>
    <row r="443" spans="1:64" x14ac:dyDescent="0.25">
      <c r="A443" s="1" t="s">
        <v>1</v>
      </c>
      <c r="B443" s="1" t="s">
        <v>2</v>
      </c>
      <c r="C443" s="1" t="s">
        <v>39</v>
      </c>
      <c r="D443" s="1" t="s">
        <v>4</v>
      </c>
      <c r="E443" s="1" t="s">
        <v>87</v>
      </c>
      <c r="F443" s="1" t="s">
        <v>2328</v>
      </c>
      <c r="G443"/>
      <c r="H443" s="22">
        <v>1.35E-2</v>
      </c>
      <c r="J443" s="13">
        <v>0.14430000000000001</v>
      </c>
      <c r="K443" s="13">
        <v>8.7800000000000003E-2</v>
      </c>
      <c r="L443" s="13">
        <v>9.1399999999999995E-2</v>
      </c>
      <c r="M443" s="13">
        <v>9.1300000000000006E-2</v>
      </c>
      <c r="N443" s="13">
        <v>-1.8E-3</v>
      </c>
      <c r="O443" s="13">
        <v>-7.1099999999999997E-2</v>
      </c>
      <c r="P443" s="13"/>
      <c r="Q443" s="19">
        <v>356</v>
      </c>
      <c r="R443" s="22">
        <v>1.04</v>
      </c>
      <c r="S443" s="22">
        <v>2.59</v>
      </c>
      <c r="T443" s="22">
        <v>-0.28000000000000003</v>
      </c>
      <c r="U443" s="19">
        <v>11</v>
      </c>
      <c r="V443" s="19">
        <v>3</v>
      </c>
      <c r="AS443" s="2"/>
      <c r="AT443" s="2"/>
      <c r="AU443" s="2"/>
      <c r="AV443" s="15"/>
      <c r="AW443" s="15"/>
      <c r="BA443" s="2"/>
      <c r="BB443" s="2"/>
      <c r="BD443" s="20"/>
      <c r="BE443" s="20"/>
      <c r="BG443" s="3"/>
      <c r="BH443" s="1"/>
      <c r="BI443" s="1"/>
      <c r="BJ443" s="1"/>
      <c r="BK443" s="1"/>
      <c r="BL443" s="1"/>
    </row>
    <row r="444" spans="1:64" x14ac:dyDescent="0.25">
      <c r="A444" s="1" t="s">
        <v>36</v>
      </c>
      <c r="B444" s="1" t="s">
        <v>8</v>
      </c>
      <c r="C444" s="1" t="s">
        <v>7</v>
      </c>
      <c r="D444" s="1" t="s">
        <v>4</v>
      </c>
      <c r="E444" s="1" t="s">
        <v>1127</v>
      </c>
      <c r="F444" s="1" t="s">
        <v>1128</v>
      </c>
      <c r="G444">
        <v>8.2389999999999998E-3</v>
      </c>
      <c r="H444" s="22">
        <v>2.7700000000000001E-4</v>
      </c>
      <c r="I444" s="2">
        <v>8.2000000000000007E-3</v>
      </c>
      <c r="J444" s="13">
        <v>7.7299999999999994E-2</v>
      </c>
      <c r="K444" s="13">
        <v>3.0700000000000002E-2</v>
      </c>
      <c r="L444" s="13">
        <v>3.1800000000000002E-2</v>
      </c>
      <c r="M444" s="13">
        <v>3.1800000000000002E-2</v>
      </c>
      <c r="N444" s="13">
        <v>0</v>
      </c>
      <c r="O444" s="13">
        <v>-6.6600000000000006E-2</v>
      </c>
      <c r="P444" s="13">
        <v>8.2000000000000007E-3</v>
      </c>
      <c r="Q444" s="19">
        <v>0</v>
      </c>
      <c r="R444" s="22">
        <v>1.04</v>
      </c>
      <c r="S444" s="22">
        <v>0.85</v>
      </c>
      <c r="T444" s="22">
        <v>0.55000000000000004</v>
      </c>
      <c r="U444" s="19">
        <v>15</v>
      </c>
      <c r="V444" s="19">
        <v>4</v>
      </c>
      <c r="AS444" s="2"/>
      <c r="AT444" s="2"/>
      <c r="AU444" s="2"/>
      <c r="AV444" s="15"/>
      <c r="AW444" s="15"/>
      <c r="BA444" s="2"/>
      <c r="BB444" s="2"/>
      <c r="BD444" s="20"/>
      <c r="BE444" s="20"/>
      <c r="BG444" s="3"/>
      <c r="BH444" s="1"/>
      <c r="BI444" s="1"/>
      <c r="BJ444" s="1"/>
      <c r="BK444" s="1"/>
      <c r="BL444" s="1"/>
    </row>
    <row r="445" spans="1:64" x14ac:dyDescent="0.25">
      <c r="A445" s="1" t="s">
        <v>1</v>
      </c>
      <c r="B445" s="1" t="s">
        <v>18</v>
      </c>
      <c r="C445" s="1" t="s">
        <v>5</v>
      </c>
      <c r="D445" s="1" t="s">
        <v>30</v>
      </c>
      <c r="E445" s="1" t="s">
        <v>2006</v>
      </c>
      <c r="F445" s="1" t="s">
        <v>2007</v>
      </c>
      <c r="G445"/>
      <c r="H445" s="22">
        <v>2.6200000000000001E-2</v>
      </c>
      <c r="J445" s="13">
        <v>0.2823</v>
      </c>
      <c r="K445" s="13">
        <v>8.2799999999999999E-2</v>
      </c>
      <c r="L445" s="13">
        <v>8.6099999999999996E-2</v>
      </c>
      <c r="M445" s="13">
        <v>8.5500000000000007E-2</v>
      </c>
      <c r="N445" s="13">
        <v>0</v>
      </c>
      <c r="O445" s="13">
        <v>-0.24299999999999999</v>
      </c>
      <c r="P445" s="13"/>
      <c r="Q445" s="19">
        <v>0</v>
      </c>
      <c r="R445" s="22">
        <v>1.04</v>
      </c>
      <c r="S445" s="22">
        <v>0.41</v>
      </c>
      <c r="T445" s="22">
        <v>0.2</v>
      </c>
      <c r="U445" s="19">
        <v>41</v>
      </c>
      <c r="V445" s="19">
        <v>6</v>
      </c>
      <c r="AS445" s="2"/>
      <c r="AT445" s="2"/>
      <c r="AU445" s="2"/>
      <c r="AV445" s="15"/>
      <c r="AW445" s="15"/>
      <c r="BA445" s="2"/>
      <c r="BB445" s="2"/>
      <c r="BD445" s="20"/>
      <c r="BE445" s="20"/>
      <c r="BG445" s="3"/>
      <c r="BH445" s="1"/>
      <c r="BI445" s="1"/>
      <c r="BJ445" s="1"/>
      <c r="BK445" s="1"/>
      <c r="BL445" s="1"/>
    </row>
    <row r="446" spans="1:64" x14ac:dyDescent="0.25">
      <c r="A446" s="1" t="s">
        <v>17</v>
      </c>
      <c r="B446" s="1" t="s">
        <v>18</v>
      </c>
      <c r="C446" s="1" t="s">
        <v>25</v>
      </c>
      <c r="D446" s="1" t="s">
        <v>549</v>
      </c>
      <c r="E446" s="1" t="s">
        <v>279</v>
      </c>
      <c r="F446" s="1" t="s">
        <v>1437</v>
      </c>
      <c r="G446"/>
      <c r="H446" s="22">
        <v>-2.8199999999999999E-2</v>
      </c>
      <c r="J446" s="13">
        <v>0.14219999999999999</v>
      </c>
      <c r="K446" s="13">
        <v>0.22009999999999999</v>
      </c>
      <c r="L446" s="13">
        <v>0.22969999999999999</v>
      </c>
      <c r="M446" s="13">
        <v>0.2276</v>
      </c>
      <c r="N446" s="13">
        <v>-8.7599999999999997E-2</v>
      </c>
      <c r="O446" s="13">
        <v>-0.18709999999999999</v>
      </c>
      <c r="P446" s="13"/>
      <c r="Q446" s="19">
        <v>7</v>
      </c>
      <c r="R446" s="22">
        <v>1.04</v>
      </c>
      <c r="S446" s="22">
        <v>2.14</v>
      </c>
      <c r="T446" s="22">
        <v>0.46</v>
      </c>
      <c r="U446" s="19">
        <v>10</v>
      </c>
      <c r="V446" s="19">
        <v>3</v>
      </c>
      <c r="AS446" s="2"/>
      <c r="AT446" s="2"/>
      <c r="AU446" s="2"/>
      <c r="AV446" s="15"/>
      <c r="AW446" s="15"/>
      <c r="BA446" s="2"/>
      <c r="BB446" s="2"/>
      <c r="BD446" s="20"/>
      <c r="BE446" s="20"/>
      <c r="BG446" s="3"/>
      <c r="BH446" s="1"/>
      <c r="BI446" s="1"/>
      <c r="BJ446" s="1"/>
      <c r="BK446" s="1"/>
      <c r="BL446" s="1"/>
    </row>
    <row r="447" spans="1:64" x14ac:dyDescent="0.25">
      <c r="A447" s="1" t="s">
        <v>6</v>
      </c>
      <c r="B447" s="1" t="s">
        <v>18</v>
      </c>
      <c r="C447" s="1" t="s">
        <v>1645</v>
      </c>
      <c r="D447" s="1" t="s">
        <v>4</v>
      </c>
      <c r="E447" s="1" t="s">
        <v>1025</v>
      </c>
      <c r="F447" s="1" t="s">
        <v>1026</v>
      </c>
      <c r="G447">
        <v>1.8328000000000001E-2</v>
      </c>
      <c r="H447" s="22">
        <v>0.18374799999999999</v>
      </c>
      <c r="I447" s="2">
        <v>1.83E-2</v>
      </c>
      <c r="J447" s="13">
        <v>1.0845</v>
      </c>
      <c r="K447" s="13">
        <v>0.54890000000000005</v>
      </c>
      <c r="L447" s="13">
        <v>0.56840000000000002</v>
      </c>
      <c r="M447" s="13">
        <v>0.54479999999999995</v>
      </c>
      <c r="N447" s="13">
        <v>0</v>
      </c>
      <c r="O447" s="13">
        <v>-0.32719999999999999</v>
      </c>
      <c r="P447" s="13">
        <v>1.83E-2</v>
      </c>
      <c r="Q447" s="19">
        <v>0</v>
      </c>
      <c r="R447" s="22">
        <v>1.04</v>
      </c>
      <c r="S447" s="22">
        <v>2.77</v>
      </c>
      <c r="T447" s="22">
        <v>0.4</v>
      </c>
      <c r="U447" s="19">
        <v>19</v>
      </c>
      <c r="V447" s="19">
        <v>8</v>
      </c>
      <c r="AS447" s="2"/>
      <c r="AT447" s="2"/>
      <c r="AU447" s="2"/>
      <c r="AV447" s="15"/>
      <c r="AW447" s="15"/>
      <c r="BA447" s="2"/>
      <c r="BB447" s="2"/>
      <c r="BD447" s="20"/>
      <c r="BE447" s="20"/>
      <c r="BG447" s="3"/>
      <c r="BH447" s="1"/>
      <c r="BI447" s="1"/>
      <c r="BJ447" s="1"/>
      <c r="BK447" s="1"/>
      <c r="BL447" s="1"/>
    </row>
    <row r="448" spans="1:64" x14ac:dyDescent="0.25">
      <c r="A448" s="1" t="s">
        <v>1</v>
      </c>
      <c r="B448" s="1" t="s">
        <v>2</v>
      </c>
      <c r="C448" s="1" t="s">
        <v>39</v>
      </c>
      <c r="D448" s="1" t="s">
        <v>4</v>
      </c>
      <c r="E448" s="1" t="s">
        <v>250</v>
      </c>
      <c r="F448" s="1" t="s">
        <v>1290</v>
      </c>
      <c r="G448"/>
      <c r="H448" s="22">
        <v>1.286E-2</v>
      </c>
      <c r="J448" s="13">
        <v>0.1174</v>
      </c>
      <c r="K448" s="13">
        <v>8.4900000000000003E-2</v>
      </c>
      <c r="L448" s="13">
        <v>8.8099999999999998E-2</v>
      </c>
      <c r="M448" s="13">
        <v>8.7999999999999995E-2</v>
      </c>
      <c r="N448" s="13">
        <v>-1.46E-2</v>
      </c>
      <c r="O448" s="13">
        <v>-6.6799999999999998E-2</v>
      </c>
      <c r="P448" s="13"/>
      <c r="Q448" s="19">
        <v>43</v>
      </c>
      <c r="R448" s="22">
        <v>1.04</v>
      </c>
      <c r="S448" s="22">
        <v>1.49</v>
      </c>
      <c r="T448" s="22">
        <v>0.22</v>
      </c>
      <c r="U448" s="19">
        <v>8</v>
      </c>
      <c r="V448" s="19">
        <v>2</v>
      </c>
      <c r="AS448" s="2"/>
      <c r="AT448" s="2"/>
      <c r="AU448" s="2"/>
      <c r="AV448" s="15"/>
      <c r="AW448" s="15"/>
      <c r="BA448" s="2"/>
      <c r="BB448" s="2"/>
      <c r="BD448" s="20"/>
      <c r="BE448" s="20"/>
      <c r="BG448" s="3"/>
      <c r="BH448" s="1"/>
      <c r="BI448" s="1"/>
      <c r="BJ448" s="1"/>
      <c r="BK448" s="1"/>
      <c r="BL448" s="1"/>
    </row>
    <row r="449" spans="1:64" x14ac:dyDescent="0.25">
      <c r="A449" s="1" t="s">
        <v>1</v>
      </c>
      <c r="B449" s="1" t="s">
        <v>2</v>
      </c>
      <c r="C449" s="1" t="s">
        <v>39</v>
      </c>
      <c r="D449" s="1" t="s">
        <v>48</v>
      </c>
      <c r="E449" s="1" t="s">
        <v>2907</v>
      </c>
      <c r="F449" s="1" t="s">
        <v>669</v>
      </c>
      <c r="G449"/>
      <c r="H449" s="22">
        <v>-1.8086999999999999E-2</v>
      </c>
      <c r="J449" s="13">
        <v>-3.8999999999999998E-3</v>
      </c>
      <c r="K449" s="13">
        <v>0.12970000000000001</v>
      </c>
      <c r="L449" s="13">
        <v>0.1338</v>
      </c>
      <c r="M449" s="13">
        <v>0.13350000000000001</v>
      </c>
      <c r="N449" s="13">
        <v>-0.1037</v>
      </c>
      <c r="O449" s="13">
        <v>-0.1515</v>
      </c>
      <c r="P449" s="13"/>
      <c r="Q449" s="19">
        <v>38</v>
      </c>
      <c r="R449" s="22">
        <v>1.03</v>
      </c>
      <c r="S449" s="22">
        <v>2.34</v>
      </c>
      <c r="T449" s="22">
        <v>0.2</v>
      </c>
      <c r="U449" s="19">
        <v>29</v>
      </c>
      <c r="V449" s="19">
        <v>8</v>
      </c>
      <c r="AS449" s="2"/>
      <c r="AT449" s="2"/>
      <c r="AU449" s="2"/>
      <c r="AV449" s="15"/>
      <c r="AW449" s="15"/>
      <c r="BA449" s="2"/>
      <c r="BB449" s="2"/>
      <c r="BD449" s="20"/>
      <c r="BE449" s="20"/>
      <c r="BG449" s="3"/>
      <c r="BH449" s="1"/>
      <c r="BI449" s="1"/>
      <c r="BJ449" s="1"/>
      <c r="BK449" s="1"/>
      <c r="BL449" s="1"/>
    </row>
    <row r="450" spans="1:64" x14ac:dyDescent="0.25">
      <c r="A450" s="1" t="s">
        <v>6</v>
      </c>
      <c r="B450" s="1" t="s">
        <v>18</v>
      </c>
      <c r="C450" s="1" t="s">
        <v>1645</v>
      </c>
      <c r="D450" s="1" t="s">
        <v>4</v>
      </c>
      <c r="E450" s="1" t="s">
        <v>1715</v>
      </c>
      <c r="F450" s="1" t="s">
        <v>1585</v>
      </c>
      <c r="G450"/>
      <c r="H450" s="22">
        <v>-6.8000000000000005E-2</v>
      </c>
      <c r="J450" s="13">
        <v>0.59389999999999998</v>
      </c>
      <c r="K450" s="13">
        <v>0.78869999999999996</v>
      </c>
      <c r="L450" s="13">
        <v>0.81100000000000005</v>
      </c>
      <c r="M450" s="13">
        <v>0.66910000000000003</v>
      </c>
      <c r="N450" s="13">
        <v>-0.16209999999999999</v>
      </c>
      <c r="O450" s="13">
        <v>-0.78039999999999998</v>
      </c>
      <c r="P450" s="13"/>
      <c r="Q450" s="19">
        <v>31</v>
      </c>
      <c r="R450" s="22">
        <v>1.03</v>
      </c>
      <c r="S450" s="22">
        <v>2.4</v>
      </c>
      <c r="T450" s="22">
        <v>0.61</v>
      </c>
      <c r="U450" s="19">
        <v>38</v>
      </c>
      <c r="V450" s="19">
        <v>7</v>
      </c>
      <c r="AS450" s="2"/>
      <c r="AT450" s="2"/>
      <c r="AU450" s="2"/>
      <c r="AV450" s="15"/>
      <c r="AW450" s="15"/>
      <c r="BA450" s="2"/>
      <c r="BB450" s="2"/>
      <c r="BD450" s="20"/>
      <c r="BE450" s="20"/>
      <c r="BG450" s="3"/>
      <c r="BH450" s="1"/>
      <c r="BI450" s="1"/>
      <c r="BJ450" s="1"/>
      <c r="BK450" s="1"/>
      <c r="BL450" s="1"/>
    </row>
    <row r="451" spans="1:64" x14ac:dyDescent="0.25">
      <c r="A451" s="1" t="s">
        <v>32</v>
      </c>
      <c r="B451" s="1" t="s">
        <v>2</v>
      </c>
      <c r="C451" s="1" t="s">
        <v>27</v>
      </c>
      <c r="D451" s="1" t="s">
        <v>33</v>
      </c>
      <c r="E451" s="1" t="s">
        <v>3299</v>
      </c>
      <c r="F451" s="1" t="s">
        <v>3301</v>
      </c>
      <c r="G451"/>
      <c r="H451" s="22">
        <v>7.7999999999999996E-3</v>
      </c>
      <c r="J451" s="13">
        <v>0.1094</v>
      </c>
      <c r="K451" s="13">
        <v>8.6800000000000002E-2</v>
      </c>
      <c r="L451" s="13">
        <v>8.9599999999999999E-2</v>
      </c>
      <c r="M451" s="13">
        <v>8.9499999999999996E-2</v>
      </c>
      <c r="N451" s="13">
        <v>0</v>
      </c>
      <c r="O451" s="13">
        <v>-4.7800000000000002E-2</v>
      </c>
      <c r="P451" s="13"/>
      <c r="Q451" s="19">
        <v>173</v>
      </c>
      <c r="R451" s="22">
        <v>1.03</v>
      </c>
      <c r="S451" s="22">
        <v>1.32</v>
      </c>
      <c r="T451" s="22">
        <v>0.41</v>
      </c>
      <c r="U451" s="19">
        <v>5</v>
      </c>
      <c r="V451" s="19">
        <v>2</v>
      </c>
      <c r="AS451" s="2"/>
      <c r="AT451" s="2"/>
      <c r="AU451" s="2"/>
      <c r="AV451" s="15"/>
      <c r="AW451" s="15"/>
      <c r="BA451" s="2"/>
      <c r="BB451" s="2"/>
      <c r="BD451" s="20"/>
      <c r="BE451" s="20"/>
      <c r="BG451" s="3"/>
      <c r="BH451" s="1"/>
      <c r="BI451" s="1"/>
      <c r="BJ451" s="1"/>
      <c r="BK451" s="1"/>
      <c r="BL451" s="1"/>
    </row>
    <row r="452" spans="1:64" x14ac:dyDescent="0.25">
      <c r="A452" s="1" t="s">
        <v>65</v>
      </c>
      <c r="B452" s="1" t="s">
        <v>18</v>
      </c>
      <c r="C452" s="1" t="s">
        <v>1500</v>
      </c>
      <c r="D452" s="1" t="s">
        <v>30</v>
      </c>
      <c r="E452" s="1" t="s">
        <v>1716</v>
      </c>
      <c r="F452" s="1" t="s">
        <v>1717</v>
      </c>
      <c r="G452"/>
      <c r="H452" s="22">
        <v>-2.6700000000000002E-2</v>
      </c>
      <c r="J452" s="13">
        <v>8.4599999999999995E-2</v>
      </c>
      <c r="K452" s="13">
        <v>0.13070000000000001</v>
      </c>
      <c r="L452" s="13">
        <v>0.1346</v>
      </c>
      <c r="M452" s="13">
        <v>0.13439999999999999</v>
      </c>
      <c r="N452" s="13">
        <v>-3.44E-2</v>
      </c>
      <c r="O452" s="13">
        <v>-7.4200000000000002E-2</v>
      </c>
      <c r="P452" s="13"/>
      <c r="Q452" s="19">
        <v>11</v>
      </c>
      <c r="R452" s="22">
        <v>1.03</v>
      </c>
      <c r="S452" s="22">
        <v>1.99</v>
      </c>
      <c r="T452" s="22">
        <v>0.56000000000000005</v>
      </c>
      <c r="U452" s="19">
        <v>2</v>
      </c>
      <c r="V452" s="19">
        <v>1</v>
      </c>
      <c r="AS452" s="2"/>
      <c r="AT452" s="2"/>
      <c r="AU452" s="2"/>
      <c r="AV452" s="15"/>
      <c r="AW452" s="15"/>
      <c r="BA452" s="2"/>
      <c r="BB452" s="2"/>
      <c r="BD452" s="20"/>
      <c r="BE452" s="20"/>
      <c r="BG452" s="3"/>
      <c r="BH452" s="1"/>
      <c r="BI452" s="1"/>
      <c r="BJ452" s="1"/>
      <c r="BK452" s="1"/>
      <c r="BL452" s="1"/>
    </row>
    <row r="453" spans="1:64" x14ac:dyDescent="0.25">
      <c r="A453" s="1" t="s">
        <v>65</v>
      </c>
      <c r="B453" s="1" t="s">
        <v>68</v>
      </c>
      <c r="C453" s="1" t="s">
        <v>56</v>
      </c>
      <c r="D453" s="1" t="s">
        <v>283</v>
      </c>
      <c r="E453" s="1" t="s">
        <v>622</v>
      </c>
      <c r="F453" s="1" t="s">
        <v>915</v>
      </c>
      <c r="G453"/>
      <c r="H453" s="22">
        <v>-2.2408000000000001E-2</v>
      </c>
      <c r="J453" s="13">
        <v>0.24110000000000001</v>
      </c>
      <c r="K453" s="13">
        <v>0.14299999999999999</v>
      </c>
      <c r="L453" s="13">
        <v>0.1472</v>
      </c>
      <c r="M453" s="13">
        <v>0.14610000000000001</v>
      </c>
      <c r="N453" s="13">
        <v>-2.24E-2</v>
      </c>
      <c r="O453" s="13">
        <v>-0.23089999999999999</v>
      </c>
      <c r="P453" s="13"/>
      <c r="Q453" s="19">
        <v>0</v>
      </c>
      <c r="R453" s="22">
        <v>1.03</v>
      </c>
      <c r="S453" s="22">
        <v>1.8</v>
      </c>
      <c r="T453" s="22">
        <v>0.99</v>
      </c>
      <c r="U453" s="19">
        <v>23</v>
      </c>
      <c r="V453" s="19">
        <v>3</v>
      </c>
      <c r="AS453" s="2"/>
      <c r="AT453" s="2"/>
      <c r="AU453" s="2"/>
      <c r="AV453" s="15"/>
      <c r="AW453" s="15"/>
      <c r="BA453" s="2"/>
      <c r="BB453" s="2"/>
      <c r="BD453" s="20"/>
      <c r="BE453" s="20"/>
      <c r="BG453" s="3"/>
      <c r="BH453" s="1"/>
      <c r="BI453" s="1"/>
      <c r="BJ453" s="1"/>
      <c r="BK453" s="1"/>
      <c r="BL453" s="1"/>
    </row>
    <row r="454" spans="1:64" x14ac:dyDescent="0.25">
      <c r="A454" s="1" t="s">
        <v>17</v>
      </c>
      <c r="B454" s="1" t="s">
        <v>18</v>
      </c>
      <c r="C454" s="1" t="s">
        <v>25</v>
      </c>
      <c r="D454" s="1" t="s">
        <v>473</v>
      </c>
      <c r="E454" s="1" t="s">
        <v>636</v>
      </c>
      <c r="F454" s="1" t="s">
        <v>2495</v>
      </c>
      <c r="G454"/>
      <c r="H454" s="22">
        <v>-9.2999999999999992E-3</v>
      </c>
      <c r="J454" s="13">
        <v>0.1176</v>
      </c>
      <c r="K454" s="13">
        <v>8.7300000000000003E-2</v>
      </c>
      <c r="L454" s="13">
        <v>9.01E-2</v>
      </c>
      <c r="M454" s="13">
        <v>8.9800000000000005E-2</v>
      </c>
      <c r="N454" s="13">
        <v>-3.5000000000000003E-2</v>
      </c>
      <c r="O454" s="13">
        <v>-0.23630000000000001</v>
      </c>
      <c r="P454" s="13"/>
      <c r="Q454" s="19">
        <v>278</v>
      </c>
      <c r="R454" s="22">
        <v>1.03</v>
      </c>
      <c r="S454" s="22">
        <v>1.21</v>
      </c>
      <c r="T454" s="22">
        <v>0.47</v>
      </c>
      <c r="U454" s="19">
        <v>40</v>
      </c>
      <c r="V454" s="19">
        <v>4</v>
      </c>
      <c r="AS454" s="2"/>
      <c r="AT454" s="2"/>
      <c r="AU454" s="2"/>
      <c r="AV454" s="15"/>
      <c r="AW454" s="15"/>
      <c r="BA454" s="2"/>
      <c r="BB454" s="2"/>
      <c r="BD454" s="20"/>
      <c r="BE454" s="20"/>
      <c r="BG454" s="3"/>
      <c r="BH454" s="1"/>
      <c r="BI454" s="1"/>
      <c r="BJ454" s="1"/>
      <c r="BK454" s="1"/>
      <c r="BL454" s="1"/>
    </row>
    <row r="455" spans="1:64" x14ac:dyDescent="0.25">
      <c r="A455" s="1" t="s">
        <v>27</v>
      </c>
      <c r="B455" s="1" t="s">
        <v>18</v>
      </c>
      <c r="C455" s="1" t="s">
        <v>39</v>
      </c>
      <c r="D455" s="1" t="s">
        <v>100</v>
      </c>
      <c r="E455" s="1" t="s">
        <v>488</v>
      </c>
      <c r="F455" s="1" t="s">
        <v>2451</v>
      </c>
      <c r="G455"/>
      <c r="H455" s="22">
        <v>9.1999999999999998E-3</v>
      </c>
      <c r="J455" s="13">
        <v>0.1933</v>
      </c>
      <c r="K455" s="13">
        <v>6.0499999999999998E-2</v>
      </c>
      <c r="L455" s="13">
        <v>6.2300000000000001E-2</v>
      </c>
      <c r="M455" s="13">
        <v>6.2199999999999998E-2</v>
      </c>
      <c r="N455" s="13">
        <v>0</v>
      </c>
      <c r="O455" s="13">
        <v>-0.1091</v>
      </c>
      <c r="P455" s="13"/>
      <c r="Q455" s="19">
        <v>683</v>
      </c>
      <c r="R455" s="22">
        <v>1.03</v>
      </c>
      <c r="S455" s="22">
        <v>1.55</v>
      </c>
      <c r="T455" s="22">
        <v>-0.09</v>
      </c>
      <c r="U455" s="19">
        <v>50</v>
      </c>
      <c r="V455" s="19">
        <v>7</v>
      </c>
      <c r="AS455" s="2"/>
      <c r="AT455" s="2"/>
      <c r="AU455" s="2"/>
      <c r="AV455" s="15"/>
      <c r="AW455" s="15"/>
      <c r="BA455" s="2"/>
      <c r="BB455" s="2"/>
      <c r="BD455" s="20"/>
      <c r="BE455" s="20"/>
      <c r="BG455" s="3"/>
      <c r="BH455" s="1"/>
      <c r="BI455" s="1"/>
      <c r="BJ455" s="1"/>
      <c r="BK455" s="1"/>
      <c r="BL455" s="1"/>
    </row>
    <row r="456" spans="1:64" x14ac:dyDescent="0.25">
      <c r="A456" s="1" t="s">
        <v>6</v>
      </c>
      <c r="B456" s="1" t="s">
        <v>18</v>
      </c>
      <c r="C456" s="1" t="s">
        <v>1645</v>
      </c>
      <c r="D456" s="1" t="s">
        <v>4</v>
      </c>
      <c r="E456" s="1" t="s">
        <v>2238</v>
      </c>
      <c r="F456" s="1" t="s">
        <v>2239</v>
      </c>
      <c r="G456">
        <v>-8.1320000000000003E-2</v>
      </c>
      <c r="H456" s="22">
        <v>-0.27576099999999998</v>
      </c>
      <c r="I456" s="2">
        <v>-8.1299999999999997E-2</v>
      </c>
      <c r="J456" s="13">
        <v>-2.18E-2</v>
      </c>
      <c r="K456" s="13">
        <v>1.0505</v>
      </c>
      <c r="L456" s="13">
        <v>1.0810999999999999</v>
      </c>
      <c r="M456" s="13">
        <v>0.81699999999999995</v>
      </c>
      <c r="N456" s="13">
        <v>-0.39710000000000001</v>
      </c>
      <c r="O456" s="13">
        <v>-0.51549999999999996</v>
      </c>
      <c r="P456" s="13">
        <v>-8.1299999999999997E-2</v>
      </c>
      <c r="Q456" s="19">
        <v>0</v>
      </c>
      <c r="R456" s="22">
        <v>1.03</v>
      </c>
      <c r="S456" s="22">
        <v>3.27</v>
      </c>
      <c r="T456" s="22">
        <v>0.56999999999999995</v>
      </c>
      <c r="U456" s="19">
        <v>10</v>
      </c>
      <c r="V456" s="19">
        <v>5</v>
      </c>
      <c r="AS456" s="2"/>
      <c r="AT456" s="2"/>
      <c r="AU456" s="2"/>
      <c r="AV456" s="15"/>
      <c r="AW456" s="15"/>
      <c r="BA456" s="2"/>
      <c r="BB456" s="2"/>
      <c r="BD456" s="20"/>
      <c r="BE456" s="20"/>
      <c r="BG456" s="3"/>
      <c r="BH456" s="1"/>
      <c r="BI456" s="1"/>
      <c r="BJ456" s="1"/>
      <c r="BK456" s="1"/>
      <c r="BL456" s="1"/>
    </row>
    <row r="457" spans="1:64" x14ac:dyDescent="0.25">
      <c r="A457" s="1" t="s">
        <v>32</v>
      </c>
      <c r="B457" s="1" t="s">
        <v>18</v>
      </c>
      <c r="C457" s="1" t="s">
        <v>508</v>
      </c>
      <c r="D457" s="1" t="s">
        <v>4</v>
      </c>
      <c r="E457" s="1" t="s">
        <v>2647</v>
      </c>
      <c r="F457" s="1" t="s">
        <v>2648</v>
      </c>
      <c r="G457"/>
      <c r="H457" s="22">
        <v>-1.23E-2</v>
      </c>
      <c r="J457" s="13">
        <v>8.6699999999999999E-2</v>
      </c>
      <c r="K457" s="13">
        <v>6.5000000000000002E-2</v>
      </c>
      <c r="L457" s="13">
        <v>6.7100000000000007E-2</v>
      </c>
      <c r="M457" s="13">
        <v>6.7100000000000007E-2</v>
      </c>
      <c r="N457" s="13">
        <v>-1.23E-2</v>
      </c>
      <c r="O457" s="13">
        <v>-7.3499999999999996E-2</v>
      </c>
      <c r="P457" s="13"/>
      <c r="Q457" s="19">
        <v>74</v>
      </c>
      <c r="R457" s="22">
        <v>1.03</v>
      </c>
      <c r="S457" s="22">
        <v>1.45</v>
      </c>
      <c r="T457" s="22">
        <v>0.63</v>
      </c>
      <c r="U457" s="19">
        <v>9</v>
      </c>
      <c r="V457" s="19">
        <v>3</v>
      </c>
      <c r="AS457" s="2"/>
      <c r="AT457" s="2"/>
      <c r="AU457" s="2"/>
      <c r="AV457" s="15"/>
      <c r="AW457" s="15"/>
      <c r="BA457" s="2"/>
      <c r="BB457" s="2"/>
      <c r="BD457" s="20"/>
      <c r="BE457" s="20"/>
      <c r="BG457" s="3"/>
      <c r="BH457" s="1"/>
      <c r="BI457" s="1"/>
      <c r="BJ457" s="1"/>
      <c r="BK457" s="1"/>
      <c r="BL457" s="1"/>
    </row>
    <row r="458" spans="1:64" x14ac:dyDescent="0.25">
      <c r="A458" s="1" t="s">
        <v>36</v>
      </c>
      <c r="B458" s="1" t="s">
        <v>8</v>
      </c>
      <c r="C458" s="1" t="s">
        <v>39</v>
      </c>
      <c r="D458" s="1" t="s">
        <v>4</v>
      </c>
      <c r="E458" s="1" t="s">
        <v>279</v>
      </c>
      <c r="F458" s="1" t="s">
        <v>717</v>
      </c>
      <c r="G458"/>
      <c r="H458" s="22">
        <v>-5.7000000000000002E-3</v>
      </c>
      <c r="J458" s="13">
        <v>6.3100000000000003E-2</v>
      </c>
      <c r="K458" s="13">
        <v>4.9099999999999998E-2</v>
      </c>
      <c r="L458" s="13">
        <v>5.0799999999999998E-2</v>
      </c>
      <c r="M458" s="13">
        <v>5.0799999999999998E-2</v>
      </c>
      <c r="N458" s="13">
        <v>-1.35E-2</v>
      </c>
      <c r="O458" s="13">
        <v>-8.2799999999999999E-2</v>
      </c>
      <c r="P458" s="13"/>
      <c r="Q458" s="19">
        <v>79</v>
      </c>
      <c r="R458" s="22">
        <v>1.03</v>
      </c>
      <c r="S458" s="22">
        <v>1.18</v>
      </c>
      <c r="T458" s="22">
        <v>0.75</v>
      </c>
      <c r="U458" s="19">
        <v>19</v>
      </c>
      <c r="V458" s="19">
        <v>5</v>
      </c>
      <c r="AS458" s="2"/>
      <c r="AT458" s="2"/>
      <c r="AU458" s="2"/>
      <c r="AV458" s="15"/>
      <c r="AW458" s="15"/>
      <c r="BA458" s="2"/>
      <c r="BB458" s="2"/>
      <c r="BD458" s="20"/>
      <c r="BE458" s="20"/>
      <c r="BG458" s="3"/>
      <c r="BH458" s="1"/>
      <c r="BI458" s="1"/>
      <c r="BJ458" s="1"/>
      <c r="BK458" s="1"/>
      <c r="BL458" s="1"/>
    </row>
    <row r="459" spans="1:64" x14ac:dyDescent="0.25">
      <c r="A459" s="1" t="s">
        <v>36</v>
      </c>
      <c r="B459" s="1" t="s">
        <v>18</v>
      </c>
      <c r="C459" s="1" t="s">
        <v>39</v>
      </c>
      <c r="D459" s="1" t="s">
        <v>4</v>
      </c>
      <c r="E459" s="1" t="s">
        <v>731</v>
      </c>
      <c r="F459" s="1" t="s">
        <v>2319</v>
      </c>
      <c r="G459"/>
      <c r="H459" s="22">
        <v>-4.7999999999999996E-3</v>
      </c>
      <c r="J459" s="13">
        <v>4.4200000000000003E-2</v>
      </c>
      <c r="K459" s="13">
        <v>4.0099999999999997E-2</v>
      </c>
      <c r="L459" s="13">
        <v>4.1099999999999998E-2</v>
      </c>
      <c r="M459" s="13">
        <v>4.1000000000000002E-2</v>
      </c>
      <c r="N459" s="13">
        <v>-4.7999999999999996E-3</v>
      </c>
      <c r="O459" s="13">
        <v>-5.0099999999999999E-2</v>
      </c>
      <c r="P459" s="13"/>
      <c r="Q459" s="19">
        <v>65</v>
      </c>
      <c r="R459" s="22">
        <v>1.02</v>
      </c>
      <c r="S459" s="22">
        <v>1.1299999999999999</v>
      </c>
      <c r="T459" s="22">
        <v>0.39</v>
      </c>
      <c r="U459" s="19">
        <v>10</v>
      </c>
      <c r="V459" s="19">
        <v>2</v>
      </c>
      <c r="AS459" s="2"/>
      <c r="AT459" s="2"/>
      <c r="AU459" s="2"/>
      <c r="AV459" s="15"/>
      <c r="AW459" s="15"/>
      <c r="BA459" s="2"/>
      <c r="BB459" s="2"/>
      <c r="BD459" s="20"/>
      <c r="BE459" s="20"/>
      <c r="BG459" s="3"/>
      <c r="BH459" s="1"/>
      <c r="BI459" s="1"/>
      <c r="BJ459" s="1"/>
      <c r="BK459" s="1"/>
      <c r="BL459" s="1"/>
    </row>
    <row r="460" spans="1:64" x14ac:dyDescent="0.25">
      <c r="A460" s="1" t="s">
        <v>483</v>
      </c>
      <c r="B460" s="1" t="s">
        <v>18</v>
      </c>
      <c r="C460" s="1" t="s">
        <v>25</v>
      </c>
      <c r="D460" s="1" t="s">
        <v>4</v>
      </c>
      <c r="E460" s="1" t="s">
        <v>1762</v>
      </c>
      <c r="F460" s="1" t="s">
        <v>624</v>
      </c>
      <c r="G460"/>
      <c r="H460" s="22">
        <v>-5.7000000000000002E-3</v>
      </c>
      <c r="J460" s="13">
        <v>0.10059999999999999</v>
      </c>
      <c r="K460" s="13">
        <v>7.0800000000000002E-2</v>
      </c>
      <c r="L460" s="13">
        <v>7.2400000000000006E-2</v>
      </c>
      <c r="M460" s="13">
        <v>7.22E-2</v>
      </c>
      <c r="N460" s="13">
        <v>-5.7000000000000002E-3</v>
      </c>
      <c r="O460" s="13">
        <v>-8.4099999999999994E-2</v>
      </c>
      <c r="P460" s="13"/>
      <c r="Q460" s="19">
        <v>54</v>
      </c>
      <c r="R460" s="22">
        <v>1.02</v>
      </c>
      <c r="S460" s="22">
        <v>1.1200000000000001</v>
      </c>
      <c r="T460" s="22">
        <v>0.49</v>
      </c>
      <c r="U460" s="19">
        <v>33</v>
      </c>
      <c r="V460" s="19">
        <v>5</v>
      </c>
      <c r="AS460" s="2"/>
      <c r="AT460" s="2"/>
      <c r="AU460" s="2"/>
      <c r="AV460" s="15"/>
      <c r="AW460" s="15"/>
      <c r="BA460" s="2"/>
      <c r="BB460" s="2"/>
      <c r="BD460" s="20"/>
      <c r="BE460" s="20"/>
      <c r="BG460" s="3"/>
      <c r="BH460" s="1"/>
      <c r="BI460" s="1"/>
      <c r="BJ460" s="1"/>
      <c r="BK460" s="1"/>
      <c r="BL460" s="1"/>
    </row>
    <row r="461" spans="1:64" x14ac:dyDescent="0.25">
      <c r="A461" s="1" t="s">
        <v>6</v>
      </c>
      <c r="B461" s="1" t="s">
        <v>18</v>
      </c>
      <c r="C461" s="1" t="s">
        <v>1645</v>
      </c>
      <c r="D461" s="1" t="s">
        <v>4</v>
      </c>
      <c r="E461" s="1" t="s">
        <v>2039</v>
      </c>
      <c r="F461" s="1" t="s">
        <v>2040</v>
      </c>
      <c r="G461">
        <v>3.6268000000000002E-2</v>
      </c>
      <c r="H461" s="22">
        <v>-0.12808700000000001</v>
      </c>
      <c r="I461" s="2">
        <v>3.6299999999999999E-2</v>
      </c>
      <c r="J461" s="13">
        <v>0.50429999999999997</v>
      </c>
      <c r="K461" s="13">
        <v>0.67190000000000005</v>
      </c>
      <c r="L461" s="13">
        <v>0.68369999999999997</v>
      </c>
      <c r="M461" s="13">
        <v>0.61370000000000002</v>
      </c>
      <c r="N461" s="13">
        <v>-9.6500000000000002E-2</v>
      </c>
      <c r="O461" s="13">
        <v>-0.42199999999999999</v>
      </c>
      <c r="P461" s="13">
        <v>3.6299999999999999E-2</v>
      </c>
      <c r="Q461" s="19">
        <v>0</v>
      </c>
      <c r="R461" s="22">
        <v>1.02</v>
      </c>
      <c r="S461" s="22">
        <v>2.34</v>
      </c>
      <c r="T461" s="22">
        <v>0.54</v>
      </c>
      <c r="U461" s="19">
        <v>7</v>
      </c>
      <c r="V461" s="19">
        <v>3</v>
      </c>
      <c r="AS461" s="2"/>
      <c r="AT461" s="2"/>
      <c r="AU461" s="2"/>
      <c r="AV461" s="15"/>
      <c r="AW461" s="15"/>
      <c r="BA461" s="2"/>
      <c r="BB461" s="2"/>
      <c r="BD461" s="20"/>
      <c r="BE461" s="20"/>
      <c r="BG461" s="3"/>
      <c r="BH461" s="1"/>
      <c r="BI461" s="1"/>
      <c r="BJ461" s="1"/>
      <c r="BK461" s="1"/>
      <c r="BL461" s="1"/>
    </row>
    <row r="462" spans="1:64" x14ac:dyDescent="0.25">
      <c r="A462" s="1" t="s">
        <v>36</v>
      </c>
      <c r="B462" s="1" t="s">
        <v>8</v>
      </c>
      <c r="C462" s="1" t="s">
        <v>7</v>
      </c>
      <c r="D462" s="1" t="s">
        <v>19</v>
      </c>
      <c r="E462" s="1" t="s">
        <v>80</v>
      </c>
      <c r="F462" s="1" t="s">
        <v>2522</v>
      </c>
      <c r="G462"/>
      <c r="H462" s="22">
        <v>2.1499999999999998E-2</v>
      </c>
      <c r="J462" s="13">
        <v>0.16669999999999999</v>
      </c>
      <c r="K462" s="13">
        <v>6.0400000000000002E-2</v>
      </c>
      <c r="L462" s="13">
        <v>6.1400000000000003E-2</v>
      </c>
      <c r="M462" s="13">
        <v>6.13E-2</v>
      </c>
      <c r="N462" s="13">
        <v>0</v>
      </c>
      <c r="O462" s="13">
        <v>-5.1999999999999998E-2</v>
      </c>
      <c r="P462" s="13"/>
      <c r="Q462" s="19">
        <v>285</v>
      </c>
      <c r="R462" s="22">
        <v>1.02</v>
      </c>
      <c r="S462" s="22">
        <v>2.19</v>
      </c>
      <c r="T462" s="22">
        <v>-0.39</v>
      </c>
      <c r="U462" s="19">
        <v>13</v>
      </c>
      <c r="V462" s="19">
        <v>3</v>
      </c>
      <c r="AS462" s="2"/>
      <c r="AT462" s="2"/>
      <c r="AU462" s="2"/>
      <c r="AV462" s="15"/>
      <c r="AW462" s="15"/>
      <c r="BA462" s="2"/>
      <c r="BB462" s="2"/>
      <c r="BD462" s="20"/>
      <c r="BE462" s="20"/>
      <c r="BG462" s="3"/>
      <c r="BH462" s="1"/>
      <c r="BI462" s="1"/>
      <c r="BJ462" s="1"/>
      <c r="BK462" s="1"/>
      <c r="BL462" s="1"/>
    </row>
    <row r="463" spans="1:64" x14ac:dyDescent="0.25">
      <c r="A463" s="1" t="s">
        <v>1079</v>
      </c>
      <c r="B463" s="1" t="s">
        <v>18</v>
      </c>
      <c r="C463" s="1" t="s">
        <v>7</v>
      </c>
      <c r="D463" s="1" t="s">
        <v>631</v>
      </c>
      <c r="E463" s="1" t="s">
        <v>2211</v>
      </c>
      <c r="F463" s="1" t="s">
        <v>2212</v>
      </c>
      <c r="G463">
        <v>-3.9648000000000003E-2</v>
      </c>
      <c r="H463" s="22">
        <v>-9.6517000000000006E-2</v>
      </c>
      <c r="I463" s="2">
        <v>-3.9600000000000003E-2</v>
      </c>
      <c r="J463" s="13">
        <v>-5.4199999999999998E-2</v>
      </c>
      <c r="K463" s="13">
        <v>0.25219999999999998</v>
      </c>
      <c r="L463" s="13">
        <v>0.25740000000000002</v>
      </c>
      <c r="M463" s="13">
        <v>0.25419999999999998</v>
      </c>
      <c r="N463" s="13">
        <v>-0.17349999999999999</v>
      </c>
      <c r="O463" s="13">
        <v>-0.17349999999999999</v>
      </c>
      <c r="P463" s="13">
        <v>-3.9600000000000003E-2</v>
      </c>
      <c r="Q463" s="19">
        <v>0</v>
      </c>
      <c r="R463" s="22">
        <v>1.02</v>
      </c>
      <c r="S463" s="22">
        <v>2.5299999999999998</v>
      </c>
      <c r="T463" s="22">
        <v>-0.11</v>
      </c>
      <c r="U463" s="19">
        <v>8</v>
      </c>
      <c r="V463" s="19">
        <v>3</v>
      </c>
      <c r="AS463" s="2"/>
      <c r="AT463" s="2"/>
      <c r="AU463" s="2"/>
      <c r="AV463" s="15"/>
      <c r="AW463" s="15"/>
      <c r="BA463" s="2"/>
      <c r="BB463" s="2"/>
      <c r="BD463" s="20"/>
      <c r="BE463" s="20"/>
      <c r="BG463" s="3"/>
      <c r="BH463" s="1"/>
      <c r="BI463" s="1"/>
      <c r="BJ463" s="1"/>
      <c r="BK463" s="1"/>
      <c r="BL463" s="1"/>
    </row>
    <row r="464" spans="1:64" x14ac:dyDescent="0.25">
      <c r="A464" s="1" t="s">
        <v>987</v>
      </c>
      <c r="B464" s="1" t="s">
        <v>987</v>
      </c>
      <c r="C464" s="1" t="s">
        <v>987</v>
      </c>
      <c r="D464" s="1" t="s">
        <v>987</v>
      </c>
      <c r="E464" s="1" t="s">
        <v>987</v>
      </c>
      <c r="F464" s="1" t="s">
        <v>1664</v>
      </c>
      <c r="G464">
        <v>1.6975000000000001E-2</v>
      </c>
      <c r="H464" s="22">
        <v>-2.52E-4</v>
      </c>
      <c r="I464" s="2">
        <v>1.7000000000000001E-2</v>
      </c>
      <c r="J464" s="13">
        <v>2.53E-2</v>
      </c>
      <c r="K464" s="13">
        <v>2.0500000000000001E-2</v>
      </c>
      <c r="L464" s="13">
        <v>2.0899999999999998E-2</v>
      </c>
      <c r="M464" s="13">
        <v>2.0899999999999998E-2</v>
      </c>
      <c r="N464" s="13">
        <v>0</v>
      </c>
      <c r="O464" s="13">
        <v>-1.9599999999999999E-2</v>
      </c>
      <c r="P464" s="13">
        <v>1.7000000000000001E-2</v>
      </c>
      <c r="Q464" s="19"/>
      <c r="R464" s="22">
        <v>1.02</v>
      </c>
      <c r="S464" s="22">
        <v>2.2200000000000002</v>
      </c>
      <c r="T464" s="22">
        <v>-0.17</v>
      </c>
      <c r="U464" s="19">
        <v>8</v>
      </c>
      <c r="V464" s="19">
        <v>3</v>
      </c>
      <c r="AS464" s="2"/>
      <c r="AT464" s="2"/>
      <c r="AU464" s="2"/>
      <c r="AV464" s="15"/>
      <c r="AW464" s="15"/>
      <c r="BA464" s="2"/>
      <c r="BB464" s="2"/>
      <c r="BD464" s="20"/>
      <c r="BE464" s="20"/>
      <c r="BG464" s="3"/>
      <c r="BH464" s="1"/>
      <c r="BI464" s="1"/>
      <c r="BJ464" s="1"/>
      <c r="BK464" s="1"/>
      <c r="BL464" s="1"/>
    </row>
    <row r="465" spans="1:64" x14ac:dyDescent="0.25">
      <c r="A465" s="1" t="s">
        <v>1</v>
      </c>
      <c r="B465" s="1" t="s">
        <v>18</v>
      </c>
      <c r="C465" s="1" t="s">
        <v>25</v>
      </c>
      <c r="D465" s="1" t="s">
        <v>617</v>
      </c>
      <c r="E465" s="1" t="s">
        <v>643</v>
      </c>
      <c r="F465" s="1" t="s">
        <v>644</v>
      </c>
      <c r="G465"/>
      <c r="H465" s="22">
        <v>-2.5000000000000001E-4</v>
      </c>
      <c r="J465" s="13">
        <v>0.18959999999999999</v>
      </c>
      <c r="K465" s="13">
        <v>7.2400000000000006E-2</v>
      </c>
      <c r="L465" s="13">
        <v>7.3499999999999996E-2</v>
      </c>
      <c r="M465" s="13">
        <v>7.3300000000000004E-2</v>
      </c>
      <c r="N465" s="13">
        <v>-2.9999999999999997E-4</v>
      </c>
      <c r="O465" s="13">
        <v>-0.10589999999999999</v>
      </c>
      <c r="P465" s="13"/>
      <c r="Q465" s="19">
        <v>483</v>
      </c>
      <c r="R465" s="22">
        <v>1.02</v>
      </c>
      <c r="S465" s="22">
        <v>1.3</v>
      </c>
      <c r="T465" s="22">
        <v>0.24</v>
      </c>
      <c r="U465" s="19">
        <v>25</v>
      </c>
      <c r="V465" s="19">
        <v>3</v>
      </c>
      <c r="AS465" s="2"/>
      <c r="AT465" s="2"/>
      <c r="AU465" s="2"/>
      <c r="AV465" s="15"/>
      <c r="AW465" s="15"/>
      <c r="BA465" s="2"/>
      <c r="BB465" s="2"/>
      <c r="BD465" s="20"/>
      <c r="BE465" s="20"/>
      <c r="BG465" s="3"/>
      <c r="BH465" s="1"/>
      <c r="BI465" s="1"/>
      <c r="BJ465" s="1"/>
      <c r="BK465" s="1"/>
      <c r="BL465" s="1"/>
    </row>
    <row r="466" spans="1:64" x14ac:dyDescent="0.25">
      <c r="A466" s="1" t="s">
        <v>17</v>
      </c>
      <c r="B466" s="1" t="s">
        <v>18</v>
      </c>
      <c r="C466" s="1" t="s">
        <v>25</v>
      </c>
      <c r="D466" s="1" t="s">
        <v>4</v>
      </c>
      <c r="E466" s="1" t="s">
        <v>203</v>
      </c>
      <c r="F466" s="1" t="s">
        <v>726</v>
      </c>
      <c r="G466"/>
      <c r="H466" s="22">
        <v>-2.3599999999999999E-2</v>
      </c>
      <c r="J466" s="13">
        <v>0.17</v>
      </c>
      <c r="K466" s="13">
        <v>0.1239</v>
      </c>
      <c r="L466" s="13">
        <v>0.1265</v>
      </c>
      <c r="M466" s="13">
        <v>0.12559999999999999</v>
      </c>
      <c r="N466" s="13">
        <v>-2.3599999999999999E-2</v>
      </c>
      <c r="O466" s="13">
        <v>-0.16500000000000001</v>
      </c>
      <c r="P466" s="13"/>
      <c r="Q466" s="19">
        <v>1157</v>
      </c>
      <c r="R466" s="22">
        <v>1.02</v>
      </c>
      <c r="S466" s="22">
        <v>1.83</v>
      </c>
      <c r="T466" s="22">
        <v>0.72</v>
      </c>
      <c r="U466" s="19">
        <v>14</v>
      </c>
      <c r="V466" s="19">
        <v>3</v>
      </c>
      <c r="AS466" s="2"/>
      <c r="AT466" s="2"/>
      <c r="AU466" s="2"/>
      <c r="AV466" s="15"/>
      <c r="AW466" s="15"/>
      <c r="BA466" s="2"/>
      <c r="BB466" s="2"/>
      <c r="BD466" s="20"/>
      <c r="BE466" s="20"/>
      <c r="BG466" s="3"/>
      <c r="BH466" s="1"/>
      <c r="BI466" s="1"/>
      <c r="BJ466" s="1"/>
      <c r="BK466" s="1"/>
      <c r="BL466" s="1"/>
    </row>
    <row r="467" spans="1:64" x14ac:dyDescent="0.25">
      <c r="A467" s="1" t="s">
        <v>32</v>
      </c>
      <c r="B467" s="1" t="s">
        <v>18</v>
      </c>
      <c r="C467" s="1" t="s">
        <v>25</v>
      </c>
      <c r="D467" s="1" t="s">
        <v>473</v>
      </c>
      <c r="E467" s="1" t="s">
        <v>1627</v>
      </c>
      <c r="F467" s="1" t="s">
        <v>1629</v>
      </c>
      <c r="G467"/>
      <c r="H467" s="22">
        <v>1.7632999999999999E-2</v>
      </c>
      <c r="J467" s="13">
        <v>0.2107</v>
      </c>
      <c r="K467" s="13">
        <v>8.9399999999999993E-2</v>
      </c>
      <c r="L467" s="13">
        <v>9.1499999999999998E-2</v>
      </c>
      <c r="M467" s="13">
        <v>9.0999999999999998E-2</v>
      </c>
      <c r="N467" s="13">
        <v>0</v>
      </c>
      <c r="O467" s="13">
        <v>-0.1623</v>
      </c>
      <c r="P467" s="13"/>
      <c r="Q467" s="19">
        <v>296</v>
      </c>
      <c r="R467" s="22">
        <v>1.02</v>
      </c>
      <c r="S467" s="22">
        <v>1.04</v>
      </c>
      <c r="T467" s="22">
        <v>0.46</v>
      </c>
      <c r="U467" s="19">
        <v>21</v>
      </c>
      <c r="V467" s="19">
        <v>4</v>
      </c>
      <c r="AS467" s="2"/>
      <c r="AT467" s="2"/>
      <c r="AU467" s="2"/>
      <c r="AV467" s="15"/>
      <c r="AW467" s="15"/>
      <c r="BA467" s="2"/>
      <c r="BB467" s="2"/>
      <c r="BD467" s="20"/>
      <c r="BE467" s="20"/>
      <c r="BG467" s="3"/>
      <c r="BH467" s="1"/>
      <c r="BI467" s="1"/>
      <c r="BJ467" s="1"/>
      <c r="BK467" s="1"/>
      <c r="BL467" s="1"/>
    </row>
    <row r="468" spans="1:64" x14ac:dyDescent="0.25">
      <c r="A468" s="1" t="s">
        <v>6</v>
      </c>
      <c r="B468" s="1" t="s">
        <v>18</v>
      </c>
      <c r="C468" s="1" t="s">
        <v>1645</v>
      </c>
      <c r="D468" s="1" t="s">
        <v>4</v>
      </c>
      <c r="E468" s="1" t="s">
        <v>2139</v>
      </c>
      <c r="F468" s="1" t="s">
        <v>2140</v>
      </c>
      <c r="G468">
        <v>0.16451399999999999</v>
      </c>
      <c r="H468" s="22">
        <v>-6.9582000000000005E-2</v>
      </c>
      <c r="I468" s="2">
        <v>0.16450000000000001</v>
      </c>
      <c r="J468" s="13">
        <v>0.7319</v>
      </c>
      <c r="K468" s="13">
        <v>0.8831</v>
      </c>
      <c r="L468" s="13">
        <v>0.89810000000000001</v>
      </c>
      <c r="M468" s="13">
        <v>0.8246</v>
      </c>
      <c r="N468" s="13">
        <v>0</v>
      </c>
      <c r="O468" s="13">
        <v>-0.3024</v>
      </c>
      <c r="P468" s="13">
        <v>0.16450000000000001</v>
      </c>
      <c r="Q468" s="19">
        <v>0</v>
      </c>
      <c r="R468" s="22">
        <v>1.02</v>
      </c>
      <c r="S468" s="22">
        <v>3.85</v>
      </c>
      <c r="T468" s="22">
        <v>0.64</v>
      </c>
      <c r="U468" s="19">
        <v>7</v>
      </c>
      <c r="V468" s="19">
        <v>3</v>
      </c>
      <c r="AS468" s="2"/>
      <c r="AT468" s="2"/>
      <c r="AU468" s="2"/>
      <c r="AV468" s="15"/>
      <c r="AW468" s="15"/>
      <c r="BA468" s="2"/>
      <c r="BB468" s="2"/>
      <c r="BD468" s="20"/>
      <c r="BE468" s="20"/>
      <c r="BG468" s="3"/>
      <c r="BH468" s="1"/>
      <c r="BI468" s="1"/>
      <c r="BJ468" s="1"/>
      <c r="BK468" s="1"/>
      <c r="BL468" s="1"/>
    </row>
    <row r="469" spans="1:64" x14ac:dyDescent="0.25">
      <c r="A469" s="1" t="s">
        <v>17</v>
      </c>
      <c r="B469" s="1" t="s">
        <v>18</v>
      </c>
      <c r="C469" s="1" t="s">
        <v>25</v>
      </c>
      <c r="D469" s="1" t="s">
        <v>100</v>
      </c>
      <c r="E469" s="1" t="s">
        <v>1313</v>
      </c>
      <c r="F469" s="1" t="s">
        <v>1314</v>
      </c>
      <c r="G469"/>
      <c r="H469" s="22">
        <v>2.9000000000000001E-2</v>
      </c>
      <c r="J469" s="13">
        <v>0.1414</v>
      </c>
      <c r="K469" s="13">
        <v>0.11749999999999999</v>
      </c>
      <c r="L469" s="13">
        <v>0.1182</v>
      </c>
      <c r="M469" s="13">
        <v>0.1174</v>
      </c>
      <c r="N469" s="13">
        <v>-2.87E-2</v>
      </c>
      <c r="O469" s="13">
        <v>-0.18679999999999999</v>
      </c>
      <c r="P469" s="13"/>
      <c r="Q469" s="19">
        <v>0</v>
      </c>
      <c r="R469" s="22">
        <v>1.01</v>
      </c>
      <c r="S469" s="22">
        <v>1.81</v>
      </c>
      <c r="T469" s="22">
        <v>0.47</v>
      </c>
      <c r="U469" s="19">
        <v>28</v>
      </c>
      <c r="V469" s="19">
        <v>7</v>
      </c>
      <c r="AS469" s="2"/>
      <c r="AT469" s="2"/>
      <c r="AU469" s="2"/>
      <c r="AV469" s="15"/>
      <c r="AW469" s="15"/>
      <c r="BA469" s="2"/>
      <c r="BB469" s="2"/>
      <c r="BD469" s="20"/>
      <c r="BE469" s="20"/>
      <c r="BG469" s="3"/>
      <c r="BH469" s="1"/>
      <c r="BI469" s="1"/>
      <c r="BJ469" s="1"/>
      <c r="BK469" s="1"/>
      <c r="BL469" s="1"/>
    </row>
    <row r="470" spans="1:64" x14ac:dyDescent="0.25">
      <c r="A470" s="1" t="s">
        <v>36</v>
      </c>
      <c r="B470" s="1" t="s">
        <v>8</v>
      </c>
      <c r="C470" s="1" t="s">
        <v>7</v>
      </c>
      <c r="D470" s="1" t="s">
        <v>4</v>
      </c>
      <c r="E470" s="1" t="s">
        <v>3293</v>
      </c>
      <c r="F470" s="1" t="s">
        <v>3294</v>
      </c>
      <c r="G470"/>
      <c r="H470" s="22">
        <v>1.29E-2</v>
      </c>
      <c r="J470" s="13">
        <v>7.9699999999999993E-2</v>
      </c>
      <c r="K470" s="13">
        <v>3.7400000000000003E-2</v>
      </c>
      <c r="L470" s="13">
        <v>3.78E-2</v>
      </c>
      <c r="M470" s="13">
        <v>3.78E-2</v>
      </c>
      <c r="N470" s="13">
        <v>0</v>
      </c>
      <c r="O470" s="13">
        <v>-6.3399999999999998E-2</v>
      </c>
      <c r="P470" s="13"/>
      <c r="Q470" s="19">
        <v>49</v>
      </c>
      <c r="R470" s="22">
        <v>1.01</v>
      </c>
      <c r="S470" s="22">
        <v>1.57</v>
      </c>
      <c r="T470" s="22">
        <v>-0.01</v>
      </c>
      <c r="U470" s="19">
        <v>58</v>
      </c>
      <c r="V470" s="19">
        <v>8</v>
      </c>
      <c r="AS470" s="2"/>
      <c r="AT470" s="2"/>
      <c r="AU470" s="2"/>
      <c r="AV470" s="15"/>
      <c r="AW470" s="15"/>
      <c r="BA470" s="2"/>
      <c r="BB470" s="2"/>
      <c r="BD470" s="20"/>
      <c r="BE470" s="20"/>
      <c r="BG470" s="3"/>
      <c r="BH470" s="1"/>
      <c r="BI470" s="1"/>
      <c r="BJ470" s="1"/>
      <c r="BK470" s="1"/>
      <c r="BL470" s="1"/>
    </row>
    <row r="471" spans="1:64" x14ac:dyDescent="0.25">
      <c r="A471" s="1" t="s">
        <v>27</v>
      </c>
      <c r="B471" s="1" t="s">
        <v>18</v>
      </c>
      <c r="C471" s="1" t="s">
        <v>25</v>
      </c>
      <c r="D471" s="1" t="s">
        <v>100</v>
      </c>
      <c r="E471" s="1" t="s">
        <v>2516</v>
      </c>
      <c r="F471" s="1" t="s">
        <v>2517</v>
      </c>
      <c r="G471"/>
      <c r="H471" s="22">
        <v>-4.8999999999999998E-3</v>
      </c>
      <c r="J471" s="13">
        <v>2.8899999999999999E-2</v>
      </c>
      <c r="K471" s="13">
        <v>2.9700000000000001E-2</v>
      </c>
      <c r="L471" s="13">
        <v>3.0099999999999998E-2</v>
      </c>
      <c r="M471" s="13">
        <v>3.0099999999999998E-2</v>
      </c>
      <c r="N471" s="13">
        <v>-4.8999999999999998E-3</v>
      </c>
      <c r="O471" s="13">
        <v>-4.7300000000000002E-2</v>
      </c>
      <c r="P471" s="13"/>
      <c r="Q471" s="19">
        <v>291</v>
      </c>
      <c r="R471" s="22">
        <v>1.01</v>
      </c>
      <c r="S471" s="22">
        <v>1.8</v>
      </c>
      <c r="T471" s="22">
        <v>0.13</v>
      </c>
      <c r="U471" s="19">
        <v>19</v>
      </c>
      <c r="V471" s="19">
        <v>4</v>
      </c>
      <c r="AS471" s="2"/>
      <c r="AT471" s="2"/>
      <c r="AU471" s="2"/>
      <c r="AV471" s="15"/>
      <c r="AW471" s="15"/>
      <c r="BA471" s="2"/>
      <c r="BB471" s="2"/>
      <c r="BD471" s="20"/>
      <c r="BE471" s="20"/>
      <c r="BG471" s="3"/>
      <c r="BH471" s="1"/>
      <c r="BI471" s="1"/>
      <c r="BJ471" s="1"/>
      <c r="BK471" s="1"/>
      <c r="BL471" s="1"/>
    </row>
    <row r="472" spans="1:64" x14ac:dyDescent="0.25">
      <c r="A472" s="1" t="s">
        <v>6</v>
      </c>
      <c r="B472" s="1" t="s">
        <v>18</v>
      </c>
      <c r="C472" s="1" t="s">
        <v>1645</v>
      </c>
      <c r="D472" s="1" t="s">
        <v>4</v>
      </c>
      <c r="E472" s="1" t="s">
        <v>1051</v>
      </c>
      <c r="F472" s="1" t="s">
        <v>1052</v>
      </c>
      <c r="G472">
        <v>5.7217999999999998E-2</v>
      </c>
      <c r="H472" s="22">
        <v>-0.1094</v>
      </c>
      <c r="I472" s="2">
        <v>5.7200000000000001E-2</v>
      </c>
      <c r="J472" s="13">
        <v>1.1043000000000001</v>
      </c>
      <c r="K472" s="13">
        <v>1.1254</v>
      </c>
      <c r="L472" s="13">
        <v>1.1334</v>
      </c>
      <c r="M472" s="13">
        <v>0.85780000000000001</v>
      </c>
      <c r="N472" s="13">
        <v>-5.8400000000000001E-2</v>
      </c>
      <c r="O472" s="13">
        <v>-0.73180000000000001</v>
      </c>
      <c r="P472" s="13">
        <v>5.7200000000000001E-2</v>
      </c>
      <c r="Q472" s="19">
        <v>0</v>
      </c>
      <c r="R472" s="22">
        <v>1.01</v>
      </c>
      <c r="S472" s="22">
        <v>2.4700000000000002</v>
      </c>
      <c r="T472" s="22">
        <v>0.41</v>
      </c>
      <c r="U472" s="19">
        <v>29</v>
      </c>
      <c r="V472" s="19">
        <v>6</v>
      </c>
      <c r="AS472" s="2"/>
      <c r="AT472" s="2"/>
      <c r="AU472" s="2"/>
      <c r="AV472" s="15"/>
      <c r="AW472" s="15"/>
      <c r="BA472" s="2"/>
      <c r="BB472" s="2"/>
      <c r="BD472" s="20"/>
      <c r="BE472" s="20"/>
      <c r="BG472" s="3"/>
      <c r="BH472" s="1"/>
      <c r="BI472" s="1"/>
      <c r="BJ472" s="1"/>
      <c r="BK472" s="1"/>
      <c r="BL472" s="1"/>
    </row>
    <row r="473" spans="1:64" x14ac:dyDescent="0.25">
      <c r="A473" s="1" t="s">
        <v>32</v>
      </c>
      <c r="B473" s="1" t="s">
        <v>18</v>
      </c>
      <c r="C473" s="1" t="s">
        <v>508</v>
      </c>
      <c r="D473" s="1" t="s">
        <v>4</v>
      </c>
      <c r="E473" s="1" t="s">
        <v>417</v>
      </c>
      <c r="F473" s="1" t="s">
        <v>705</v>
      </c>
      <c r="G473"/>
      <c r="H473" s="22">
        <v>4.2880000000000001E-3</v>
      </c>
      <c r="J473" s="13">
        <v>8.2199999999999995E-2</v>
      </c>
      <c r="K473" s="13">
        <v>5.1499999999999997E-2</v>
      </c>
      <c r="L473" s="13">
        <v>5.1799999999999999E-2</v>
      </c>
      <c r="M473" s="13">
        <v>5.16E-2</v>
      </c>
      <c r="N473" s="13">
        <v>0</v>
      </c>
      <c r="O473" s="13">
        <v>-8.0799999999999997E-2</v>
      </c>
      <c r="P473" s="13"/>
      <c r="Q473" s="19">
        <v>1193</v>
      </c>
      <c r="R473" s="22">
        <v>1.01</v>
      </c>
      <c r="S473" s="22">
        <v>0.97</v>
      </c>
      <c r="T473" s="22">
        <v>0.46</v>
      </c>
      <c r="U473" s="19">
        <v>25</v>
      </c>
      <c r="V473" s="19">
        <v>7</v>
      </c>
      <c r="AS473" s="2"/>
      <c r="AT473" s="2"/>
      <c r="AU473" s="2"/>
      <c r="AV473" s="15"/>
      <c r="AW473" s="15"/>
      <c r="BA473" s="2"/>
      <c r="BB473" s="2"/>
      <c r="BD473" s="20"/>
      <c r="BE473" s="20"/>
      <c r="BG473" s="3"/>
      <c r="BH473" s="1"/>
      <c r="BI473" s="1"/>
      <c r="BJ473" s="1"/>
      <c r="BK473" s="1"/>
      <c r="BL473" s="1"/>
    </row>
    <row r="474" spans="1:64" x14ac:dyDescent="0.25">
      <c r="A474" s="1" t="s">
        <v>987</v>
      </c>
      <c r="B474" s="1" t="s">
        <v>987</v>
      </c>
      <c r="C474" s="1" t="s">
        <v>987</v>
      </c>
      <c r="D474" s="1" t="s">
        <v>987</v>
      </c>
      <c r="E474" s="1" t="s">
        <v>987</v>
      </c>
      <c r="F474" s="1" t="s">
        <v>1468</v>
      </c>
      <c r="G474"/>
      <c r="H474" s="22">
        <v>1.8026E-2</v>
      </c>
      <c r="J474" s="13">
        <v>6.5699999999999995E-2</v>
      </c>
      <c r="K474" s="13">
        <v>3.4299999999999997E-2</v>
      </c>
      <c r="L474" s="13">
        <v>3.4599999999999999E-2</v>
      </c>
      <c r="M474" s="13">
        <v>3.4599999999999999E-2</v>
      </c>
      <c r="N474" s="13">
        <v>0</v>
      </c>
      <c r="O474" s="13">
        <v>-3.5799999999999998E-2</v>
      </c>
      <c r="P474" s="13"/>
      <c r="Q474" s="19"/>
      <c r="R474" s="22">
        <v>1.01</v>
      </c>
      <c r="S474" s="22">
        <v>1.84</v>
      </c>
      <c r="T474" s="22">
        <v>0.13</v>
      </c>
      <c r="U474" s="19">
        <v>17</v>
      </c>
      <c r="V474" s="19">
        <v>4</v>
      </c>
      <c r="AS474" s="2"/>
      <c r="AT474" s="2"/>
      <c r="AU474" s="2"/>
      <c r="AV474" s="15"/>
      <c r="AW474" s="15"/>
      <c r="BA474" s="2"/>
      <c r="BB474" s="2"/>
      <c r="BD474" s="20"/>
      <c r="BE474" s="20"/>
      <c r="BG474" s="3"/>
      <c r="BH474" s="1"/>
      <c r="BI474" s="1"/>
      <c r="BJ474" s="1"/>
      <c r="BK474" s="1"/>
      <c r="BL474" s="1"/>
    </row>
    <row r="475" spans="1:64" x14ac:dyDescent="0.25">
      <c r="A475" s="1" t="s">
        <v>32</v>
      </c>
      <c r="B475" s="1" t="s">
        <v>18</v>
      </c>
      <c r="C475" s="1" t="s">
        <v>25</v>
      </c>
      <c r="D475" s="1" t="s">
        <v>33</v>
      </c>
      <c r="E475" s="1" t="s">
        <v>1627</v>
      </c>
      <c r="F475" s="1" t="s">
        <v>2656</v>
      </c>
      <c r="G475"/>
      <c r="H475" s="22">
        <v>9.9000000000000008E-3</v>
      </c>
      <c r="J475" s="13">
        <v>7.9500000000000001E-2</v>
      </c>
      <c r="K475" s="13">
        <v>3.2500000000000001E-2</v>
      </c>
      <c r="L475" s="13">
        <v>3.2899999999999999E-2</v>
      </c>
      <c r="M475" s="13">
        <v>3.2899999999999999E-2</v>
      </c>
      <c r="N475" s="13">
        <v>0</v>
      </c>
      <c r="O475" s="13">
        <v>-6.6100000000000006E-2</v>
      </c>
      <c r="P475" s="13"/>
      <c r="Q475" s="19">
        <v>707</v>
      </c>
      <c r="R475" s="22">
        <v>1.01</v>
      </c>
      <c r="S475" s="22">
        <v>1.35</v>
      </c>
      <c r="T475" s="22">
        <v>0.44</v>
      </c>
      <c r="U475" s="19">
        <v>27</v>
      </c>
      <c r="V475" s="19">
        <v>6</v>
      </c>
      <c r="AS475" s="2"/>
      <c r="AT475" s="2"/>
      <c r="AU475" s="2"/>
      <c r="AV475" s="15"/>
      <c r="AW475" s="15"/>
      <c r="BA475" s="2"/>
      <c r="BB475" s="2"/>
      <c r="BD475" s="20"/>
      <c r="BE475" s="20"/>
      <c r="BG475" s="3"/>
      <c r="BH475" s="1"/>
      <c r="BI475" s="1"/>
      <c r="BJ475" s="1"/>
      <c r="BK475" s="1"/>
      <c r="BL475" s="1"/>
    </row>
    <row r="476" spans="1:64" x14ac:dyDescent="0.25">
      <c r="A476" s="1" t="s">
        <v>6</v>
      </c>
      <c r="B476" s="1" t="s">
        <v>2</v>
      </c>
      <c r="C476" s="1" t="s">
        <v>1646</v>
      </c>
      <c r="D476" s="1" t="s">
        <v>4</v>
      </c>
      <c r="E476" s="1" t="s">
        <v>3179</v>
      </c>
      <c r="F476" s="1" t="s">
        <v>3181</v>
      </c>
      <c r="G476"/>
      <c r="H476" s="22">
        <v>-1.03E-2</v>
      </c>
      <c r="J476" s="13">
        <v>0.79149999999999998</v>
      </c>
      <c r="K476" s="13">
        <v>0.50080000000000002</v>
      </c>
      <c r="L476" s="13">
        <v>0.50280000000000002</v>
      </c>
      <c r="M476" s="13">
        <v>0.46339999999999998</v>
      </c>
      <c r="N476" s="13">
        <v>-1.03E-2</v>
      </c>
      <c r="O476" s="13">
        <v>-0.5726</v>
      </c>
      <c r="P476" s="13"/>
      <c r="Q476" s="19">
        <v>4</v>
      </c>
      <c r="R476" s="22">
        <v>1</v>
      </c>
      <c r="S476" s="22">
        <v>1.81</v>
      </c>
      <c r="T476" s="22">
        <v>0.46</v>
      </c>
      <c r="U476" s="19">
        <v>26</v>
      </c>
      <c r="V476" s="19">
        <v>7</v>
      </c>
      <c r="AS476" s="2"/>
      <c r="AT476" s="2"/>
      <c r="AU476" s="2"/>
      <c r="AV476" s="15"/>
      <c r="AW476" s="15"/>
      <c r="BA476" s="2"/>
      <c r="BB476" s="2"/>
      <c r="BD476" s="20"/>
      <c r="BE476" s="20"/>
      <c r="BG476" s="3"/>
      <c r="BH476" s="1"/>
      <c r="BI476" s="1"/>
      <c r="BJ476" s="1"/>
      <c r="BK476" s="1"/>
      <c r="BL476" s="1"/>
    </row>
    <row r="477" spans="1:64" x14ac:dyDescent="0.25">
      <c r="A477" s="1" t="s">
        <v>1</v>
      </c>
      <c r="B477" s="1" t="s">
        <v>2</v>
      </c>
      <c r="C477" s="1" t="s">
        <v>13</v>
      </c>
      <c r="D477" s="1" t="s">
        <v>4</v>
      </c>
      <c r="E477" s="1" t="s">
        <v>1992</v>
      </c>
      <c r="F477" s="1" t="s">
        <v>1993</v>
      </c>
      <c r="G477"/>
      <c r="H477" s="22">
        <v>2.3999999999999998E-3</v>
      </c>
      <c r="J477" s="13">
        <v>2.98E-2</v>
      </c>
      <c r="K477" s="13">
        <v>5.9900000000000002E-2</v>
      </c>
      <c r="L477" s="13">
        <v>5.9700000000000003E-2</v>
      </c>
      <c r="M477" s="13">
        <v>5.9499999999999997E-2</v>
      </c>
      <c r="N477" s="13">
        <v>0</v>
      </c>
      <c r="O477" s="13">
        <v>-2.6599999999999999E-2</v>
      </c>
      <c r="P477" s="13"/>
      <c r="Q477" s="19">
        <v>21</v>
      </c>
      <c r="R477" s="22">
        <v>1</v>
      </c>
      <c r="S477" s="22">
        <v>2.74</v>
      </c>
      <c r="T477" s="22">
        <v>0.3</v>
      </c>
      <c r="U477" s="19">
        <v>10</v>
      </c>
      <c r="V477" s="19">
        <v>4</v>
      </c>
      <c r="AS477" s="2"/>
      <c r="AT477" s="2"/>
      <c r="AU477" s="2"/>
      <c r="AV477" s="15"/>
      <c r="AW477" s="15"/>
      <c r="BA477" s="2"/>
      <c r="BB477" s="2"/>
      <c r="BD477" s="20"/>
      <c r="BE477" s="20"/>
      <c r="BG477" s="3"/>
      <c r="BH477" s="1"/>
      <c r="BI477" s="1"/>
      <c r="BJ477" s="1"/>
      <c r="BK477" s="1"/>
      <c r="BL477" s="1"/>
    </row>
    <row r="478" spans="1:64" x14ac:dyDescent="0.25">
      <c r="A478" s="1" t="s">
        <v>1</v>
      </c>
      <c r="B478" s="1" t="s">
        <v>18</v>
      </c>
      <c r="C478" s="1" t="s">
        <v>56</v>
      </c>
      <c r="D478" s="1" t="s">
        <v>48</v>
      </c>
      <c r="E478" s="1" t="s">
        <v>926</v>
      </c>
      <c r="F478" s="1" t="s">
        <v>3155</v>
      </c>
      <c r="G478"/>
      <c r="H478" s="22">
        <v>1.1845E-2</v>
      </c>
      <c r="J478" s="13">
        <v>-8.8000000000000005E-3</v>
      </c>
      <c r="K478" s="13">
        <v>8.5900000000000004E-2</v>
      </c>
      <c r="L478" s="13">
        <v>8.5900000000000004E-2</v>
      </c>
      <c r="M478" s="13">
        <v>8.5400000000000004E-2</v>
      </c>
      <c r="N478" s="13">
        <v>-3.0200000000000001E-2</v>
      </c>
      <c r="O478" s="13">
        <v>-0.14879999999999999</v>
      </c>
      <c r="P478" s="13"/>
      <c r="Q478" s="19">
        <v>152</v>
      </c>
      <c r="R478" s="22">
        <v>1</v>
      </c>
      <c r="S478" s="22">
        <v>1.45</v>
      </c>
      <c r="T478" s="22">
        <v>-0.01</v>
      </c>
      <c r="U478" s="19">
        <v>38</v>
      </c>
      <c r="V478" s="19">
        <v>4</v>
      </c>
      <c r="AS478" s="2"/>
      <c r="AT478" s="2"/>
      <c r="AU478" s="2"/>
      <c r="AV478" s="15"/>
      <c r="AW478" s="15"/>
      <c r="BA478" s="2"/>
      <c r="BB478" s="2"/>
      <c r="BD478" s="20"/>
      <c r="BE478" s="20"/>
      <c r="BG478" s="3"/>
      <c r="BH478" s="1"/>
      <c r="BI478" s="1"/>
      <c r="BJ478" s="1"/>
      <c r="BK478" s="1"/>
      <c r="BL478" s="1"/>
    </row>
    <row r="479" spans="1:64" x14ac:dyDescent="0.25">
      <c r="A479" s="1" t="s">
        <v>6</v>
      </c>
      <c r="B479" s="1" t="s">
        <v>18</v>
      </c>
      <c r="C479" s="1" t="s">
        <v>1645</v>
      </c>
      <c r="D479" s="1" t="s">
        <v>4</v>
      </c>
      <c r="E479" s="1" t="s">
        <v>950</v>
      </c>
      <c r="F479" s="1" t="s">
        <v>951</v>
      </c>
      <c r="G479">
        <v>6.0595000000000003E-2</v>
      </c>
      <c r="H479" s="22">
        <v>-3.2510999999999998E-2</v>
      </c>
      <c r="I479" s="2">
        <v>6.0600000000000001E-2</v>
      </c>
      <c r="J479" s="13">
        <v>0.95040000000000002</v>
      </c>
      <c r="K479" s="13">
        <v>0.77669999999999995</v>
      </c>
      <c r="L479" s="13">
        <v>0.77700000000000002</v>
      </c>
      <c r="M479" s="13">
        <v>0.63280000000000003</v>
      </c>
      <c r="N479" s="13">
        <v>0</v>
      </c>
      <c r="O479" s="13">
        <v>-0.75800000000000001</v>
      </c>
      <c r="P479" s="13">
        <v>6.0600000000000001E-2</v>
      </c>
      <c r="Q479" s="19">
        <v>0</v>
      </c>
      <c r="R479" s="22">
        <v>1</v>
      </c>
      <c r="S479" s="22">
        <v>2.21</v>
      </c>
      <c r="T479" s="22">
        <v>0.59</v>
      </c>
      <c r="U479" s="19">
        <v>42</v>
      </c>
      <c r="V479" s="19">
        <v>8</v>
      </c>
      <c r="AS479" s="2"/>
      <c r="AT479" s="2"/>
      <c r="AU479" s="2"/>
      <c r="AV479" s="15"/>
      <c r="AW479" s="15"/>
      <c r="BA479" s="2"/>
      <c r="BB479" s="2"/>
      <c r="BD479" s="20"/>
      <c r="BE479" s="20"/>
      <c r="BG479" s="3"/>
      <c r="BH479" s="1"/>
      <c r="BI479" s="1"/>
      <c r="BJ479" s="1"/>
      <c r="BK479" s="1"/>
      <c r="BL479" s="1"/>
    </row>
    <row r="480" spans="1:64" x14ac:dyDescent="0.25">
      <c r="A480" s="1" t="s">
        <v>483</v>
      </c>
      <c r="B480" s="1" t="s">
        <v>18</v>
      </c>
      <c r="C480" s="1" t="s">
        <v>539</v>
      </c>
      <c r="D480" s="1" t="s">
        <v>283</v>
      </c>
      <c r="E480" s="1" t="s">
        <v>564</v>
      </c>
      <c r="F480" s="1" t="s">
        <v>564</v>
      </c>
      <c r="G480">
        <v>8.515E-3</v>
      </c>
      <c r="H480" s="22">
        <v>8.9169999999999996E-3</v>
      </c>
      <c r="I480" s="2">
        <v>8.5000000000000006E-3</v>
      </c>
      <c r="J480" s="13">
        <v>3.4099999999999998E-2</v>
      </c>
      <c r="K480" s="13">
        <v>4.9099999999999998E-2</v>
      </c>
      <c r="L480" s="13">
        <v>4.9299999999999997E-2</v>
      </c>
      <c r="M480" s="13">
        <v>4.9200000000000001E-2</v>
      </c>
      <c r="N480" s="13">
        <v>0</v>
      </c>
      <c r="O480" s="13">
        <v>-0.1404</v>
      </c>
      <c r="P480" s="13">
        <v>8.5000000000000006E-3</v>
      </c>
      <c r="Q480" s="19">
        <v>0</v>
      </c>
      <c r="R480" s="22">
        <v>1</v>
      </c>
      <c r="S480" s="22">
        <v>0.92</v>
      </c>
      <c r="T480" s="22">
        <v>0.44</v>
      </c>
      <c r="U480" s="19">
        <v>27</v>
      </c>
      <c r="V480" s="19">
        <v>5</v>
      </c>
      <c r="AS480" s="2"/>
      <c r="AT480" s="2"/>
      <c r="AU480" s="2"/>
      <c r="AV480" s="15"/>
      <c r="AW480" s="15"/>
      <c r="BA480" s="2"/>
      <c r="BB480" s="2"/>
      <c r="BD480" s="20"/>
      <c r="BE480" s="20"/>
      <c r="BG480" s="3"/>
      <c r="BH480" s="1"/>
      <c r="BI480" s="1"/>
      <c r="BJ480" s="1"/>
      <c r="BK480" s="1"/>
      <c r="BL480" s="1"/>
    </row>
    <row r="481" spans="1:64" x14ac:dyDescent="0.25">
      <c r="A481" s="1" t="s">
        <v>27</v>
      </c>
      <c r="B481" s="1" t="s">
        <v>2</v>
      </c>
      <c r="C481" s="1" t="s">
        <v>28</v>
      </c>
      <c r="D481" s="1" t="s">
        <v>4</v>
      </c>
      <c r="E481" s="1" t="s">
        <v>2152</v>
      </c>
      <c r="F481" s="1" t="s">
        <v>2153</v>
      </c>
      <c r="G481"/>
      <c r="H481" s="22">
        <v>-4.1300000000000003E-2</v>
      </c>
      <c r="J481" s="13">
        <v>1.4999999999999999E-2</v>
      </c>
      <c r="K481" s="13">
        <v>0.1472</v>
      </c>
      <c r="L481" s="13">
        <v>0.14649999999999999</v>
      </c>
      <c r="M481" s="13">
        <v>0.14499999999999999</v>
      </c>
      <c r="N481" s="13">
        <v>-0.11219999999999999</v>
      </c>
      <c r="O481" s="13">
        <v>-0.21879999999999999</v>
      </c>
      <c r="P481" s="13"/>
      <c r="Q481" s="19">
        <v>0</v>
      </c>
      <c r="R481" s="22">
        <v>1</v>
      </c>
      <c r="S481" s="22">
        <v>2.52</v>
      </c>
      <c r="T481" s="22">
        <v>0.34</v>
      </c>
      <c r="U481" s="19">
        <v>17</v>
      </c>
      <c r="V481" s="19">
        <v>4</v>
      </c>
      <c r="AS481" s="2"/>
      <c r="AT481" s="2"/>
      <c r="AU481" s="2"/>
      <c r="AV481" s="15"/>
      <c r="AW481" s="15"/>
      <c r="BA481" s="2"/>
      <c r="BB481" s="2"/>
      <c r="BD481" s="20"/>
      <c r="BE481" s="20"/>
      <c r="BG481" s="3"/>
      <c r="BH481" s="1"/>
      <c r="BI481" s="1"/>
      <c r="BJ481" s="1"/>
      <c r="BK481" s="1"/>
      <c r="BL481" s="1"/>
    </row>
    <row r="482" spans="1:64" x14ac:dyDescent="0.25">
      <c r="A482" s="1" t="s">
        <v>148</v>
      </c>
      <c r="B482" s="1" t="s">
        <v>2</v>
      </c>
      <c r="C482" s="1" t="s">
        <v>39</v>
      </c>
      <c r="D482" s="1" t="s">
        <v>4</v>
      </c>
      <c r="E482" s="1" t="s">
        <v>117</v>
      </c>
      <c r="F482" s="1" t="s">
        <v>1458</v>
      </c>
      <c r="G482"/>
      <c r="H482" s="22">
        <v>4.4000000000000003E-3</v>
      </c>
      <c r="J482" s="13">
        <v>0.1028</v>
      </c>
      <c r="K482" s="13">
        <v>3.7900000000000003E-2</v>
      </c>
      <c r="L482" s="13">
        <v>3.7400000000000003E-2</v>
      </c>
      <c r="M482" s="13">
        <v>3.73E-2</v>
      </c>
      <c r="N482" s="13">
        <v>0</v>
      </c>
      <c r="O482" s="13">
        <v>-5.0799999999999998E-2</v>
      </c>
      <c r="P482" s="13"/>
      <c r="Q482" s="19">
        <v>79</v>
      </c>
      <c r="R482" s="22">
        <v>0.99</v>
      </c>
      <c r="S482" s="22">
        <v>1.19</v>
      </c>
      <c r="T482" s="22">
        <v>0.55000000000000004</v>
      </c>
      <c r="U482" s="19">
        <v>18</v>
      </c>
      <c r="V482" s="19">
        <v>8</v>
      </c>
      <c r="AS482" s="2"/>
      <c r="AT482" s="2"/>
      <c r="AU482" s="2"/>
      <c r="AV482" s="15"/>
      <c r="AW482" s="15"/>
      <c r="BA482" s="2"/>
      <c r="BB482" s="2"/>
      <c r="BD482" s="20"/>
      <c r="BE482" s="20"/>
      <c r="BG482" s="3"/>
      <c r="BH482" s="1"/>
      <c r="BI482" s="1"/>
      <c r="BJ482" s="1"/>
      <c r="BK482" s="1"/>
      <c r="BL482" s="1"/>
    </row>
    <row r="483" spans="1:64" x14ac:dyDescent="0.25">
      <c r="A483" s="1" t="s">
        <v>1</v>
      </c>
      <c r="B483" s="1" t="s">
        <v>18</v>
      </c>
      <c r="C483" s="1" t="s">
        <v>25</v>
      </c>
      <c r="D483" s="1" t="s">
        <v>4</v>
      </c>
      <c r="E483" s="1" t="s">
        <v>1507</v>
      </c>
      <c r="F483" s="1" t="s">
        <v>1508</v>
      </c>
      <c r="G483"/>
      <c r="H483" s="22">
        <v>5.0000000000000001E-4</v>
      </c>
      <c r="J483" s="13">
        <v>-5.2299999999999999E-2</v>
      </c>
      <c r="K483" s="13">
        <v>6.08E-2</v>
      </c>
      <c r="L483" s="13">
        <v>6.0299999999999999E-2</v>
      </c>
      <c r="M483" s="13">
        <v>0.06</v>
      </c>
      <c r="N483" s="13">
        <v>-6.8699999999999997E-2</v>
      </c>
      <c r="O483" s="13">
        <v>-8.4400000000000003E-2</v>
      </c>
      <c r="P483" s="13"/>
      <c r="Q483" s="19">
        <v>15</v>
      </c>
      <c r="R483" s="22">
        <v>0.99</v>
      </c>
      <c r="S483" s="22">
        <v>1.27</v>
      </c>
      <c r="T483" s="22">
        <v>-0.1</v>
      </c>
      <c r="U483" s="19">
        <v>27</v>
      </c>
      <c r="V483" s="19">
        <v>4</v>
      </c>
      <c r="AS483" s="2"/>
      <c r="AT483" s="2"/>
      <c r="AU483" s="2"/>
      <c r="AV483" s="15"/>
      <c r="AW483" s="15"/>
      <c r="BA483" s="2"/>
      <c r="BB483" s="2"/>
      <c r="BD483" s="20"/>
      <c r="BE483" s="20"/>
      <c r="BG483" s="3"/>
      <c r="BH483" s="1"/>
      <c r="BI483" s="1"/>
      <c r="BJ483" s="1"/>
      <c r="BK483" s="1"/>
      <c r="BL483" s="1"/>
    </row>
    <row r="484" spans="1:64" x14ac:dyDescent="0.25">
      <c r="A484" s="1" t="s">
        <v>6</v>
      </c>
      <c r="B484" s="1" t="s">
        <v>2</v>
      </c>
      <c r="C484" s="1" t="s">
        <v>1646</v>
      </c>
      <c r="D484" s="1" t="s">
        <v>4</v>
      </c>
      <c r="E484" s="1" t="s">
        <v>1967</v>
      </c>
      <c r="F484" s="1" t="s">
        <v>3061</v>
      </c>
      <c r="G484"/>
      <c r="H484" s="22">
        <v>-0.11210000000000001</v>
      </c>
      <c r="J484" s="13">
        <v>0.28849999999999998</v>
      </c>
      <c r="K484" s="13">
        <v>0.32700000000000001</v>
      </c>
      <c r="L484" s="13">
        <v>0.32529999999999998</v>
      </c>
      <c r="M484" s="13">
        <v>0</v>
      </c>
      <c r="N484" s="13">
        <v>-0.11210000000000001</v>
      </c>
      <c r="O484" s="13">
        <v>-0.11210000000000001</v>
      </c>
      <c r="P484" s="13"/>
      <c r="Q484" s="19">
        <v>0</v>
      </c>
      <c r="R484" s="22">
        <v>0.99</v>
      </c>
      <c r="S484" s="22">
        <v>2.27</v>
      </c>
      <c r="T484" s="22"/>
      <c r="U484" s="19">
        <v>7</v>
      </c>
      <c r="V484" s="19">
        <v>4</v>
      </c>
      <c r="AS484" s="2"/>
      <c r="AT484" s="2"/>
      <c r="AU484" s="2"/>
      <c r="AV484" s="15"/>
      <c r="AW484" s="15"/>
      <c r="BA484" s="2"/>
      <c r="BB484" s="2"/>
      <c r="BD484" s="20"/>
      <c r="BE484" s="20"/>
      <c r="BG484" s="3"/>
      <c r="BH484" s="1"/>
      <c r="BI484" s="1"/>
      <c r="BJ484" s="1"/>
      <c r="BK484" s="1"/>
      <c r="BL484" s="1"/>
    </row>
    <row r="485" spans="1:64" x14ac:dyDescent="0.25">
      <c r="A485" s="1" t="s">
        <v>17</v>
      </c>
      <c r="B485" s="1" t="s">
        <v>18</v>
      </c>
      <c r="C485" s="1" t="s">
        <v>25</v>
      </c>
      <c r="D485" s="1" t="s">
        <v>100</v>
      </c>
      <c r="E485" s="1" t="s">
        <v>2323</v>
      </c>
      <c r="F485" s="1" t="s">
        <v>2394</v>
      </c>
      <c r="G485"/>
      <c r="H485" s="22">
        <v>-2.9999999999999997E-4</v>
      </c>
      <c r="J485" s="13">
        <v>4.1500000000000002E-2</v>
      </c>
      <c r="K485" s="13">
        <v>4.4600000000000001E-2</v>
      </c>
      <c r="L485" s="13">
        <v>4.4200000000000003E-2</v>
      </c>
      <c r="M485" s="13">
        <v>4.41E-2</v>
      </c>
      <c r="N485" s="13">
        <v>-2.2000000000000001E-3</v>
      </c>
      <c r="O485" s="13">
        <v>-5.0500000000000003E-2</v>
      </c>
      <c r="P485" s="13"/>
      <c r="Q485" s="19">
        <v>616</v>
      </c>
      <c r="R485" s="22">
        <v>0.99</v>
      </c>
      <c r="S485" s="22">
        <v>1.62</v>
      </c>
      <c r="T485" s="22">
        <v>0.44</v>
      </c>
      <c r="U485" s="19">
        <v>27</v>
      </c>
      <c r="V485" s="19">
        <v>6</v>
      </c>
      <c r="AS485" s="2"/>
      <c r="AT485" s="2"/>
      <c r="AU485" s="2"/>
      <c r="AV485" s="15"/>
      <c r="AW485" s="15"/>
      <c r="BA485" s="2"/>
      <c r="BB485" s="2"/>
      <c r="BD485" s="20"/>
      <c r="BE485" s="20"/>
      <c r="BG485" s="3"/>
      <c r="BH485" s="1"/>
      <c r="BI485" s="1"/>
      <c r="BJ485" s="1"/>
      <c r="BK485" s="1"/>
      <c r="BL485" s="1"/>
    </row>
    <row r="486" spans="1:64" x14ac:dyDescent="0.25">
      <c r="A486" s="1" t="s">
        <v>1</v>
      </c>
      <c r="B486" s="1" t="s">
        <v>18</v>
      </c>
      <c r="C486" s="1" t="s">
        <v>39</v>
      </c>
      <c r="D486" s="1" t="s">
        <v>4</v>
      </c>
      <c r="E486" s="1" t="s">
        <v>1671</v>
      </c>
      <c r="F486" s="1" t="s">
        <v>1672</v>
      </c>
      <c r="G486"/>
      <c r="H486" s="22">
        <v>1.3617000000000001E-2</v>
      </c>
      <c r="J486" s="13">
        <v>8.72E-2</v>
      </c>
      <c r="K486" s="13">
        <v>5.4800000000000001E-2</v>
      </c>
      <c r="L486" s="13">
        <v>5.4300000000000001E-2</v>
      </c>
      <c r="M486" s="13">
        <v>5.4199999999999998E-2</v>
      </c>
      <c r="N486" s="13">
        <v>0</v>
      </c>
      <c r="O486" s="13">
        <v>-6.2799999999999995E-2</v>
      </c>
      <c r="P486" s="13"/>
      <c r="Q486" s="19">
        <v>101</v>
      </c>
      <c r="R486" s="22">
        <v>0.99</v>
      </c>
      <c r="S486" s="22">
        <v>1.82</v>
      </c>
      <c r="T486" s="22">
        <v>0.19</v>
      </c>
      <c r="U486" s="19">
        <v>21</v>
      </c>
      <c r="V486" s="19">
        <v>5</v>
      </c>
      <c r="AS486" s="2"/>
      <c r="AT486" s="2"/>
      <c r="AU486" s="2"/>
      <c r="AV486" s="15"/>
      <c r="AW486" s="15"/>
      <c r="BA486" s="2"/>
      <c r="BB486" s="2"/>
      <c r="BD486" s="20"/>
      <c r="BE486" s="20"/>
      <c r="BG486" s="3"/>
      <c r="BH486" s="1"/>
      <c r="BI486" s="1"/>
      <c r="BJ486" s="1"/>
      <c r="BK486" s="1"/>
      <c r="BL486" s="1"/>
    </row>
    <row r="487" spans="1:64" x14ac:dyDescent="0.25">
      <c r="A487" s="1" t="s">
        <v>32</v>
      </c>
      <c r="B487" s="1" t="s">
        <v>18</v>
      </c>
      <c r="C487" s="1" t="s">
        <v>25</v>
      </c>
      <c r="D487" s="1" t="s">
        <v>473</v>
      </c>
      <c r="E487" s="1" t="s">
        <v>2248</v>
      </c>
      <c r="F487" s="1" t="s">
        <v>630</v>
      </c>
      <c r="G487"/>
      <c r="H487" s="22">
        <v>2.2499999999999999E-2</v>
      </c>
      <c r="J487" s="13">
        <v>0.21759999999999999</v>
      </c>
      <c r="K487" s="13">
        <v>0.1676</v>
      </c>
      <c r="L487" s="13">
        <v>0.1666</v>
      </c>
      <c r="M487" s="13">
        <v>0.16450000000000001</v>
      </c>
      <c r="N487" s="13">
        <v>0</v>
      </c>
      <c r="O487" s="13">
        <v>-0.24679999999999999</v>
      </c>
      <c r="P487" s="13"/>
      <c r="Q487" s="19">
        <v>139</v>
      </c>
      <c r="R487" s="22">
        <v>0.99</v>
      </c>
      <c r="S487" s="22">
        <v>1.85</v>
      </c>
      <c r="T487" s="22">
        <v>0.44</v>
      </c>
      <c r="U487" s="19">
        <v>15</v>
      </c>
      <c r="V487" s="19">
        <v>4</v>
      </c>
      <c r="AS487" s="2"/>
      <c r="AT487" s="2"/>
      <c r="AU487" s="2"/>
      <c r="AV487" s="15"/>
      <c r="AW487" s="15"/>
      <c r="BA487" s="2"/>
      <c r="BB487" s="2"/>
      <c r="BD487" s="20"/>
      <c r="BE487" s="20"/>
      <c r="BG487" s="3"/>
      <c r="BH487" s="1"/>
      <c r="BI487" s="1"/>
      <c r="BJ487" s="1"/>
      <c r="BK487" s="1"/>
      <c r="BL487" s="1"/>
    </row>
    <row r="488" spans="1:64" x14ac:dyDescent="0.25">
      <c r="A488" s="1" t="s">
        <v>32</v>
      </c>
      <c r="B488" s="1" t="s">
        <v>33</v>
      </c>
      <c r="C488" s="1" t="s">
        <v>25</v>
      </c>
      <c r="D488" s="1" t="s">
        <v>19</v>
      </c>
      <c r="E488" s="1" t="s">
        <v>77</v>
      </c>
      <c r="F488" s="1" t="s">
        <v>78</v>
      </c>
      <c r="G488"/>
      <c r="H488" s="22">
        <v>9.4999999999999998E-3</v>
      </c>
      <c r="J488" s="13">
        <v>0.12970000000000001</v>
      </c>
      <c r="K488" s="13">
        <v>8.3299999999999999E-2</v>
      </c>
      <c r="L488" s="13">
        <v>8.2500000000000004E-2</v>
      </c>
      <c r="M488" s="13">
        <v>8.1699999999999995E-2</v>
      </c>
      <c r="N488" s="13">
        <v>0</v>
      </c>
      <c r="O488" s="13">
        <v>-0.23180000000000001</v>
      </c>
      <c r="P488" s="13"/>
      <c r="Q488" s="19">
        <v>511</v>
      </c>
      <c r="R488" s="22">
        <v>0.99</v>
      </c>
      <c r="S488" s="22">
        <v>0.57999999999999996</v>
      </c>
      <c r="T488" s="22">
        <v>0.49</v>
      </c>
      <c r="U488" s="19">
        <v>23</v>
      </c>
      <c r="V488" s="19">
        <v>4</v>
      </c>
      <c r="AS488" s="2"/>
      <c r="AT488" s="2"/>
      <c r="AU488" s="2"/>
      <c r="AV488" s="15"/>
      <c r="AW488" s="15"/>
      <c r="BA488" s="2"/>
      <c r="BB488" s="2"/>
      <c r="BD488" s="20"/>
      <c r="BE488" s="20"/>
      <c r="BG488" s="3"/>
      <c r="BH488" s="1"/>
      <c r="BI488" s="1"/>
      <c r="BJ488" s="1"/>
      <c r="BK488" s="1"/>
      <c r="BL488" s="1"/>
    </row>
    <row r="489" spans="1:64" x14ac:dyDescent="0.25">
      <c r="A489" s="1" t="s">
        <v>17</v>
      </c>
      <c r="B489" s="1" t="s">
        <v>18</v>
      </c>
      <c r="C489" s="1" t="s">
        <v>25</v>
      </c>
      <c r="D489" s="1" t="s">
        <v>283</v>
      </c>
      <c r="E489" s="1" t="s">
        <v>555</v>
      </c>
      <c r="F489" s="1" t="s">
        <v>556</v>
      </c>
      <c r="G489">
        <v>-1.6015000000000001E-2</v>
      </c>
      <c r="H489" s="22">
        <v>2.981E-2</v>
      </c>
      <c r="I489" s="2">
        <v>-1.6E-2</v>
      </c>
      <c r="J489" s="13">
        <v>-8.7999999999999995E-2</v>
      </c>
      <c r="K489" s="13">
        <v>0.16769999999999999</v>
      </c>
      <c r="L489" s="13">
        <v>0.16539999999999999</v>
      </c>
      <c r="M489" s="13">
        <v>0.16300000000000001</v>
      </c>
      <c r="N489" s="13">
        <v>-0.1026</v>
      </c>
      <c r="O489" s="13">
        <v>-0.1439</v>
      </c>
      <c r="P489" s="13">
        <v>-1.6E-2</v>
      </c>
      <c r="Q489" s="19">
        <v>0</v>
      </c>
      <c r="R489" s="22">
        <v>0.99</v>
      </c>
      <c r="S489" s="22">
        <v>1.9</v>
      </c>
      <c r="T489" s="22">
        <v>0.21</v>
      </c>
      <c r="U489" s="19">
        <v>13</v>
      </c>
      <c r="V489" s="19">
        <v>5</v>
      </c>
      <c r="AS489" s="2"/>
      <c r="AT489" s="2"/>
      <c r="AU489" s="2"/>
      <c r="AV489" s="15"/>
      <c r="AW489" s="15"/>
      <c r="BA489" s="2"/>
      <c r="BB489" s="2"/>
      <c r="BD489" s="20"/>
      <c r="BE489" s="20"/>
      <c r="BG489" s="3"/>
      <c r="BH489" s="1"/>
      <c r="BI489" s="1"/>
      <c r="BJ489" s="1"/>
      <c r="BK489" s="1"/>
      <c r="BL489" s="1"/>
    </row>
    <row r="490" spans="1:64" x14ac:dyDescent="0.25">
      <c r="A490" s="1" t="s">
        <v>36</v>
      </c>
      <c r="B490" s="1" t="s">
        <v>18</v>
      </c>
      <c r="C490" s="1" t="s">
        <v>25</v>
      </c>
      <c r="D490" s="1" t="s">
        <v>19</v>
      </c>
      <c r="E490" s="1" t="s">
        <v>322</v>
      </c>
      <c r="F490" s="1" t="s">
        <v>323</v>
      </c>
      <c r="G490"/>
      <c r="H490" s="22">
        <v>-2.0133000000000002E-2</v>
      </c>
      <c r="J490" s="13">
        <v>5.8200000000000002E-2</v>
      </c>
      <c r="K490" s="13">
        <v>0.1123</v>
      </c>
      <c r="L490" s="13">
        <v>0.1114</v>
      </c>
      <c r="M490" s="13">
        <v>0.1104</v>
      </c>
      <c r="N490" s="13">
        <v>-4.7E-2</v>
      </c>
      <c r="O490" s="13">
        <v>-0.18690000000000001</v>
      </c>
      <c r="P490" s="13"/>
      <c r="Q490" s="19">
        <v>341</v>
      </c>
      <c r="R490" s="22">
        <v>0.99</v>
      </c>
      <c r="S490" s="22">
        <v>1.29</v>
      </c>
      <c r="T490" s="22">
        <v>0.56999999999999995</v>
      </c>
      <c r="U490" s="19">
        <v>25</v>
      </c>
      <c r="V490" s="19">
        <v>4</v>
      </c>
      <c r="AS490" s="2"/>
      <c r="AT490" s="2"/>
      <c r="AU490" s="2"/>
      <c r="AV490" s="15"/>
      <c r="AW490" s="15"/>
      <c r="BA490" s="2"/>
      <c r="BB490" s="2"/>
      <c r="BD490" s="20"/>
      <c r="BE490" s="20"/>
      <c r="BG490" s="3"/>
      <c r="BH490" s="1"/>
      <c r="BI490" s="1"/>
      <c r="BJ490" s="1"/>
      <c r="BK490" s="1"/>
      <c r="BL490" s="1"/>
    </row>
    <row r="491" spans="1:64" x14ac:dyDescent="0.25">
      <c r="A491" s="1" t="s">
        <v>36</v>
      </c>
      <c r="B491" s="1" t="s">
        <v>8</v>
      </c>
      <c r="C491" s="1" t="s">
        <v>7</v>
      </c>
      <c r="D491" s="1" t="s">
        <v>4</v>
      </c>
      <c r="E491" s="1" t="s">
        <v>390</v>
      </c>
      <c r="F491" s="1" t="s">
        <v>1119</v>
      </c>
      <c r="G491">
        <v>4.4990000000000004E-3</v>
      </c>
      <c r="H491" s="22">
        <v>5.548E-3</v>
      </c>
      <c r="I491" s="2">
        <v>4.4999999999999997E-3</v>
      </c>
      <c r="J491" s="13">
        <v>4.6300000000000001E-2</v>
      </c>
      <c r="K491" s="13">
        <v>3.6400000000000002E-2</v>
      </c>
      <c r="L491" s="13">
        <v>3.5499999999999997E-2</v>
      </c>
      <c r="M491" s="13">
        <v>3.5400000000000001E-2</v>
      </c>
      <c r="N491" s="13">
        <v>0</v>
      </c>
      <c r="O491" s="13">
        <v>-7.0900000000000005E-2</v>
      </c>
      <c r="P491" s="13">
        <v>4.4999999999999997E-3</v>
      </c>
      <c r="Q491" s="19">
        <v>0</v>
      </c>
      <c r="R491" s="22">
        <v>0.98</v>
      </c>
      <c r="S491" s="22">
        <v>1.24</v>
      </c>
      <c r="T491" s="22">
        <v>0.46</v>
      </c>
      <c r="U491" s="19">
        <v>18</v>
      </c>
      <c r="V491" s="19">
        <v>4</v>
      </c>
      <c r="AS491" s="2"/>
      <c r="AT491" s="2"/>
      <c r="AU491" s="2"/>
      <c r="AV491" s="15"/>
      <c r="AW491" s="15"/>
      <c r="BA491" s="2"/>
      <c r="BB491" s="2"/>
      <c r="BD491" s="20"/>
      <c r="BE491" s="20"/>
      <c r="BG491" s="3"/>
      <c r="BH491" s="1"/>
      <c r="BI491" s="1"/>
      <c r="BJ491" s="1"/>
      <c r="BK491" s="1"/>
      <c r="BL491" s="1"/>
    </row>
    <row r="492" spans="1:64" x14ac:dyDescent="0.25">
      <c r="A492" s="1" t="s">
        <v>6</v>
      </c>
      <c r="B492" s="1" t="s">
        <v>18</v>
      </c>
      <c r="C492" s="1" t="s">
        <v>1646</v>
      </c>
      <c r="D492" s="1" t="s">
        <v>4</v>
      </c>
      <c r="E492" s="1" t="s">
        <v>3218</v>
      </c>
      <c r="F492" s="1" t="s">
        <v>3219</v>
      </c>
      <c r="G492"/>
      <c r="H492" s="22">
        <v>7.7799999999999994E-2</v>
      </c>
      <c r="J492" s="13">
        <v>1.0464</v>
      </c>
      <c r="K492" s="13">
        <v>0.61460000000000004</v>
      </c>
      <c r="L492" s="13">
        <v>0.60319999999999996</v>
      </c>
      <c r="M492" s="13">
        <v>0.53339999999999999</v>
      </c>
      <c r="N492" s="13">
        <v>0</v>
      </c>
      <c r="O492" s="13">
        <v>-0.34939999999999999</v>
      </c>
      <c r="P492" s="13"/>
      <c r="Q492" s="19">
        <v>16</v>
      </c>
      <c r="R492" s="22">
        <v>0.98</v>
      </c>
      <c r="S492" s="22">
        <v>1.86</v>
      </c>
      <c r="T492" s="22">
        <v>0.42</v>
      </c>
      <c r="U492" s="19">
        <v>7</v>
      </c>
      <c r="V492" s="19">
        <v>4</v>
      </c>
      <c r="AS492" s="2"/>
      <c r="AT492" s="2"/>
      <c r="AU492" s="2"/>
      <c r="AV492" s="15"/>
      <c r="AW492" s="15"/>
      <c r="BA492" s="2"/>
      <c r="BB492" s="2"/>
      <c r="BD492" s="20"/>
      <c r="BE492" s="20"/>
      <c r="BG492" s="3"/>
      <c r="BH492" s="1"/>
      <c r="BI492" s="1"/>
      <c r="BJ492" s="1"/>
      <c r="BK492" s="1"/>
      <c r="BL492" s="1"/>
    </row>
    <row r="493" spans="1:64" x14ac:dyDescent="0.25">
      <c r="A493" s="1" t="s">
        <v>32</v>
      </c>
      <c r="B493" s="1" t="s">
        <v>2</v>
      </c>
      <c r="C493" s="1" t="s">
        <v>33</v>
      </c>
      <c r="D493" s="1" t="s">
        <v>4</v>
      </c>
      <c r="E493" s="1" t="s">
        <v>636</v>
      </c>
      <c r="F493" s="1" t="s">
        <v>1091</v>
      </c>
      <c r="G493">
        <v>1.6844000000000001E-2</v>
      </c>
      <c r="H493" s="22">
        <v>-1.5439E-2</v>
      </c>
      <c r="I493" s="2">
        <v>1.6799999999999999E-2</v>
      </c>
      <c r="J493" s="13">
        <v>5.9299999999999999E-2</v>
      </c>
      <c r="K493" s="13">
        <v>4.1799999999999997E-2</v>
      </c>
      <c r="L493" s="13">
        <v>4.0800000000000003E-2</v>
      </c>
      <c r="M493" s="13">
        <v>4.07E-2</v>
      </c>
      <c r="N493" s="13">
        <v>-5.3E-3</v>
      </c>
      <c r="O493" s="13">
        <v>-5.2900000000000003E-2</v>
      </c>
      <c r="P493" s="13">
        <v>1.6799999999999999E-2</v>
      </c>
      <c r="Q493" s="19">
        <v>83</v>
      </c>
      <c r="R493" s="22">
        <v>0.98</v>
      </c>
      <c r="S493" s="22">
        <v>1.54</v>
      </c>
      <c r="T493" s="22">
        <v>0.59</v>
      </c>
      <c r="U493" s="19">
        <v>22</v>
      </c>
      <c r="V493" s="19">
        <v>4</v>
      </c>
      <c r="AS493" s="2"/>
      <c r="AT493" s="2"/>
      <c r="AU493" s="2"/>
      <c r="AV493" s="15"/>
      <c r="AW493" s="15"/>
      <c r="BA493" s="2"/>
      <c r="BB493" s="2"/>
      <c r="BD493" s="20"/>
      <c r="BE493" s="20"/>
      <c r="BG493" s="3"/>
      <c r="BH493" s="1"/>
      <c r="BI493" s="1"/>
      <c r="BJ493" s="1"/>
      <c r="BK493" s="1"/>
      <c r="BL493" s="1"/>
    </row>
    <row r="494" spans="1:64" x14ac:dyDescent="0.25">
      <c r="A494" s="1" t="s">
        <v>6</v>
      </c>
      <c r="B494" s="1" t="s">
        <v>2</v>
      </c>
      <c r="C494" s="1" t="s">
        <v>1646</v>
      </c>
      <c r="D494" s="1" t="s">
        <v>4</v>
      </c>
      <c r="E494" s="1" t="s">
        <v>2781</v>
      </c>
      <c r="F494" s="1" t="s">
        <v>2782</v>
      </c>
      <c r="G494"/>
      <c r="H494" s="22">
        <v>-6.1699999999999998E-2</v>
      </c>
      <c r="J494" s="13">
        <v>0.2626</v>
      </c>
      <c r="K494" s="13">
        <v>0.34399999999999997</v>
      </c>
      <c r="L494" s="13">
        <v>0.33760000000000001</v>
      </c>
      <c r="M494" s="13">
        <v>0.32750000000000001</v>
      </c>
      <c r="N494" s="13">
        <v>-6.1699999999999998E-2</v>
      </c>
      <c r="O494" s="13">
        <v>-0.28310000000000002</v>
      </c>
      <c r="P494" s="13"/>
      <c r="Q494" s="19">
        <v>0</v>
      </c>
      <c r="R494" s="22">
        <v>0.98</v>
      </c>
      <c r="S494" s="22">
        <v>4.51</v>
      </c>
      <c r="T494" s="22">
        <v>0.43</v>
      </c>
      <c r="U494" s="19">
        <v>27</v>
      </c>
      <c r="V494" s="19">
        <v>6</v>
      </c>
      <c r="AS494" s="2"/>
      <c r="AT494" s="2"/>
      <c r="AU494" s="2"/>
      <c r="AV494" s="15"/>
      <c r="AW494" s="15"/>
      <c r="BA494" s="2"/>
      <c r="BB494" s="2"/>
      <c r="BD494" s="20"/>
      <c r="BE494" s="20"/>
      <c r="BG494" s="3"/>
      <c r="BH494" s="1"/>
      <c r="BI494" s="1"/>
      <c r="BJ494" s="1"/>
      <c r="BK494" s="1"/>
      <c r="BL494" s="1"/>
    </row>
    <row r="495" spans="1:64" x14ac:dyDescent="0.25">
      <c r="A495" s="1" t="s">
        <v>6</v>
      </c>
      <c r="B495" s="1" t="s">
        <v>18</v>
      </c>
      <c r="C495" s="1" t="s">
        <v>1645</v>
      </c>
      <c r="D495" s="1" t="s">
        <v>4</v>
      </c>
      <c r="E495" s="1" t="s">
        <v>948</v>
      </c>
      <c r="F495" s="1" t="s">
        <v>949</v>
      </c>
      <c r="G495">
        <v>3.1692999999999999E-2</v>
      </c>
      <c r="H495" s="22">
        <v>-0.14315700000000001</v>
      </c>
      <c r="I495" s="2">
        <v>3.1699999999999999E-2</v>
      </c>
      <c r="J495" s="13">
        <v>0.441</v>
      </c>
      <c r="K495" s="13">
        <v>0.85229999999999995</v>
      </c>
      <c r="L495" s="13">
        <v>0.83530000000000004</v>
      </c>
      <c r="M495" s="13">
        <v>0.64449999999999996</v>
      </c>
      <c r="N495" s="13">
        <v>-0.14249999999999999</v>
      </c>
      <c r="O495" s="13">
        <v>-0.73299999999999998</v>
      </c>
      <c r="P495" s="13">
        <v>3.1699999999999999E-2</v>
      </c>
      <c r="Q495" s="19">
        <v>0</v>
      </c>
      <c r="R495" s="22">
        <v>0.98</v>
      </c>
      <c r="S495" s="22">
        <v>2.2400000000000002</v>
      </c>
      <c r="T495" s="22">
        <v>0.56999999999999995</v>
      </c>
      <c r="U495" s="19">
        <v>23</v>
      </c>
      <c r="V495" s="19">
        <v>8</v>
      </c>
      <c r="AS495" s="2"/>
      <c r="AT495" s="2"/>
      <c r="AU495" s="2"/>
      <c r="AV495" s="15"/>
      <c r="AW495" s="15"/>
      <c r="BA495" s="2"/>
      <c r="BB495" s="2"/>
      <c r="BD495" s="20"/>
      <c r="BE495" s="20"/>
      <c r="BG495" s="3"/>
      <c r="BH495" s="1"/>
      <c r="BI495" s="1"/>
      <c r="BJ495" s="1"/>
      <c r="BK495" s="1"/>
      <c r="BL495" s="1"/>
    </row>
    <row r="496" spans="1:64" x14ac:dyDescent="0.25">
      <c r="A496" s="1" t="s">
        <v>1</v>
      </c>
      <c r="B496" s="1" t="s">
        <v>2</v>
      </c>
      <c r="C496" s="1" t="s">
        <v>27</v>
      </c>
      <c r="D496" s="1" t="s">
        <v>16</v>
      </c>
      <c r="E496" s="1" t="s">
        <v>168</v>
      </c>
      <c r="F496" s="1" t="s">
        <v>169</v>
      </c>
      <c r="G496"/>
      <c r="H496" s="22">
        <v>8.3999999999999995E-3</v>
      </c>
      <c r="J496" s="13">
        <v>8.6999999999999994E-3</v>
      </c>
      <c r="K496" s="13">
        <v>4.5400000000000003E-2</v>
      </c>
      <c r="L496" s="13">
        <v>4.4499999999999998E-2</v>
      </c>
      <c r="M496" s="13">
        <v>4.4400000000000002E-2</v>
      </c>
      <c r="N496" s="13">
        <v>0</v>
      </c>
      <c r="O496" s="13">
        <v>-6.6600000000000006E-2</v>
      </c>
      <c r="P496" s="13"/>
      <c r="Q496" s="19">
        <v>307</v>
      </c>
      <c r="R496" s="22">
        <v>0.98</v>
      </c>
      <c r="S496" s="22">
        <v>2.5299999999999998</v>
      </c>
      <c r="T496" s="22">
        <v>-0.12</v>
      </c>
      <c r="U496" s="19">
        <v>29</v>
      </c>
      <c r="V496" s="19">
        <v>5</v>
      </c>
      <c r="AS496" s="2"/>
      <c r="AT496" s="2"/>
      <c r="AU496" s="2"/>
      <c r="AV496" s="15"/>
      <c r="AW496" s="15"/>
      <c r="BA496" s="2"/>
      <c r="BB496" s="2"/>
      <c r="BD496" s="20"/>
      <c r="BE496" s="20"/>
      <c r="BG496" s="3"/>
      <c r="BH496" s="1"/>
      <c r="BI496" s="1"/>
      <c r="BJ496" s="1"/>
      <c r="BK496" s="1"/>
      <c r="BL496" s="1"/>
    </row>
    <row r="497" spans="1:64" x14ac:dyDescent="0.25">
      <c r="A497" s="1" t="s">
        <v>1</v>
      </c>
      <c r="B497" s="1" t="s">
        <v>18</v>
      </c>
      <c r="C497" s="1" t="s">
        <v>25</v>
      </c>
      <c r="D497" s="1" t="s">
        <v>16</v>
      </c>
      <c r="E497" s="1" t="s">
        <v>1563</v>
      </c>
      <c r="F497" s="1" t="s">
        <v>1565</v>
      </c>
      <c r="G497"/>
      <c r="H497" s="22">
        <v>-2.53E-2</v>
      </c>
      <c r="J497" s="13">
        <v>-3.0599999999999999E-2</v>
      </c>
      <c r="K497" s="13">
        <v>8.7499999999999994E-2</v>
      </c>
      <c r="L497" s="13">
        <v>8.5800000000000001E-2</v>
      </c>
      <c r="M497" s="13">
        <v>8.5199999999999998E-2</v>
      </c>
      <c r="N497" s="13">
        <v>-8.3799999999999999E-2</v>
      </c>
      <c r="O497" s="13">
        <v>-0.1135</v>
      </c>
      <c r="P497" s="13"/>
      <c r="Q497" s="19">
        <v>1219</v>
      </c>
      <c r="R497" s="22">
        <v>0.98</v>
      </c>
      <c r="S497" s="22">
        <v>2.0099999999999998</v>
      </c>
      <c r="T497" s="22">
        <v>-0.01</v>
      </c>
      <c r="U497" s="19">
        <v>15</v>
      </c>
      <c r="V497" s="19">
        <v>4</v>
      </c>
      <c r="AS497" s="2"/>
      <c r="AT497" s="2"/>
      <c r="AU497" s="2"/>
      <c r="AV497" s="15"/>
      <c r="AW497" s="15"/>
      <c r="BA497" s="2"/>
      <c r="BB497" s="2"/>
      <c r="BD497" s="20"/>
      <c r="BE497" s="20"/>
      <c r="BG497" s="3"/>
      <c r="BH497" s="1"/>
      <c r="BI497" s="1"/>
      <c r="BJ497" s="1"/>
      <c r="BK497" s="1"/>
      <c r="BL497" s="1"/>
    </row>
    <row r="498" spans="1:64" x14ac:dyDescent="0.25">
      <c r="A498" s="1" t="s">
        <v>36</v>
      </c>
      <c r="B498" s="1" t="s">
        <v>18</v>
      </c>
      <c r="C498" s="1" t="s">
        <v>7</v>
      </c>
      <c r="D498" s="1" t="s">
        <v>4</v>
      </c>
      <c r="E498" s="1" t="s">
        <v>891</v>
      </c>
      <c r="F498" s="1" t="s">
        <v>114</v>
      </c>
      <c r="G498"/>
      <c r="H498" s="22">
        <v>1.9958E-2</v>
      </c>
      <c r="J498" s="13">
        <v>0.1084</v>
      </c>
      <c r="K498" s="13">
        <v>2.8199999999999999E-2</v>
      </c>
      <c r="L498" s="13">
        <v>2.75E-2</v>
      </c>
      <c r="M498" s="13">
        <v>2.7400000000000001E-2</v>
      </c>
      <c r="N498" s="13">
        <v>0</v>
      </c>
      <c r="O498" s="13">
        <v>-9.7299999999999998E-2</v>
      </c>
      <c r="P498" s="13"/>
      <c r="Q498" s="19">
        <v>1228</v>
      </c>
      <c r="R498" s="22">
        <v>0.98</v>
      </c>
      <c r="S498" s="22">
        <v>1.69</v>
      </c>
      <c r="T498" s="22">
        <v>-0.03</v>
      </c>
      <c r="U498" s="19">
        <v>38</v>
      </c>
      <c r="V498" s="19">
        <v>6</v>
      </c>
      <c r="AS498" s="2"/>
      <c r="AT498" s="2"/>
      <c r="AU498" s="2"/>
      <c r="AV498" s="15"/>
      <c r="AW498" s="15"/>
      <c r="BA498" s="2"/>
      <c r="BB498" s="2"/>
      <c r="BD498" s="20"/>
      <c r="BE498" s="20"/>
      <c r="BG498" s="3"/>
      <c r="BH498" s="1"/>
      <c r="BI498" s="1"/>
      <c r="BJ498" s="1"/>
      <c r="BK498" s="1"/>
      <c r="BL498" s="1"/>
    </row>
    <row r="499" spans="1:64" x14ac:dyDescent="0.25">
      <c r="A499" s="1" t="s">
        <v>6</v>
      </c>
      <c r="B499" s="1" t="s">
        <v>18</v>
      </c>
      <c r="C499" s="1" t="s">
        <v>1645</v>
      </c>
      <c r="D499" s="1" t="s">
        <v>4</v>
      </c>
      <c r="E499" s="1" t="s">
        <v>1017</v>
      </c>
      <c r="F499" s="1" t="s">
        <v>1018</v>
      </c>
      <c r="G499">
        <v>-0.22047700000000001</v>
      </c>
      <c r="H499" s="22">
        <v>-0.28148600000000001</v>
      </c>
      <c r="I499" s="2">
        <v>-0.2205</v>
      </c>
      <c r="J499" s="13">
        <v>-0.21929999999999999</v>
      </c>
      <c r="K499" s="13">
        <v>1.2244999999999999</v>
      </c>
      <c r="L499" s="13">
        <v>1.2051000000000001</v>
      </c>
      <c r="M499" s="13">
        <v>0.1472</v>
      </c>
      <c r="N499" s="13">
        <v>-0.94479999999999997</v>
      </c>
      <c r="O499" s="13">
        <v>-0.98440000000000005</v>
      </c>
      <c r="P499" s="13">
        <v>-0.2205</v>
      </c>
      <c r="Q499" s="19">
        <v>0</v>
      </c>
      <c r="R499" s="22">
        <v>0.98</v>
      </c>
      <c r="S499" s="22">
        <v>1.63</v>
      </c>
      <c r="T499" s="22">
        <v>0.44</v>
      </c>
      <c r="U499" s="19">
        <v>34</v>
      </c>
      <c r="V499" s="19">
        <v>13</v>
      </c>
      <c r="AS499" s="2"/>
      <c r="AT499" s="2"/>
      <c r="AU499" s="2"/>
      <c r="AV499" s="15"/>
      <c r="AW499" s="15"/>
      <c r="BA499" s="2"/>
      <c r="BB499" s="2"/>
      <c r="BD499" s="20"/>
      <c r="BE499" s="20"/>
      <c r="BG499" s="3"/>
      <c r="BH499" s="1"/>
      <c r="BI499" s="1"/>
      <c r="BJ499" s="1"/>
      <c r="BK499" s="1"/>
      <c r="BL499" s="1"/>
    </row>
    <row r="500" spans="1:64" x14ac:dyDescent="0.25">
      <c r="A500" s="1" t="s">
        <v>6</v>
      </c>
      <c r="B500" s="1" t="s">
        <v>18</v>
      </c>
      <c r="C500" s="1" t="s">
        <v>1645</v>
      </c>
      <c r="D500" s="1" t="s">
        <v>4</v>
      </c>
      <c r="E500" s="1" t="s">
        <v>756</v>
      </c>
      <c r="F500" s="1" t="s">
        <v>757</v>
      </c>
      <c r="G500">
        <v>7.3606000000000005E-2</v>
      </c>
      <c r="H500" s="22">
        <v>-6.6653000000000004E-2</v>
      </c>
      <c r="I500" s="2">
        <v>7.3599999999999999E-2</v>
      </c>
      <c r="J500" s="13">
        <v>0.8972</v>
      </c>
      <c r="K500" s="13">
        <v>0.73960000000000004</v>
      </c>
      <c r="L500" s="13">
        <v>0.71530000000000005</v>
      </c>
      <c r="M500" s="13">
        <v>0.57310000000000005</v>
      </c>
      <c r="N500" s="13">
        <v>0</v>
      </c>
      <c r="O500" s="13">
        <v>-0.76959999999999995</v>
      </c>
      <c r="P500" s="13">
        <v>7.3599999999999999E-2</v>
      </c>
      <c r="Q500" s="19">
        <v>0</v>
      </c>
      <c r="R500" s="22">
        <v>0.97</v>
      </c>
      <c r="S500" s="22">
        <v>2.21</v>
      </c>
      <c r="T500" s="22">
        <v>0.6</v>
      </c>
      <c r="U500" s="19">
        <v>36</v>
      </c>
      <c r="V500" s="19">
        <v>7</v>
      </c>
      <c r="AS500" s="2"/>
      <c r="AT500" s="2"/>
      <c r="AU500" s="2"/>
      <c r="AV500" s="15"/>
      <c r="AW500" s="15"/>
      <c r="BA500" s="2"/>
      <c r="BB500" s="2"/>
      <c r="BD500" s="20"/>
      <c r="BE500" s="20"/>
      <c r="BG500" s="3"/>
      <c r="BH500" s="1"/>
      <c r="BI500" s="1"/>
      <c r="BJ500" s="1"/>
      <c r="BK500" s="1"/>
      <c r="BL500" s="1"/>
    </row>
    <row r="501" spans="1:64" x14ac:dyDescent="0.25">
      <c r="A501" s="1" t="s">
        <v>6</v>
      </c>
      <c r="B501" s="1" t="s">
        <v>18</v>
      </c>
      <c r="C501" s="1" t="s">
        <v>1645</v>
      </c>
      <c r="D501" s="1" t="s">
        <v>4</v>
      </c>
      <c r="E501" s="1" t="s">
        <v>2949</v>
      </c>
      <c r="F501" s="1" t="s">
        <v>2950</v>
      </c>
      <c r="G501">
        <v>3.2974000000000003E-2</v>
      </c>
      <c r="H501" s="22">
        <v>-0.127913</v>
      </c>
      <c r="I501" s="2">
        <v>3.3000000000000002E-2</v>
      </c>
      <c r="J501" s="13">
        <v>0.59770000000000001</v>
      </c>
      <c r="K501" s="13">
        <v>0.64339999999999997</v>
      </c>
      <c r="L501" s="13">
        <v>0.62239999999999995</v>
      </c>
      <c r="M501" s="13">
        <v>0.54520000000000002</v>
      </c>
      <c r="N501" s="13">
        <v>-9.9199999999999997E-2</v>
      </c>
      <c r="O501" s="13">
        <v>-0.33479999999999999</v>
      </c>
      <c r="P501" s="13">
        <v>3.3000000000000002E-2</v>
      </c>
      <c r="Q501" s="19">
        <v>0</v>
      </c>
      <c r="R501" s="22">
        <v>0.97</v>
      </c>
      <c r="S501" s="22">
        <v>2.59</v>
      </c>
      <c r="T501" s="22">
        <v>0.53</v>
      </c>
      <c r="U501" s="19">
        <v>7</v>
      </c>
      <c r="V501" s="19">
        <v>3</v>
      </c>
      <c r="AS501" s="2"/>
      <c r="AT501" s="2"/>
      <c r="AU501" s="2"/>
      <c r="AV501" s="15"/>
      <c r="AW501" s="15"/>
      <c r="BA501" s="2"/>
      <c r="BB501" s="2"/>
      <c r="BD501" s="20"/>
      <c r="BE501" s="20"/>
      <c r="BG501" s="3"/>
      <c r="BH501" s="1"/>
      <c r="BI501" s="1"/>
      <c r="BJ501" s="1"/>
      <c r="BK501" s="1"/>
      <c r="BL501" s="1"/>
    </row>
    <row r="502" spans="1:64" x14ac:dyDescent="0.25">
      <c r="A502" s="1" t="s">
        <v>32</v>
      </c>
      <c r="B502" s="1" t="s">
        <v>18</v>
      </c>
      <c r="C502" s="1" t="s">
        <v>508</v>
      </c>
      <c r="D502" s="1" t="s">
        <v>283</v>
      </c>
      <c r="E502" s="1" t="s">
        <v>513</v>
      </c>
      <c r="F502" s="1" t="s">
        <v>514</v>
      </c>
      <c r="G502">
        <v>8.0249999999999991E-3</v>
      </c>
      <c r="H502" s="22">
        <v>2.9090000000000001E-3</v>
      </c>
      <c r="I502" s="2">
        <v>8.0000000000000002E-3</v>
      </c>
      <c r="J502" s="13">
        <v>9.5699999999999993E-2</v>
      </c>
      <c r="K502" s="13">
        <v>3.6400000000000002E-2</v>
      </c>
      <c r="L502" s="13">
        <v>3.5299999999999998E-2</v>
      </c>
      <c r="M502" s="13">
        <v>3.5099999999999999E-2</v>
      </c>
      <c r="N502" s="13">
        <v>0</v>
      </c>
      <c r="O502" s="13">
        <v>-7.22E-2</v>
      </c>
      <c r="P502" s="13">
        <v>8.0000000000000002E-3</v>
      </c>
      <c r="Q502" s="19">
        <v>0</v>
      </c>
      <c r="R502" s="22">
        <v>0.97</v>
      </c>
      <c r="S502" s="22">
        <v>0.87</v>
      </c>
      <c r="T502" s="22">
        <v>0.6</v>
      </c>
      <c r="U502" s="19">
        <v>26</v>
      </c>
      <c r="V502" s="19">
        <v>5</v>
      </c>
      <c r="AS502" s="2"/>
      <c r="AT502" s="2"/>
      <c r="AU502" s="2"/>
      <c r="AV502" s="15"/>
      <c r="AW502" s="15"/>
      <c r="BA502" s="2"/>
      <c r="BB502" s="2"/>
      <c r="BD502" s="20"/>
      <c r="BE502" s="20"/>
      <c r="BG502" s="3"/>
      <c r="BH502" s="1"/>
      <c r="BI502" s="1"/>
      <c r="BJ502" s="1"/>
      <c r="BK502" s="1"/>
      <c r="BL502" s="1"/>
    </row>
    <row r="503" spans="1:64" x14ac:dyDescent="0.25">
      <c r="A503" s="1" t="s">
        <v>17</v>
      </c>
      <c r="B503" s="1" t="s">
        <v>2</v>
      </c>
      <c r="C503" s="1" t="s">
        <v>71</v>
      </c>
      <c r="D503" s="1" t="s">
        <v>283</v>
      </c>
      <c r="E503" s="1" t="s">
        <v>471</v>
      </c>
      <c r="F503" s="1" t="s">
        <v>515</v>
      </c>
      <c r="G503">
        <v>3.075E-3</v>
      </c>
      <c r="H503" s="22">
        <v>-6.8400000000000004E-4</v>
      </c>
      <c r="I503" s="2">
        <v>3.0999999999999999E-3</v>
      </c>
      <c r="J503" s="13">
        <v>7.3400000000000007E-2</v>
      </c>
      <c r="K503" s="13">
        <v>9.3299999999999994E-2</v>
      </c>
      <c r="L503" s="13">
        <v>9.0300000000000005E-2</v>
      </c>
      <c r="M503" s="13">
        <v>8.9499999999999996E-2</v>
      </c>
      <c r="N503" s="13">
        <v>-2.3900000000000001E-2</v>
      </c>
      <c r="O503" s="13">
        <v>-0.1008</v>
      </c>
      <c r="P503" s="13">
        <v>3.0999999999999999E-3</v>
      </c>
      <c r="Q503" s="19">
        <v>0</v>
      </c>
      <c r="R503" s="22">
        <v>0.97</v>
      </c>
      <c r="S503" s="22">
        <v>1.53</v>
      </c>
      <c r="T503" s="22">
        <v>0.6</v>
      </c>
      <c r="U503" s="19">
        <v>29</v>
      </c>
      <c r="V503" s="19">
        <v>4</v>
      </c>
      <c r="AS503" s="2"/>
      <c r="AT503" s="2"/>
      <c r="AU503" s="2"/>
      <c r="AV503" s="15"/>
      <c r="AW503" s="15"/>
      <c r="BA503" s="2"/>
      <c r="BB503" s="2"/>
      <c r="BD503" s="20"/>
      <c r="BE503" s="20"/>
      <c r="BG503" s="3"/>
      <c r="BH503" s="1"/>
      <c r="BI503" s="1"/>
      <c r="BJ503" s="1"/>
      <c r="BK503" s="1"/>
      <c r="BL503" s="1"/>
    </row>
    <row r="504" spans="1:64" x14ac:dyDescent="0.25">
      <c r="A504" s="1" t="s">
        <v>6</v>
      </c>
      <c r="B504" s="1" t="s">
        <v>18</v>
      </c>
      <c r="C504" s="1" t="s">
        <v>1645</v>
      </c>
      <c r="D504" s="1" t="s">
        <v>4</v>
      </c>
      <c r="E504" s="1" t="s">
        <v>762</v>
      </c>
      <c r="F504" s="1" t="s">
        <v>765</v>
      </c>
      <c r="G504">
        <v>5.4899999999999997E-2</v>
      </c>
      <c r="H504" s="22">
        <v>-8.0387E-2</v>
      </c>
      <c r="I504" s="2">
        <v>5.4899999999999997E-2</v>
      </c>
      <c r="J504" s="13">
        <v>0.72909999999999997</v>
      </c>
      <c r="K504" s="13">
        <v>1.0497000000000001</v>
      </c>
      <c r="L504" s="13">
        <v>1.0177</v>
      </c>
      <c r="M504" s="13">
        <v>0.73519999999999996</v>
      </c>
      <c r="N504" s="13">
        <v>-6.0499999999999998E-2</v>
      </c>
      <c r="O504" s="13">
        <v>-0.87319999999999998</v>
      </c>
      <c r="P504" s="13">
        <v>5.4899999999999997E-2</v>
      </c>
      <c r="Q504" s="19">
        <v>0</v>
      </c>
      <c r="R504" s="22">
        <v>0.97</v>
      </c>
      <c r="S504" s="22">
        <v>2.7</v>
      </c>
      <c r="T504" s="22">
        <v>0.31</v>
      </c>
      <c r="U504" s="19">
        <v>38</v>
      </c>
      <c r="V504" s="19">
        <v>16</v>
      </c>
      <c r="AS504" s="2"/>
      <c r="AT504" s="2"/>
      <c r="AU504" s="2"/>
      <c r="AV504" s="15"/>
      <c r="AW504" s="15"/>
      <c r="BA504" s="2"/>
      <c r="BB504" s="2"/>
      <c r="BD504" s="20"/>
      <c r="BE504" s="20"/>
      <c r="BG504" s="3"/>
      <c r="BH504" s="1"/>
      <c r="BI504" s="1"/>
      <c r="BJ504" s="1"/>
      <c r="BK504" s="1"/>
      <c r="BL504" s="1"/>
    </row>
    <row r="505" spans="1:64" x14ac:dyDescent="0.25">
      <c r="A505" s="1" t="s">
        <v>6</v>
      </c>
      <c r="B505" s="1" t="s">
        <v>18</v>
      </c>
      <c r="C505" s="1" t="s">
        <v>1645</v>
      </c>
      <c r="D505" s="1" t="s">
        <v>4</v>
      </c>
      <c r="E505" s="1" t="s">
        <v>1986</v>
      </c>
      <c r="F505" s="1" t="s">
        <v>1987</v>
      </c>
      <c r="G505">
        <v>-6.4852999999999994E-2</v>
      </c>
      <c r="H505" s="22">
        <v>-0.25569700000000001</v>
      </c>
      <c r="I505" s="2">
        <v>-6.4899999999999999E-2</v>
      </c>
      <c r="J505" s="13">
        <v>-0.04</v>
      </c>
      <c r="K505" s="13">
        <v>1.0077</v>
      </c>
      <c r="L505" s="13">
        <v>0.97609999999999997</v>
      </c>
      <c r="M505" s="13">
        <v>0.70469999999999999</v>
      </c>
      <c r="N505" s="13">
        <v>-0.45950000000000002</v>
      </c>
      <c r="O505" s="13">
        <v>-0.56399999999999995</v>
      </c>
      <c r="P505" s="13">
        <v>-6.4899999999999999E-2</v>
      </c>
      <c r="Q505" s="19">
        <v>0</v>
      </c>
      <c r="R505" s="22">
        <v>0.97</v>
      </c>
      <c r="S505" s="22">
        <v>3.21</v>
      </c>
      <c r="T505" s="22">
        <v>0.53</v>
      </c>
      <c r="U505" s="19">
        <v>10</v>
      </c>
      <c r="V505" s="19">
        <v>4</v>
      </c>
      <c r="AS505" s="2"/>
      <c r="AT505" s="2"/>
      <c r="AU505" s="2"/>
      <c r="AV505" s="15"/>
      <c r="AW505" s="15"/>
      <c r="BA505" s="2"/>
      <c r="BB505" s="2"/>
      <c r="BD505" s="20"/>
      <c r="BE505" s="20"/>
      <c r="BG505" s="3"/>
      <c r="BH505" s="1"/>
      <c r="BI505" s="1"/>
      <c r="BJ505" s="1"/>
      <c r="BK505" s="1"/>
      <c r="BL505" s="1"/>
    </row>
    <row r="506" spans="1:64" x14ac:dyDescent="0.25">
      <c r="A506" s="1" t="s">
        <v>17</v>
      </c>
      <c r="B506" s="1" t="s">
        <v>18</v>
      </c>
      <c r="C506" s="1" t="s">
        <v>25</v>
      </c>
      <c r="D506" s="1" t="s">
        <v>100</v>
      </c>
      <c r="E506" s="1" t="s">
        <v>699</v>
      </c>
      <c r="F506" s="1" t="s">
        <v>2443</v>
      </c>
      <c r="G506"/>
      <c r="H506" s="22">
        <v>1.7899999999999999E-2</v>
      </c>
      <c r="J506" s="13">
        <v>9.4200000000000006E-2</v>
      </c>
      <c r="K506" s="13">
        <v>5.5399999999999998E-2</v>
      </c>
      <c r="L506" s="13">
        <v>5.3900000000000003E-2</v>
      </c>
      <c r="M506" s="13">
        <v>5.3600000000000002E-2</v>
      </c>
      <c r="N506" s="13">
        <v>-1.77E-2</v>
      </c>
      <c r="O506" s="13">
        <v>-9.7699999999999995E-2</v>
      </c>
      <c r="P506" s="13"/>
      <c r="Q506" s="19">
        <v>24</v>
      </c>
      <c r="R506" s="22">
        <v>0.97</v>
      </c>
      <c r="S506" s="22">
        <v>1.58</v>
      </c>
      <c r="T506" s="22">
        <v>0.54</v>
      </c>
      <c r="U506" s="19">
        <v>24</v>
      </c>
      <c r="V506" s="19">
        <v>6</v>
      </c>
      <c r="AS506" s="2"/>
      <c r="AT506" s="2"/>
      <c r="AU506" s="2"/>
      <c r="AV506" s="15"/>
      <c r="AW506" s="15"/>
      <c r="BA506" s="2"/>
      <c r="BB506" s="2"/>
      <c r="BD506" s="20"/>
      <c r="BE506" s="20"/>
      <c r="BG506" s="3"/>
      <c r="BH506" s="1"/>
      <c r="BI506" s="1"/>
      <c r="BJ506" s="1"/>
      <c r="BK506" s="1"/>
      <c r="BL506" s="1"/>
    </row>
    <row r="507" spans="1:64" x14ac:dyDescent="0.25">
      <c r="A507" s="1" t="s">
        <v>27</v>
      </c>
      <c r="B507" s="1" t="s">
        <v>18</v>
      </c>
      <c r="C507" s="1" t="s">
        <v>25</v>
      </c>
      <c r="D507" s="1" t="s">
        <v>45</v>
      </c>
      <c r="E507" s="1" t="s">
        <v>171</v>
      </c>
      <c r="F507" s="1" t="s">
        <v>172</v>
      </c>
      <c r="G507"/>
      <c r="H507" s="22">
        <v>1.4200000000000001E-2</v>
      </c>
      <c r="J507" s="13">
        <v>5.1900000000000002E-2</v>
      </c>
      <c r="K507" s="13">
        <v>7.51E-2</v>
      </c>
      <c r="L507" s="13">
        <v>7.2999999999999995E-2</v>
      </c>
      <c r="M507" s="13">
        <v>7.2499999999999995E-2</v>
      </c>
      <c r="N507" s="13">
        <v>-2.3599999999999999E-2</v>
      </c>
      <c r="O507" s="13">
        <v>-0.1593</v>
      </c>
      <c r="P507" s="13"/>
      <c r="Q507" s="19">
        <v>182</v>
      </c>
      <c r="R507" s="22">
        <v>0.97</v>
      </c>
      <c r="S507" s="22">
        <v>1.52</v>
      </c>
      <c r="T507" s="22">
        <v>0.19</v>
      </c>
      <c r="U507" s="19">
        <v>51</v>
      </c>
      <c r="V507" s="19">
        <v>10</v>
      </c>
      <c r="AS507" s="2"/>
      <c r="AT507" s="2"/>
      <c r="AU507" s="2"/>
      <c r="AV507" s="15"/>
      <c r="AW507" s="15"/>
      <c r="BA507" s="2"/>
      <c r="BB507" s="2"/>
      <c r="BD507" s="20"/>
      <c r="BE507" s="20"/>
      <c r="BG507" s="3"/>
      <c r="BH507" s="1"/>
      <c r="BI507" s="1"/>
      <c r="BJ507" s="1"/>
      <c r="BK507" s="1"/>
      <c r="BL507" s="1"/>
    </row>
    <row r="508" spans="1:64" x14ac:dyDescent="0.25">
      <c r="A508" s="1" t="s">
        <v>6</v>
      </c>
      <c r="B508" s="1" t="s">
        <v>18</v>
      </c>
      <c r="C508" s="1" t="s">
        <v>1645</v>
      </c>
      <c r="D508" s="1" t="s">
        <v>4</v>
      </c>
      <c r="E508" s="1" t="s">
        <v>2894</v>
      </c>
      <c r="F508" s="1" t="s">
        <v>2895</v>
      </c>
      <c r="G508"/>
      <c r="H508" s="22">
        <v>0.34549999999999997</v>
      </c>
      <c r="J508" s="13">
        <v>1.3270999999999999</v>
      </c>
      <c r="K508" s="13">
        <v>0.77239999999999998</v>
      </c>
      <c r="L508" s="13">
        <v>0.75270000000000004</v>
      </c>
      <c r="M508" s="13">
        <v>0.63009999999999999</v>
      </c>
      <c r="N508" s="13">
        <v>0</v>
      </c>
      <c r="O508" s="13">
        <v>-0.4864</v>
      </c>
      <c r="P508" s="13"/>
      <c r="Q508" s="19">
        <v>30</v>
      </c>
      <c r="R508" s="22">
        <v>0.97</v>
      </c>
      <c r="S508" s="22">
        <v>2.42</v>
      </c>
      <c r="T508" s="22">
        <v>0.49</v>
      </c>
      <c r="U508" s="19">
        <v>8</v>
      </c>
      <c r="V508" s="19">
        <v>4</v>
      </c>
      <c r="AS508" s="2"/>
      <c r="AT508" s="2"/>
      <c r="AU508" s="2"/>
      <c r="AV508" s="15"/>
      <c r="AW508" s="15"/>
      <c r="BA508" s="2"/>
      <c r="BB508" s="2"/>
      <c r="BD508" s="20"/>
      <c r="BE508" s="20"/>
      <c r="BG508" s="3"/>
      <c r="BH508" s="1"/>
      <c r="BI508" s="1"/>
      <c r="BJ508" s="1"/>
      <c r="BK508" s="1"/>
      <c r="BL508" s="1"/>
    </row>
    <row r="509" spans="1:64" x14ac:dyDescent="0.25">
      <c r="A509" s="1" t="s">
        <v>32</v>
      </c>
      <c r="B509" s="1" t="s">
        <v>18</v>
      </c>
      <c r="C509" s="1" t="s">
        <v>25</v>
      </c>
      <c r="D509" s="1" t="s">
        <v>4</v>
      </c>
      <c r="E509" s="1" t="s">
        <v>143</v>
      </c>
      <c r="F509" s="1" t="s">
        <v>144</v>
      </c>
      <c r="G509"/>
      <c r="H509" s="22">
        <v>2.0799999999999999E-2</v>
      </c>
      <c r="J509" s="13">
        <v>7.3400000000000007E-2</v>
      </c>
      <c r="K509" s="13">
        <v>5.04E-2</v>
      </c>
      <c r="L509" s="13">
        <v>4.8599999999999997E-2</v>
      </c>
      <c r="M509" s="13">
        <v>4.8399999999999999E-2</v>
      </c>
      <c r="N509" s="13">
        <v>-1.4500000000000001E-2</v>
      </c>
      <c r="O509" s="13">
        <v>-6.59E-2</v>
      </c>
      <c r="P509" s="13"/>
      <c r="Q509" s="19">
        <v>96</v>
      </c>
      <c r="R509" s="22">
        <v>0.96</v>
      </c>
      <c r="S509" s="22">
        <v>1.42</v>
      </c>
      <c r="T509" s="22">
        <v>-0.06</v>
      </c>
      <c r="U509" s="19">
        <v>60</v>
      </c>
      <c r="V509" s="19">
        <v>5</v>
      </c>
      <c r="AS509" s="2"/>
      <c r="AT509" s="2"/>
      <c r="AU509" s="2"/>
      <c r="AV509" s="15"/>
      <c r="AW509" s="15"/>
      <c r="BA509" s="2"/>
      <c r="BB509" s="2"/>
      <c r="BD509" s="20"/>
      <c r="BE509" s="20"/>
      <c r="BG509" s="3"/>
      <c r="BH509" s="1"/>
      <c r="BI509" s="1"/>
      <c r="BJ509" s="1"/>
      <c r="BK509" s="1"/>
      <c r="BL509" s="1"/>
    </row>
    <row r="510" spans="1:64" x14ac:dyDescent="0.25">
      <c r="A510" s="1" t="s">
        <v>6</v>
      </c>
      <c r="B510" s="1" t="s">
        <v>18</v>
      </c>
      <c r="C510" s="1" t="s">
        <v>1645</v>
      </c>
      <c r="D510" s="1" t="s">
        <v>4</v>
      </c>
      <c r="E510" s="1" t="s">
        <v>2054</v>
      </c>
      <c r="F510" s="1" t="s">
        <v>2055</v>
      </c>
      <c r="G510">
        <v>0.16418199999999999</v>
      </c>
      <c r="H510" s="22">
        <v>-7.2686000000000001E-2</v>
      </c>
      <c r="I510" s="2">
        <v>0.16420000000000001</v>
      </c>
      <c r="J510" s="13">
        <v>0.60019999999999996</v>
      </c>
      <c r="K510" s="13">
        <v>0.98599999999999999</v>
      </c>
      <c r="L510" s="13">
        <v>0.94830000000000003</v>
      </c>
      <c r="M510" s="13">
        <v>0.77590000000000003</v>
      </c>
      <c r="N510" s="13">
        <v>0</v>
      </c>
      <c r="O510" s="13">
        <v>-0.39129999999999998</v>
      </c>
      <c r="P510" s="13">
        <v>0.16420000000000001</v>
      </c>
      <c r="Q510" s="19">
        <v>0</v>
      </c>
      <c r="R510" s="22">
        <v>0.96</v>
      </c>
      <c r="S510" s="22">
        <v>2.71</v>
      </c>
      <c r="T510" s="22">
        <v>0.7</v>
      </c>
      <c r="U510" s="19">
        <v>7</v>
      </c>
      <c r="V510" s="19">
        <v>3</v>
      </c>
      <c r="AS510" s="2"/>
      <c r="AT510" s="2"/>
      <c r="AU510" s="2"/>
      <c r="AV510" s="15"/>
      <c r="AW510" s="15"/>
      <c r="BA510" s="2"/>
      <c r="BB510" s="2"/>
      <c r="BD510" s="20"/>
      <c r="BE510" s="20"/>
      <c r="BG510" s="3"/>
      <c r="BH510" s="1"/>
      <c r="BI510" s="1"/>
      <c r="BJ510" s="1"/>
      <c r="BK510" s="1"/>
      <c r="BL510" s="1"/>
    </row>
    <row r="511" spans="1:64" x14ac:dyDescent="0.25">
      <c r="A511" s="1" t="s">
        <v>36</v>
      </c>
      <c r="B511" s="1" t="s">
        <v>18</v>
      </c>
      <c r="C511" s="1" t="s">
        <v>39</v>
      </c>
      <c r="D511" s="1" t="s">
        <v>4</v>
      </c>
      <c r="E511" s="1" t="s">
        <v>2484</v>
      </c>
      <c r="F511" s="1" t="s">
        <v>2486</v>
      </c>
      <c r="G511"/>
      <c r="H511" s="22">
        <v>9.7000000000000003E-3</v>
      </c>
      <c r="J511" s="13">
        <v>8.9800000000000005E-2</v>
      </c>
      <c r="K511" s="13">
        <v>3.3700000000000001E-2</v>
      </c>
      <c r="L511" s="13">
        <v>3.2399999999999998E-2</v>
      </c>
      <c r="M511" s="13">
        <v>3.2300000000000002E-2</v>
      </c>
      <c r="N511" s="13">
        <v>0</v>
      </c>
      <c r="O511" s="13">
        <v>-4.7199999999999999E-2</v>
      </c>
      <c r="P511" s="13"/>
      <c r="Q511" s="19">
        <v>223</v>
      </c>
      <c r="R511" s="22">
        <v>0.96</v>
      </c>
      <c r="S511" s="22">
        <v>1.17</v>
      </c>
      <c r="T511" s="22">
        <v>0.45</v>
      </c>
      <c r="U511" s="19">
        <v>13</v>
      </c>
      <c r="V511" s="19">
        <v>4</v>
      </c>
      <c r="AS511" s="2"/>
      <c r="AT511" s="2"/>
      <c r="AU511" s="2"/>
      <c r="AV511" s="15"/>
      <c r="AW511" s="15"/>
      <c r="BA511" s="2"/>
      <c r="BB511" s="2"/>
      <c r="BD511" s="20"/>
      <c r="BE511" s="20"/>
      <c r="BG511" s="3"/>
      <c r="BH511" s="1"/>
      <c r="BI511" s="1"/>
      <c r="BJ511" s="1"/>
      <c r="BK511" s="1"/>
      <c r="BL511" s="1"/>
    </row>
    <row r="512" spans="1:64" x14ac:dyDescent="0.25">
      <c r="A512" s="1" t="s">
        <v>6</v>
      </c>
      <c r="B512" s="1" t="s">
        <v>18</v>
      </c>
      <c r="C512" s="1" t="s">
        <v>1645</v>
      </c>
      <c r="D512" s="1" t="s">
        <v>4</v>
      </c>
      <c r="E512" s="1" t="s">
        <v>813</v>
      </c>
      <c r="F512" s="1" t="s">
        <v>814</v>
      </c>
      <c r="G512">
        <v>5.5319E-2</v>
      </c>
      <c r="H512" s="22">
        <v>-0.187142</v>
      </c>
      <c r="I512" s="2">
        <v>5.5300000000000002E-2</v>
      </c>
      <c r="J512" s="13">
        <v>-2.47E-2</v>
      </c>
      <c r="K512" s="13">
        <v>0.84650000000000003</v>
      </c>
      <c r="L512" s="13">
        <v>0.81169999999999998</v>
      </c>
      <c r="M512" s="13">
        <v>0.61209999999999998</v>
      </c>
      <c r="N512" s="13">
        <v>-0.42759999999999998</v>
      </c>
      <c r="O512" s="13">
        <v>-0.77780000000000005</v>
      </c>
      <c r="P512" s="13">
        <v>5.5300000000000002E-2</v>
      </c>
      <c r="Q512" s="19">
        <v>0</v>
      </c>
      <c r="R512" s="22">
        <v>0.96</v>
      </c>
      <c r="S512" s="22">
        <v>2.37</v>
      </c>
      <c r="T512" s="22">
        <v>0.59</v>
      </c>
      <c r="U512" s="19">
        <v>38</v>
      </c>
      <c r="V512" s="19">
        <v>15</v>
      </c>
      <c r="AS512" s="2"/>
      <c r="AT512" s="2"/>
      <c r="AU512" s="2"/>
      <c r="AV512" s="15"/>
      <c r="AW512" s="15"/>
      <c r="BA512" s="2"/>
      <c r="BB512" s="2"/>
      <c r="BD512" s="20"/>
      <c r="BE512" s="20"/>
      <c r="BG512" s="3"/>
      <c r="BH512" s="1"/>
      <c r="BI512" s="1"/>
      <c r="BJ512" s="1"/>
      <c r="BK512" s="1"/>
      <c r="BL512" s="1"/>
    </row>
    <row r="513" spans="1:64" x14ac:dyDescent="0.25">
      <c r="A513" s="1" t="s">
        <v>1</v>
      </c>
      <c r="B513" s="1" t="s">
        <v>2</v>
      </c>
      <c r="C513" s="1" t="s">
        <v>13</v>
      </c>
      <c r="D513" s="1" t="s">
        <v>4</v>
      </c>
      <c r="E513" s="1" t="s">
        <v>91</v>
      </c>
      <c r="F513" s="1" t="s">
        <v>3049</v>
      </c>
      <c r="G513"/>
      <c r="H513" s="22">
        <v>1.7399999999999999E-2</v>
      </c>
      <c r="J513" s="13">
        <v>0.16039999999999999</v>
      </c>
      <c r="K513" s="13">
        <v>0.1721</v>
      </c>
      <c r="L513" s="13">
        <v>0.16439999999999999</v>
      </c>
      <c r="M513" s="13">
        <v>0.16089999999999999</v>
      </c>
      <c r="N513" s="13">
        <v>0</v>
      </c>
      <c r="O513" s="13">
        <v>-0.15989999999999999</v>
      </c>
      <c r="P513" s="13"/>
      <c r="Q513" s="19">
        <v>0</v>
      </c>
      <c r="R513" s="22">
        <v>0.96</v>
      </c>
      <c r="S513" s="22">
        <v>1.76</v>
      </c>
      <c r="T513" s="22">
        <v>-0.48</v>
      </c>
      <c r="U513" s="19">
        <v>11</v>
      </c>
      <c r="V513" s="19">
        <v>5</v>
      </c>
      <c r="AS513" s="2"/>
      <c r="AT513" s="2"/>
      <c r="AU513" s="2"/>
      <c r="AV513" s="15"/>
      <c r="AW513" s="15"/>
      <c r="BA513" s="2"/>
      <c r="BB513" s="2"/>
      <c r="BD513" s="20"/>
      <c r="BE513" s="20"/>
      <c r="BG513" s="3"/>
      <c r="BH513" s="1"/>
      <c r="BI513" s="1"/>
      <c r="BJ513" s="1"/>
      <c r="BK513" s="1"/>
      <c r="BL513" s="1"/>
    </row>
    <row r="514" spans="1:64" x14ac:dyDescent="0.25">
      <c r="A514" s="1" t="s">
        <v>17</v>
      </c>
      <c r="B514" s="1" t="s">
        <v>18</v>
      </c>
      <c r="C514" s="1" t="s">
        <v>25</v>
      </c>
      <c r="D514" s="1" t="s">
        <v>287</v>
      </c>
      <c r="E514" s="1" t="s">
        <v>2541</v>
      </c>
      <c r="F514" s="1" t="s">
        <v>2542</v>
      </c>
      <c r="G514"/>
      <c r="H514" s="22">
        <v>2.9700000000000001E-2</v>
      </c>
      <c r="J514" s="13">
        <v>0.43149999999999999</v>
      </c>
      <c r="K514" s="13">
        <v>0.1142</v>
      </c>
      <c r="L514" s="13">
        <v>0.1095</v>
      </c>
      <c r="M514" s="13">
        <v>0.108</v>
      </c>
      <c r="N514" s="13">
        <v>0</v>
      </c>
      <c r="O514" s="13">
        <v>-0.24709999999999999</v>
      </c>
      <c r="P514" s="13"/>
      <c r="Q514" s="19">
        <v>185</v>
      </c>
      <c r="R514" s="22">
        <v>0.96</v>
      </c>
      <c r="S514" s="22">
        <v>1.1399999999999999</v>
      </c>
      <c r="T514" s="22">
        <v>0.11</v>
      </c>
      <c r="U514" s="19">
        <v>34</v>
      </c>
      <c r="V514" s="19">
        <v>10</v>
      </c>
      <c r="AS514" s="2"/>
      <c r="AT514" s="2"/>
      <c r="AU514" s="2"/>
      <c r="AV514" s="15"/>
      <c r="AW514" s="15"/>
      <c r="BA514" s="2"/>
      <c r="BB514" s="2"/>
      <c r="BD514" s="20"/>
      <c r="BE514" s="20"/>
      <c r="BG514" s="3"/>
      <c r="BH514" s="1"/>
      <c r="BI514" s="1"/>
      <c r="BJ514" s="1"/>
      <c r="BK514" s="1"/>
      <c r="BL514" s="1"/>
    </row>
    <row r="515" spans="1:64" x14ac:dyDescent="0.25">
      <c r="A515" s="1" t="s">
        <v>6</v>
      </c>
      <c r="B515" s="1" t="s">
        <v>18</v>
      </c>
      <c r="C515" s="1" t="s">
        <v>1645</v>
      </c>
      <c r="D515" s="1" t="s">
        <v>4</v>
      </c>
      <c r="E515" s="1" t="s">
        <v>2884</v>
      </c>
      <c r="F515" s="1" t="s">
        <v>2885</v>
      </c>
      <c r="G515">
        <v>-0.118687</v>
      </c>
      <c r="H515" s="22">
        <v>-0.289719</v>
      </c>
      <c r="I515" s="2">
        <v>-0.1187</v>
      </c>
      <c r="J515" s="13">
        <v>0.4904</v>
      </c>
      <c r="K515" s="13">
        <v>1.4255</v>
      </c>
      <c r="L515" s="13">
        <v>1.3744000000000001</v>
      </c>
      <c r="M515" s="13">
        <v>0</v>
      </c>
      <c r="N515" s="13">
        <v>-0.374</v>
      </c>
      <c r="O515" s="13">
        <v>-0.374</v>
      </c>
      <c r="P515" s="13">
        <v>-0.1187</v>
      </c>
      <c r="Q515" s="19">
        <v>0</v>
      </c>
      <c r="R515" s="22">
        <v>0.96</v>
      </c>
      <c r="S515" s="22">
        <v>4.2</v>
      </c>
      <c r="T515" s="22"/>
      <c r="U515" s="19">
        <v>2</v>
      </c>
      <c r="V515" s="19">
        <v>1</v>
      </c>
      <c r="AS515" s="2"/>
      <c r="AT515" s="2"/>
      <c r="AU515" s="2"/>
      <c r="AV515" s="15"/>
      <c r="AW515" s="15"/>
      <c r="BA515" s="2"/>
      <c r="BB515" s="2"/>
      <c r="BD515" s="20"/>
      <c r="BE515" s="20"/>
      <c r="BG515" s="3"/>
      <c r="BH515" s="1"/>
      <c r="BI515" s="1"/>
      <c r="BJ515" s="1"/>
      <c r="BK515" s="1"/>
      <c r="BL515" s="1"/>
    </row>
    <row r="516" spans="1:64" x14ac:dyDescent="0.25">
      <c r="A516" s="1" t="s">
        <v>6</v>
      </c>
      <c r="B516" s="1" t="s">
        <v>18</v>
      </c>
      <c r="C516" s="1" t="s">
        <v>1645</v>
      </c>
      <c r="D516" s="1" t="s">
        <v>4</v>
      </c>
      <c r="E516" s="1" t="s">
        <v>1055</v>
      </c>
      <c r="F516" s="1" t="s">
        <v>1056</v>
      </c>
      <c r="G516">
        <v>-0.181731</v>
      </c>
      <c r="H516" s="22">
        <v>-0.17657900000000001</v>
      </c>
      <c r="I516" s="2">
        <v>-0.1817</v>
      </c>
      <c r="J516" s="13">
        <v>0.24460000000000001</v>
      </c>
      <c r="K516" s="13">
        <v>1.3401000000000001</v>
      </c>
      <c r="L516" s="13">
        <v>1.2842</v>
      </c>
      <c r="M516" s="13">
        <v>0.80940000000000001</v>
      </c>
      <c r="N516" s="13">
        <v>-0.5706</v>
      </c>
      <c r="O516" s="13">
        <v>-0.74339999999999995</v>
      </c>
      <c r="P516" s="13">
        <v>-0.1817</v>
      </c>
      <c r="Q516" s="19">
        <v>0</v>
      </c>
      <c r="R516" s="22">
        <v>0.96</v>
      </c>
      <c r="S516" s="22">
        <v>3.05</v>
      </c>
      <c r="T516" s="22">
        <v>0.39</v>
      </c>
      <c r="U516" s="19">
        <v>32</v>
      </c>
      <c r="V516" s="19">
        <v>11</v>
      </c>
      <c r="AS516" s="2"/>
      <c r="AT516" s="2"/>
      <c r="AU516" s="2"/>
      <c r="AV516" s="15"/>
      <c r="AW516" s="15"/>
      <c r="BA516" s="2"/>
      <c r="BB516" s="2"/>
      <c r="BD516" s="20"/>
      <c r="BE516" s="20"/>
      <c r="BG516" s="3"/>
      <c r="BH516" s="1"/>
      <c r="BI516" s="1"/>
      <c r="BJ516" s="1"/>
      <c r="BK516" s="1"/>
      <c r="BL516" s="1"/>
    </row>
    <row r="517" spans="1:64" x14ac:dyDescent="0.25">
      <c r="A517" s="1" t="s">
        <v>17</v>
      </c>
      <c r="B517" s="1" t="s">
        <v>18</v>
      </c>
      <c r="C517" s="1" t="s">
        <v>25</v>
      </c>
      <c r="D517" s="1" t="s">
        <v>617</v>
      </c>
      <c r="E517" s="1" t="s">
        <v>918</v>
      </c>
      <c r="F517" s="1" t="s">
        <v>2547</v>
      </c>
      <c r="G517"/>
      <c r="H517" s="22">
        <v>1.1599999999999999E-2</v>
      </c>
      <c r="J517" s="13">
        <v>7.5700000000000003E-2</v>
      </c>
      <c r="K517" s="13">
        <v>8.9599999999999999E-2</v>
      </c>
      <c r="L517" s="13">
        <v>8.6099999999999996E-2</v>
      </c>
      <c r="M517" s="13">
        <v>8.5300000000000001E-2</v>
      </c>
      <c r="N517" s="13">
        <v>0</v>
      </c>
      <c r="O517" s="13">
        <v>-9.1300000000000006E-2</v>
      </c>
      <c r="P517" s="13"/>
      <c r="Q517" s="19">
        <v>126</v>
      </c>
      <c r="R517" s="22">
        <v>0.96</v>
      </c>
      <c r="S517" s="22">
        <v>1.49</v>
      </c>
      <c r="T517" s="22">
        <v>0.43</v>
      </c>
      <c r="U517" s="19">
        <v>16</v>
      </c>
      <c r="V517" s="19">
        <v>4</v>
      </c>
      <c r="AS517" s="2"/>
      <c r="AT517" s="2"/>
      <c r="AU517" s="2"/>
      <c r="AV517" s="15"/>
      <c r="AW517" s="15"/>
      <c r="BA517" s="2"/>
      <c r="BB517" s="2"/>
      <c r="BD517" s="20"/>
      <c r="BE517" s="20"/>
      <c r="BG517" s="3"/>
      <c r="BH517" s="1"/>
      <c r="BI517" s="1"/>
      <c r="BJ517" s="1"/>
      <c r="BK517" s="1"/>
      <c r="BL517" s="1"/>
    </row>
    <row r="518" spans="1:64" x14ac:dyDescent="0.25">
      <c r="A518" s="1" t="s">
        <v>27</v>
      </c>
      <c r="B518" s="1" t="s">
        <v>18</v>
      </c>
      <c r="C518" s="1" t="s">
        <v>25</v>
      </c>
      <c r="D518" s="1" t="s">
        <v>100</v>
      </c>
      <c r="E518" s="1" t="s">
        <v>2548</v>
      </c>
      <c r="F518" s="1" t="s">
        <v>2549</v>
      </c>
      <c r="G518"/>
      <c r="H518" s="22">
        <v>3.8E-3</v>
      </c>
      <c r="J518" s="13">
        <v>7.0599999999999996E-2</v>
      </c>
      <c r="K518" s="13">
        <v>3.4200000000000001E-2</v>
      </c>
      <c r="L518" s="13">
        <v>3.3000000000000002E-2</v>
      </c>
      <c r="M518" s="13">
        <v>3.2899999999999999E-2</v>
      </c>
      <c r="N518" s="13">
        <v>-1.2999999999999999E-3</v>
      </c>
      <c r="O518" s="13">
        <v>-5.5399999999999998E-2</v>
      </c>
      <c r="P518" s="13"/>
      <c r="Q518" s="19">
        <v>159</v>
      </c>
      <c r="R518" s="22">
        <v>0.96</v>
      </c>
      <c r="S518" s="22">
        <v>1.69</v>
      </c>
      <c r="T518" s="22">
        <v>-0.17</v>
      </c>
      <c r="U518" s="19">
        <v>27</v>
      </c>
      <c r="V518" s="19">
        <v>7</v>
      </c>
      <c r="AS518" s="2"/>
      <c r="AT518" s="2"/>
      <c r="AU518" s="2"/>
      <c r="AV518" s="15"/>
      <c r="AW518" s="15"/>
      <c r="BA518" s="2"/>
      <c r="BB518" s="2"/>
      <c r="BD518" s="20"/>
      <c r="BE518" s="20"/>
      <c r="BG518" s="3"/>
      <c r="BH518" s="1"/>
      <c r="BI518" s="1"/>
      <c r="BJ518" s="1"/>
      <c r="BK518" s="1"/>
      <c r="BL518" s="1"/>
    </row>
    <row r="519" spans="1:64" x14ac:dyDescent="0.25">
      <c r="A519" s="1" t="s">
        <v>1</v>
      </c>
      <c r="B519" s="1" t="s">
        <v>2</v>
      </c>
      <c r="C519" s="1" t="s">
        <v>13</v>
      </c>
      <c r="D519" s="1" t="s">
        <v>4</v>
      </c>
      <c r="E519" s="1" t="s">
        <v>178</v>
      </c>
      <c r="F519" s="1" t="s">
        <v>1562</v>
      </c>
      <c r="G519"/>
      <c r="H519" s="22">
        <v>-9.4000000000000004E-3</v>
      </c>
      <c r="J519" s="13">
        <v>-6.1400000000000003E-2</v>
      </c>
      <c r="K519" s="13">
        <v>0.113</v>
      </c>
      <c r="L519" s="13">
        <v>0.108</v>
      </c>
      <c r="M519" s="13">
        <v>0.1066</v>
      </c>
      <c r="N519" s="13">
        <v>-0.13300000000000001</v>
      </c>
      <c r="O519" s="13">
        <v>-0.15040000000000001</v>
      </c>
      <c r="P519" s="13"/>
      <c r="Q519" s="19">
        <v>4600</v>
      </c>
      <c r="R519" s="22">
        <v>0.96</v>
      </c>
      <c r="S519" s="22">
        <v>1.54</v>
      </c>
      <c r="T519" s="22">
        <v>0.02</v>
      </c>
      <c r="U519" s="19">
        <v>19</v>
      </c>
      <c r="V519" s="19">
        <v>3</v>
      </c>
      <c r="AS519" s="2"/>
      <c r="AT519" s="2"/>
      <c r="AU519" s="2"/>
      <c r="AV519" s="15"/>
      <c r="AW519" s="15"/>
      <c r="BA519" s="2"/>
      <c r="BB519" s="2"/>
      <c r="BD519" s="20"/>
      <c r="BE519" s="20"/>
      <c r="BG519" s="3"/>
      <c r="BH519" s="1"/>
      <c r="BI519" s="1"/>
      <c r="BJ519" s="1"/>
      <c r="BK519" s="1"/>
      <c r="BL519" s="1"/>
    </row>
    <row r="520" spans="1:64" x14ac:dyDescent="0.25">
      <c r="A520" s="1" t="s">
        <v>1</v>
      </c>
      <c r="B520" s="1" t="s">
        <v>8</v>
      </c>
      <c r="C520" s="1" t="s">
        <v>7</v>
      </c>
      <c r="D520" s="1" t="s">
        <v>4</v>
      </c>
      <c r="E520" s="1" t="s">
        <v>3172</v>
      </c>
      <c r="F520" s="1" t="s">
        <v>3173</v>
      </c>
      <c r="G520"/>
      <c r="H520" s="22">
        <v>6.3E-3</v>
      </c>
      <c r="J520" s="13">
        <v>3.0499999999999999E-2</v>
      </c>
      <c r="K520" s="13">
        <v>7.4800000000000005E-2</v>
      </c>
      <c r="L520" s="13">
        <v>7.2099999999999997E-2</v>
      </c>
      <c r="M520" s="13">
        <v>7.1599999999999997E-2</v>
      </c>
      <c r="N520" s="13">
        <v>-4.8800000000000003E-2</v>
      </c>
      <c r="O520" s="13">
        <v>-0.16489999999999999</v>
      </c>
      <c r="P520" s="13"/>
      <c r="Q520" s="19">
        <v>203</v>
      </c>
      <c r="R520" s="22">
        <v>0.96</v>
      </c>
      <c r="S520" s="22">
        <v>1.81</v>
      </c>
      <c r="T520" s="22">
        <v>0.04</v>
      </c>
      <c r="U520" s="19">
        <v>90</v>
      </c>
      <c r="V520" s="19">
        <v>6</v>
      </c>
      <c r="AS520" s="2"/>
      <c r="AT520" s="2"/>
      <c r="AU520" s="2"/>
      <c r="AV520" s="15"/>
      <c r="AW520" s="15"/>
      <c r="BA520" s="2"/>
      <c r="BB520" s="2"/>
      <c r="BD520" s="20"/>
      <c r="BE520" s="20"/>
      <c r="BG520" s="3"/>
      <c r="BH520" s="1"/>
      <c r="BI520" s="1"/>
      <c r="BJ520" s="1"/>
      <c r="BK520" s="1"/>
      <c r="BL520" s="1"/>
    </row>
    <row r="521" spans="1:64" x14ac:dyDescent="0.25">
      <c r="A521" s="1" t="s">
        <v>27</v>
      </c>
      <c r="B521" s="1" t="s">
        <v>18</v>
      </c>
      <c r="C521" s="1" t="s">
        <v>25</v>
      </c>
      <c r="D521" s="1" t="s">
        <v>100</v>
      </c>
      <c r="E521" s="1" t="s">
        <v>690</v>
      </c>
      <c r="F521" s="1" t="s">
        <v>2570</v>
      </c>
      <c r="G521"/>
      <c r="H521" s="22">
        <v>2.3E-3</v>
      </c>
      <c r="J521" s="13">
        <v>6.4699999999999994E-2</v>
      </c>
      <c r="K521" s="13">
        <v>2.75E-2</v>
      </c>
      <c r="L521" s="13">
        <v>2.6100000000000002E-2</v>
      </c>
      <c r="M521" s="13">
        <v>2.5999999999999999E-2</v>
      </c>
      <c r="N521" s="13">
        <v>0</v>
      </c>
      <c r="O521" s="13">
        <v>-4.3299999999999998E-2</v>
      </c>
      <c r="P521" s="13"/>
      <c r="Q521" s="19">
        <v>745</v>
      </c>
      <c r="R521" s="22">
        <v>0.95</v>
      </c>
      <c r="S521" s="22">
        <v>1.56</v>
      </c>
      <c r="T521" s="22">
        <v>0.26</v>
      </c>
      <c r="U521" s="19">
        <v>30</v>
      </c>
      <c r="V521" s="19">
        <v>5</v>
      </c>
      <c r="AS521" s="2"/>
      <c r="AT521" s="2"/>
      <c r="AU521" s="2"/>
      <c r="AV521" s="15"/>
      <c r="AW521" s="15"/>
      <c r="BA521" s="2"/>
      <c r="BB521" s="2"/>
      <c r="BD521" s="20"/>
      <c r="BE521" s="20"/>
      <c r="BG521" s="3"/>
      <c r="BH521" s="1"/>
      <c r="BI521" s="1"/>
      <c r="BJ521" s="1"/>
      <c r="BK521" s="1"/>
      <c r="BL521" s="1"/>
    </row>
    <row r="522" spans="1:64" x14ac:dyDescent="0.25">
      <c r="A522" s="1" t="s">
        <v>1</v>
      </c>
      <c r="B522" s="1" t="s">
        <v>2</v>
      </c>
      <c r="C522" s="1" t="s">
        <v>7</v>
      </c>
      <c r="D522" s="1" t="s">
        <v>4</v>
      </c>
      <c r="E522" s="1" t="s">
        <v>840</v>
      </c>
      <c r="F522" s="1" t="s">
        <v>841</v>
      </c>
      <c r="G522"/>
      <c r="H522" s="22">
        <v>-4.19E-2</v>
      </c>
      <c r="J522" s="13">
        <v>0.12759999999999999</v>
      </c>
      <c r="K522" s="13">
        <v>0.1024</v>
      </c>
      <c r="L522" s="13">
        <v>9.7500000000000003E-2</v>
      </c>
      <c r="M522" s="13">
        <v>9.6500000000000002E-2</v>
      </c>
      <c r="N522" s="13">
        <v>-4.19E-2</v>
      </c>
      <c r="O522" s="13">
        <v>-0.1991</v>
      </c>
      <c r="P522" s="13"/>
      <c r="Q522" s="19">
        <v>12</v>
      </c>
      <c r="R522" s="22">
        <v>0.95</v>
      </c>
      <c r="S522" s="22">
        <v>1.97</v>
      </c>
      <c r="T522" s="22">
        <v>0.43</v>
      </c>
      <c r="U522" s="19">
        <v>27</v>
      </c>
      <c r="V522" s="19">
        <v>4</v>
      </c>
      <c r="AS522" s="2"/>
      <c r="AT522" s="2"/>
      <c r="AU522" s="2"/>
      <c r="AV522" s="15"/>
      <c r="AW522" s="15"/>
      <c r="BA522" s="2"/>
      <c r="BB522" s="2"/>
      <c r="BD522" s="20"/>
      <c r="BE522" s="20"/>
      <c r="BG522" s="3"/>
      <c r="BH522" s="1"/>
      <c r="BI522" s="1"/>
      <c r="BJ522" s="1"/>
      <c r="BK522" s="1"/>
      <c r="BL522" s="1"/>
    </row>
    <row r="523" spans="1:64" x14ac:dyDescent="0.25">
      <c r="A523" s="1" t="s">
        <v>6</v>
      </c>
      <c r="B523" s="1" t="s">
        <v>18</v>
      </c>
      <c r="C523" s="1" t="s">
        <v>1645</v>
      </c>
      <c r="D523" s="1" t="s">
        <v>4</v>
      </c>
      <c r="E523" s="1" t="s">
        <v>811</v>
      </c>
      <c r="F523" s="1" t="s">
        <v>812</v>
      </c>
      <c r="G523">
        <v>0.124403</v>
      </c>
      <c r="H523" s="22">
        <v>-0.11706999999999999</v>
      </c>
      <c r="I523" s="2">
        <v>0.1244</v>
      </c>
      <c r="J523" s="13">
        <v>0.88019999999999998</v>
      </c>
      <c r="K523" s="13">
        <v>0.83809999999999996</v>
      </c>
      <c r="L523" s="13">
        <v>0.79649999999999999</v>
      </c>
      <c r="M523" s="13">
        <v>0.62190000000000001</v>
      </c>
      <c r="N523" s="13">
        <v>-7.1999999999999998E-3</v>
      </c>
      <c r="O523" s="13">
        <v>-0.75249999999999995</v>
      </c>
      <c r="P523" s="13">
        <v>0.1244</v>
      </c>
      <c r="Q523" s="19">
        <v>0</v>
      </c>
      <c r="R523" s="22">
        <v>0.95</v>
      </c>
      <c r="S523" s="22">
        <v>2.71</v>
      </c>
      <c r="T523" s="22">
        <v>0.54</v>
      </c>
      <c r="U523" s="19">
        <v>36</v>
      </c>
      <c r="V523" s="19">
        <v>8</v>
      </c>
      <c r="AS523" s="2"/>
      <c r="AT523" s="2"/>
      <c r="AU523" s="2"/>
      <c r="AV523" s="15"/>
      <c r="AW523" s="15"/>
      <c r="BA523" s="2"/>
      <c r="BB523" s="2"/>
      <c r="BD523" s="20"/>
      <c r="BE523" s="20"/>
      <c r="BG523" s="3"/>
      <c r="BH523" s="1"/>
      <c r="BI523" s="1"/>
      <c r="BJ523" s="1"/>
      <c r="BK523" s="1"/>
      <c r="BL523" s="1"/>
    </row>
    <row r="524" spans="1:64" x14ac:dyDescent="0.25">
      <c r="A524" s="1" t="s">
        <v>1</v>
      </c>
      <c r="B524" s="1" t="s">
        <v>2</v>
      </c>
      <c r="C524" s="1" t="s">
        <v>39</v>
      </c>
      <c r="D524" s="1" t="s">
        <v>4</v>
      </c>
      <c r="E524" s="1" t="s">
        <v>44</v>
      </c>
      <c r="F524" s="1" t="s">
        <v>1470</v>
      </c>
      <c r="G524"/>
      <c r="H524" s="22">
        <v>2.4299999999999999E-2</v>
      </c>
      <c r="J524" s="13">
        <v>0.20749999999999999</v>
      </c>
      <c r="K524" s="13">
        <v>0.14829999999999999</v>
      </c>
      <c r="L524" s="13">
        <v>0.14050000000000001</v>
      </c>
      <c r="M524" s="13">
        <v>0.13819999999999999</v>
      </c>
      <c r="N524" s="13">
        <v>-6.7199999999999996E-2</v>
      </c>
      <c r="O524" s="13">
        <v>-0.1053</v>
      </c>
      <c r="P524" s="13"/>
      <c r="Q524" s="19">
        <v>25</v>
      </c>
      <c r="R524" s="22">
        <v>0.95</v>
      </c>
      <c r="S524" s="22">
        <v>2.1</v>
      </c>
      <c r="T524" s="22">
        <v>-0.35</v>
      </c>
      <c r="U524" s="19">
        <v>8</v>
      </c>
      <c r="V524" s="19">
        <v>3</v>
      </c>
      <c r="AS524" s="2"/>
      <c r="AT524" s="2"/>
      <c r="AU524" s="2"/>
      <c r="AV524" s="15"/>
      <c r="AW524" s="15"/>
      <c r="BA524" s="2"/>
      <c r="BB524" s="2"/>
      <c r="BD524" s="20"/>
      <c r="BE524" s="20"/>
      <c r="BG524" s="3"/>
      <c r="BH524" s="1"/>
      <c r="BI524" s="1"/>
      <c r="BJ524" s="1"/>
      <c r="BK524" s="1"/>
      <c r="BL524" s="1"/>
    </row>
    <row r="525" spans="1:64" x14ac:dyDescent="0.25">
      <c r="A525" s="1" t="s">
        <v>32</v>
      </c>
      <c r="B525" s="1" t="s">
        <v>18</v>
      </c>
      <c r="C525" s="1" t="s">
        <v>27</v>
      </c>
      <c r="D525" s="1" t="s">
        <v>4</v>
      </c>
      <c r="E525" s="1" t="s">
        <v>2400</v>
      </c>
      <c r="F525" s="1" t="s">
        <v>610</v>
      </c>
      <c r="G525"/>
      <c r="H525" s="22">
        <v>2.5000000000000001E-3</v>
      </c>
      <c r="J525" s="13">
        <v>2.6700000000000002E-2</v>
      </c>
      <c r="K525" s="13">
        <v>2.5100000000000001E-2</v>
      </c>
      <c r="L525" s="13">
        <v>2.3800000000000002E-2</v>
      </c>
      <c r="M525" s="13">
        <v>2.3800000000000002E-2</v>
      </c>
      <c r="N525" s="13">
        <v>0</v>
      </c>
      <c r="O525" s="13">
        <v>-2.7199999999999998E-2</v>
      </c>
      <c r="P525" s="13"/>
      <c r="Q525" s="19">
        <v>335</v>
      </c>
      <c r="R525" s="22">
        <v>0.95</v>
      </c>
      <c r="S525" s="22">
        <v>2.25</v>
      </c>
      <c r="T525" s="22">
        <v>-0.51</v>
      </c>
      <c r="U525" s="19">
        <v>11</v>
      </c>
      <c r="V525" s="19">
        <v>3</v>
      </c>
      <c r="AS525" s="2"/>
      <c r="AT525" s="2"/>
      <c r="AU525" s="2"/>
      <c r="AV525" s="15"/>
      <c r="AW525" s="15"/>
      <c r="BA525" s="2"/>
      <c r="BB525" s="2"/>
      <c r="BD525" s="20"/>
      <c r="BE525" s="20"/>
      <c r="BG525" s="3"/>
      <c r="BH525" s="1"/>
      <c r="BI525" s="1"/>
      <c r="BJ525" s="1"/>
      <c r="BK525" s="1"/>
      <c r="BL525" s="1"/>
    </row>
    <row r="526" spans="1:64" x14ac:dyDescent="0.25">
      <c r="A526" s="1" t="s">
        <v>6</v>
      </c>
      <c r="B526" s="1" t="s">
        <v>18</v>
      </c>
      <c r="C526" s="1" t="s">
        <v>1646</v>
      </c>
      <c r="D526" s="1" t="s">
        <v>4</v>
      </c>
      <c r="E526" s="1" t="s">
        <v>2088</v>
      </c>
      <c r="F526" s="1" t="s">
        <v>2089</v>
      </c>
      <c r="G526"/>
      <c r="H526" s="22">
        <v>-0.25509999999999999</v>
      </c>
      <c r="J526" s="13">
        <v>0.97199999999999998</v>
      </c>
      <c r="K526" s="13">
        <v>1.1129</v>
      </c>
      <c r="L526" s="13">
        <v>1.0589</v>
      </c>
      <c r="M526" s="13">
        <v>0.82230000000000003</v>
      </c>
      <c r="N526" s="13">
        <v>-0.25509999999999999</v>
      </c>
      <c r="O526" s="13">
        <v>-0.42699999999999999</v>
      </c>
      <c r="P526" s="13"/>
      <c r="Q526" s="19">
        <v>165</v>
      </c>
      <c r="R526" s="22">
        <v>0.95</v>
      </c>
      <c r="S526" s="22">
        <v>2.97</v>
      </c>
      <c r="T526" s="22">
        <v>0.46</v>
      </c>
      <c r="U526" s="19">
        <v>7</v>
      </c>
      <c r="V526" s="19">
        <v>3</v>
      </c>
      <c r="AS526" s="2"/>
      <c r="AT526" s="2"/>
      <c r="AU526" s="2"/>
      <c r="AV526" s="15"/>
      <c r="AW526" s="15"/>
      <c r="BA526" s="2"/>
      <c r="BB526" s="2"/>
      <c r="BD526" s="20"/>
      <c r="BE526" s="20"/>
      <c r="BG526" s="3"/>
      <c r="BH526" s="1"/>
      <c r="BI526" s="1"/>
      <c r="BJ526" s="1"/>
      <c r="BK526" s="1"/>
      <c r="BL526" s="1"/>
    </row>
    <row r="527" spans="1:64" x14ac:dyDescent="0.25">
      <c r="A527" s="1" t="s">
        <v>6</v>
      </c>
      <c r="B527" s="1" t="s">
        <v>18</v>
      </c>
      <c r="C527" s="1" t="s">
        <v>1645</v>
      </c>
      <c r="D527" s="1" t="s">
        <v>4</v>
      </c>
      <c r="E527" s="1" t="s">
        <v>1586</v>
      </c>
      <c r="F527" s="1" t="s">
        <v>1587</v>
      </c>
      <c r="G527"/>
      <c r="H527" s="22">
        <v>-7.5999999999999998E-2</v>
      </c>
      <c r="J527" s="13">
        <v>0.43619999999999998</v>
      </c>
      <c r="K527" s="13">
        <v>0.56569999999999998</v>
      </c>
      <c r="L527" s="13">
        <v>0.53810000000000002</v>
      </c>
      <c r="M527" s="13">
        <v>0.4788</v>
      </c>
      <c r="N527" s="13">
        <v>-7.5999999999999998E-2</v>
      </c>
      <c r="O527" s="13">
        <v>-0.33600000000000002</v>
      </c>
      <c r="P527" s="13"/>
      <c r="Q527" s="19">
        <v>11</v>
      </c>
      <c r="R527" s="22">
        <v>0.95</v>
      </c>
      <c r="S527" s="22">
        <v>2.59</v>
      </c>
      <c r="T527" s="22">
        <v>0.56000000000000005</v>
      </c>
      <c r="U527" s="19">
        <v>7</v>
      </c>
      <c r="V527" s="19">
        <v>3</v>
      </c>
      <c r="AS527" s="2"/>
      <c r="AT527" s="2"/>
      <c r="AU527" s="2"/>
      <c r="AV527" s="15"/>
      <c r="AW527" s="15"/>
      <c r="BA527" s="2"/>
      <c r="BB527" s="2"/>
      <c r="BD527" s="20"/>
      <c r="BE527" s="20"/>
      <c r="BG527" s="3"/>
      <c r="BH527" s="1"/>
      <c r="BI527" s="1"/>
      <c r="BJ527" s="1"/>
      <c r="BK527" s="1"/>
      <c r="BL527" s="1"/>
    </row>
    <row r="528" spans="1:64" x14ac:dyDescent="0.25">
      <c r="A528" s="1" t="s">
        <v>1</v>
      </c>
      <c r="B528" s="1" t="s">
        <v>18</v>
      </c>
      <c r="C528" s="1" t="s">
        <v>25</v>
      </c>
      <c r="D528" s="1" t="s">
        <v>16</v>
      </c>
      <c r="E528" s="1" t="s">
        <v>1401</v>
      </c>
      <c r="F528" s="1" t="s">
        <v>1402</v>
      </c>
      <c r="G528"/>
      <c r="H528" s="22">
        <v>1.2833000000000001E-2</v>
      </c>
      <c r="J528" s="13">
        <v>0.111</v>
      </c>
      <c r="K528" s="13">
        <v>0.22989999999999999</v>
      </c>
      <c r="L528" s="13">
        <v>0.21820000000000001</v>
      </c>
      <c r="M528" s="13">
        <v>0.21110000000000001</v>
      </c>
      <c r="N528" s="13">
        <v>-2.1600000000000001E-2</v>
      </c>
      <c r="O528" s="13">
        <v>-0.32850000000000001</v>
      </c>
      <c r="P528" s="13"/>
      <c r="Q528" s="19">
        <v>712</v>
      </c>
      <c r="R528" s="22">
        <v>0.95</v>
      </c>
      <c r="S528" s="22">
        <v>1.52</v>
      </c>
      <c r="T528" s="22">
        <v>0.01</v>
      </c>
      <c r="U528" s="19">
        <v>25</v>
      </c>
      <c r="V528" s="19">
        <v>4</v>
      </c>
      <c r="AS528" s="2"/>
      <c r="AT528" s="2"/>
      <c r="AU528" s="2"/>
      <c r="AV528" s="15"/>
      <c r="AW528" s="15"/>
      <c r="BA528" s="2"/>
      <c r="BB528" s="2"/>
      <c r="BD528" s="20"/>
      <c r="BE528" s="20"/>
      <c r="BG528" s="3"/>
      <c r="BH528" s="1"/>
      <c r="BI528" s="1"/>
      <c r="BJ528" s="1"/>
      <c r="BK528" s="1"/>
      <c r="BL528" s="1"/>
    </row>
    <row r="529" spans="1:64" x14ac:dyDescent="0.25">
      <c r="A529" s="1" t="s">
        <v>1</v>
      </c>
      <c r="B529" s="1" t="s">
        <v>2</v>
      </c>
      <c r="C529" s="1" t="s">
        <v>13</v>
      </c>
      <c r="D529" s="1" t="s">
        <v>4</v>
      </c>
      <c r="E529" s="1" t="s">
        <v>2899</v>
      </c>
      <c r="F529" s="1" t="s">
        <v>2900</v>
      </c>
      <c r="G529"/>
      <c r="H529" s="22">
        <v>2.3E-3</v>
      </c>
      <c r="J529" s="13">
        <v>2.86E-2</v>
      </c>
      <c r="K529" s="13">
        <v>8.6199999999999999E-2</v>
      </c>
      <c r="L529" s="13">
        <v>8.1799999999999998E-2</v>
      </c>
      <c r="M529" s="13">
        <v>8.1000000000000003E-2</v>
      </c>
      <c r="N529" s="13">
        <v>0</v>
      </c>
      <c r="O529" s="13">
        <v>-0.1628</v>
      </c>
      <c r="P529" s="13"/>
      <c r="Q529" s="19">
        <v>9</v>
      </c>
      <c r="R529" s="22">
        <v>0.95</v>
      </c>
      <c r="S529" s="22">
        <v>1.75</v>
      </c>
      <c r="T529" s="22">
        <v>-0.13</v>
      </c>
      <c r="U529" s="19">
        <v>30</v>
      </c>
      <c r="V529" s="19">
        <v>5</v>
      </c>
      <c r="AS529" s="2"/>
      <c r="AT529" s="2"/>
      <c r="AU529" s="2"/>
      <c r="AV529" s="15"/>
      <c r="AW529" s="15"/>
      <c r="BA529" s="2"/>
      <c r="BB529" s="2"/>
      <c r="BD529" s="20"/>
      <c r="BE529" s="20"/>
      <c r="BG529" s="3"/>
      <c r="BH529" s="1"/>
      <c r="BI529" s="1"/>
      <c r="BJ529" s="1"/>
      <c r="BK529" s="1"/>
      <c r="BL529" s="1"/>
    </row>
    <row r="530" spans="1:64" x14ac:dyDescent="0.25">
      <c r="A530" s="1" t="s">
        <v>1</v>
      </c>
      <c r="B530" s="1" t="s">
        <v>18</v>
      </c>
      <c r="C530" s="1" t="s">
        <v>39</v>
      </c>
      <c r="D530" s="1" t="s">
        <v>40</v>
      </c>
      <c r="E530" s="1" t="s">
        <v>72</v>
      </c>
      <c r="F530" s="1" t="s">
        <v>73</v>
      </c>
      <c r="G530"/>
      <c r="H530" s="22">
        <v>-2.8E-3</v>
      </c>
      <c r="J530" s="13">
        <v>2.7799999999999998E-2</v>
      </c>
      <c r="K530" s="13">
        <v>0.24299999999999999</v>
      </c>
      <c r="L530" s="13">
        <v>0.2316</v>
      </c>
      <c r="M530" s="13">
        <v>0.22309999999999999</v>
      </c>
      <c r="N530" s="13">
        <v>-1.37E-2</v>
      </c>
      <c r="O530" s="13">
        <v>-0.42259999999999998</v>
      </c>
      <c r="P530" s="13"/>
      <c r="Q530" s="19">
        <v>10</v>
      </c>
      <c r="R530" s="22">
        <v>0.95</v>
      </c>
      <c r="S530" s="22">
        <v>1.24</v>
      </c>
      <c r="T530" s="22">
        <v>-0.06</v>
      </c>
      <c r="U530" s="19">
        <v>11</v>
      </c>
      <c r="V530" s="19">
        <v>3</v>
      </c>
      <c r="AS530" s="2"/>
      <c r="AT530" s="2"/>
      <c r="AU530" s="2"/>
      <c r="AV530" s="15"/>
      <c r="AW530" s="15"/>
      <c r="BA530" s="2"/>
      <c r="BB530" s="2"/>
      <c r="BD530" s="20"/>
      <c r="BE530" s="20"/>
      <c r="BG530" s="3"/>
      <c r="BH530" s="1"/>
      <c r="BI530" s="1"/>
      <c r="BJ530" s="1"/>
      <c r="BK530" s="1"/>
      <c r="BL530" s="1"/>
    </row>
    <row r="531" spans="1:64" x14ac:dyDescent="0.25">
      <c r="A531" s="1" t="s">
        <v>1</v>
      </c>
      <c r="B531" s="1" t="s">
        <v>18</v>
      </c>
      <c r="C531" s="1" t="s">
        <v>27</v>
      </c>
      <c r="D531" s="1" t="s">
        <v>16</v>
      </c>
      <c r="E531" s="1" t="s">
        <v>1879</v>
      </c>
      <c r="F531" s="1" t="s">
        <v>1880</v>
      </c>
      <c r="G531"/>
      <c r="H531" s="22">
        <v>-1.2500000000000001E-2</v>
      </c>
      <c r="J531" s="13">
        <v>-1.4E-2</v>
      </c>
      <c r="K531" s="13">
        <v>3.9800000000000002E-2</v>
      </c>
      <c r="L531" s="13">
        <v>3.7900000000000003E-2</v>
      </c>
      <c r="M531" s="13">
        <v>3.78E-2</v>
      </c>
      <c r="N531" s="13">
        <v>-3.2899999999999999E-2</v>
      </c>
      <c r="O531" s="13">
        <v>-3.2899999999999999E-2</v>
      </c>
      <c r="P531" s="13"/>
      <c r="Q531" s="19">
        <v>9</v>
      </c>
      <c r="R531" s="22">
        <v>0.95</v>
      </c>
      <c r="S531" s="22">
        <v>2.17</v>
      </c>
      <c r="T531" s="22">
        <v>0.1</v>
      </c>
      <c r="U531" s="19">
        <v>6</v>
      </c>
      <c r="V531" s="19">
        <v>2</v>
      </c>
      <c r="AS531" s="2"/>
      <c r="AT531" s="2"/>
      <c r="AU531" s="2"/>
      <c r="AV531" s="15"/>
      <c r="AW531" s="15"/>
      <c r="BA531" s="2"/>
      <c r="BB531" s="2"/>
      <c r="BD531" s="20"/>
      <c r="BE531" s="20"/>
      <c r="BG531" s="3"/>
      <c r="BH531" s="1"/>
      <c r="BI531" s="1"/>
      <c r="BJ531" s="1"/>
      <c r="BK531" s="1"/>
      <c r="BL531" s="1"/>
    </row>
    <row r="532" spans="1:64" x14ac:dyDescent="0.25">
      <c r="A532" s="1" t="s">
        <v>1</v>
      </c>
      <c r="B532" s="1" t="s">
        <v>2</v>
      </c>
      <c r="C532" s="1" t="s">
        <v>25</v>
      </c>
      <c r="D532" s="1" t="s">
        <v>4</v>
      </c>
      <c r="E532" s="1" t="s">
        <v>91</v>
      </c>
      <c r="F532" s="1" t="s">
        <v>226</v>
      </c>
      <c r="G532"/>
      <c r="H532" s="22">
        <v>5.1874999999999998E-2</v>
      </c>
      <c r="J532" s="13">
        <v>0.1545</v>
      </c>
      <c r="K532" s="13">
        <v>0.10489999999999999</v>
      </c>
      <c r="L532" s="13">
        <v>0.1</v>
      </c>
      <c r="M532" s="13">
        <v>9.8900000000000002E-2</v>
      </c>
      <c r="N532" s="13">
        <v>0</v>
      </c>
      <c r="O532" s="13">
        <v>-0.1338</v>
      </c>
      <c r="P532" s="13"/>
      <c r="Q532" s="19">
        <v>722</v>
      </c>
      <c r="R532" s="22">
        <v>0.95</v>
      </c>
      <c r="S532" s="22">
        <v>1.6</v>
      </c>
      <c r="T532" s="22">
        <v>-0.43</v>
      </c>
      <c r="U532" s="19">
        <v>25</v>
      </c>
      <c r="V532" s="19">
        <v>7</v>
      </c>
      <c r="AS532" s="2"/>
      <c r="AT532" s="2"/>
      <c r="AU532" s="2"/>
      <c r="AV532" s="15"/>
      <c r="AW532" s="15"/>
      <c r="BA532" s="2"/>
      <c r="BB532" s="2"/>
      <c r="BD532" s="20"/>
      <c r="BE532" s="20"/>
      <c r="BG532" s="3"/>
      <c r="BH532" s="1"/>
      <c r="BI532" s="1"/>
      <c r="BJ532" s="1"/>
      <c r="BK532" s="1"/>
      <c r="BL532" s="1"/>
    </row>
    <row r="533" spans="1:64" x14ac:dyDescent="0.25">
      <c r="A533" s="1" t="s">
        <v>32</v>
      </c>
      <c r="B533" s="1" t="s">
        <v>18</v>
      </c>
      <c r="C533" s="1" t="s">
        <v>25</v>
      </c>
      <c r="D533" s="1" t="s">
        <v>281</v>
      </c>
      <c r="E533" s="1" t="s">
        <v>282</v>
      </c>
      <c r="F533" s="1" t="s">
        <v>805</v>
      </c>
      <c r="G533"/>
      <c r="H533" s="22">
        <v>0</v>
      </c>
      <c r="J533" s="13">
        <v>2.2200000000000001E-2</v>
      </c>
      <c r="K533" s="13">
        <v>2.46E-2</v>
      </c>
      <c r="L533" s="13">
        <v>2.3300000000000001E-2</v>
      </c>
      <c r="M533" s="13">
        <v>2.3199999999999998E-2</v>
      </c>
      <c r="N533" s="13">
        <v>-1.9E-3</v>
      </c>
      <c r="O533" s="13">
        <v>-6.1699999999999998E-2</v>
      </c>
      <c r="P533" s="13"/>
      <c r="Q533" s="19">
        <v>198</v>
      </c>
      <c r="R533" s="22">
        <v>0.95</v>
      </c>
      <c r="S533" s="22">
        <v>1.88</v>
      </c>
      <c r="T533" s="22">
        <v>0.11</v>
      </c>
      <c r="U533" s="19">
        <v>26</v>
      </c>
      <c r="V533" s="19">
        <v>6</v>
      </c>
      <c r="AS533" s="2"/>
      <c r="AT533" s="2"/>
      <c r="AU533" s="2"/>
      <c r="AV533" s="15"/>
      <c r="AW533" s="15"/>
      <c r="BA533" s="2"/>
      <c r="BB533" s="2"/>
      <c r="BD533" s="20"/>
      <c r="BE533" s="20"/>
      <c r="BG533" s="3"/>
      <c r="BH533" s="1"/>
      <c r="BI533" s="1"/>
      <c r="BJ533" s="1"/>
      <c r="BK533" s="1"/>
      <c r="BL533" s="1"/>
    </row>
    <row r="534" spans="1:64" x14ac:dyDescent="0.25">
      <c r="A534" s="1" t="s">
        <v>17</v>
      </c>
      <c r="B534" s="1" t="s">
        <v>18</v>
      </c>
      <c r="C534" s="1" t="s">
        <v>25</v>
      </c>
      <c r="D534" s="1" t="s">
        <v>100</v>
      </c>
      <c r="E534" s="1" t="s">
        <v>3196</v>
      </c>
      <c r="F534" s="1" t="s">
        <v>3197</v>
      </c>
      <c r="G534"/>
      <c r="H534" s="22">
        <v>6.7999999999999996E-3</v>
      </c>
      <c r="J534" s="13">
        <v>0.13469999999999999</v>
      </c>
      <c r="K534" s="13">
        <v>0.10639999999999999</v>
      </c>
      <c r="L534" s="13">
        <v>0.1009</v>
      </c>
      <c r="M534" s="13">
        <v>9.9599999999999994E-2</v>
      </c>
      <c r="N534" s="13">
        <v>0</v>
      </c>
      <c r="O534" s="13">
        <v>-0.22059999999999999</v>
      </c>
      <c r="P534" s="13"/>
      <c r="Q534" s="19">
        <v>36</v>
      </c>
      <c r="R534" s="22">
        <v>0.95</v>
      </c>
      <c r="S534" s="22">
        <v>1.45</v>
      </c>
      <c r="T534" s="22">
        <v>0.46</v>
      </c>
      <c r="U534" s="19">
        <v>32</v>
      </c>
      <c r="V534" s="19">
        <v>4</v>
      </c>
      <c r="AS534" s="2"/>
      <c r="AT534" s="2"/>
      <c r="AU534" s="2"/>
      <c r="AV534" s="15"/>
      <c r="AW534" s="15"/>
      <c r="BA534" s="2"/>
      <c r="BB534" s="2"/>
      <c r="BD534" s="20"/>
      <c r="BE534" s="20"/>
      <c r="BG534" s="3"/>
      <c r="BH534" s="1"/>
      <c r="BI534" s="1"/>
      <c r="BJ534" s="1"/>
      <c r="BK534" s="1"/>
      <c r="BL534" s="1"/>
    </row>
    <row r="535" spans="1:64" x14ac:dyDescent="0.25">
      <c r="A535" s="1" t="s">
        <v>6</v>
      </c>
      <c r="B535" s="1" t="s">
        <v>18</v>
      </c>
      <c r="C535" s="1" t="s">
        <v>1645</v>
      </c>
      <c r="D535" s="1" t="s">
        <v>4</v>
      </c>
      <c r="E535" s="1" t="s">
        <v>821</v>
      </c>
      <c r="F535" s="1" t="s">
        <v>822</v>
      </c>
      <c r="G535">
        <v>7.2348999999999997E-2</v>
      </c>
      <c r="H535" s="22">
        <v>-4.7223000000000001E-2</v>
      </c>
      <c r="I535" s="2">
        <v>7.2300000000000003E-2</v>
      </c>
      <c r="J535" s="13">
        <v>0.95409999999999995</v>
      </c>
      <c r="K535" s="13">
        <v>0.68669999999999998</v>
      </c>
      <c r="L535" s="13">
        <v>0.65469999999999995</v>
      </c>
      <c r="M535" s="13">
        <v>0.53049999999999997</v>
      </c>
      <c r="N535" s="13">
        <v>0</v>
      </c>
      <c r="O535" s="13">
        <v>-0.74170000000000003</v>
      </c>
      <c r="P535" s="13">
        <v>7.2300000000000003E-2</v>
      </c>
      <c r="Q535" s="19">
        <v>0</v>
      </c>
      <c r="R535" s="22">
        <v>0.95</v>
      </c>
      <c r="S535" s="22">
        <v>2.15</v>
      </c>
      <c r="T535" s="22">
        <v>0.6</v>
      </c>
      <c r="U535" s="19">
        <v>36</v>
      </c>
      <c r="V535" s="19">
        <v>11</v>
      </c>
      <c r="AS535" s="2"/>
      <c r="AT535" s="2"/>
      <c r="AU535" s="2"/>
      <c r="AV535" s="15"/>
      <c r="AW535" s="15"/>
      <c r="BA535" s="2"/>
      <c r="BB535" s="2"/>
      <c r="BD535" s="20"/>
      <c r="BE535" s="20"/>
      <c r="BG535" s="3"/>
      <c r="BH535" s="1"/>
      <c r="BI535" s="1"/>
      <c r="BJ535" s="1"/>
      <c r="BK535" s="1"/>
      <c r="BL535" s="1"/>
    </row>
    <row r="536" spans="1:64" x14ac:dyDescent="0.25">
      <c r="A536" s="1" t="s">
        <v>6</v>
      </c>
      <c r="B536" s="1" t="s">
        <v>18</v>
      </c>
      <c r="C536" s="1" t="s">
        <v>1645</v>
      </c>
      <c r="D536" s="1" t="s">
        <v>4</v>
      </c>
      <c r="E536" s="1" t="s">
        <v>774</v>
      </c>
      <c r="F536" s="1" t="s">
        <v>774</v>
      </c>
      <c r="G536">
        <v>0.107839</v>
      </c>
      <c r="H536" s="22">
        <v>-5.4736E-2</v>
      </c>
      <c r="I536" s="2">
        <v>0.10780000000000001</v>
      </c>
      <c r="J536" s="13">
        <v>0.80910000000000004</v>
      </c>
      <c r="K536" s="13">
        <v>0.77639999999999998</v>
      </c>
      <c r="L536" s="13">
        <v>0.73799999999999999</v>
      </c>
      <c r="M536" s="13">
        <v>0.57920000000000005</v>
      </c>
      <c r="N536" s="13">
        <v>0</v>
      </c>
      <c r="O536" s="13">
        <v>-0.7429</v>
      </c>
      <c r="P536" s="13">
        <v>0.10780000000000001</v>
      </c>
      <c r="Q536" s="19">
        <v>0</v>
      </c>
      <c r="R536" s="22">
        <v>0.95</v>
      </c>
      <c r="S536" s="22">
        <v>2.33</v>
      </c>
      <c r="T536" s="22">
        <v>0.6</v>
      </c>
      <c r="U536" s="19">
        <v>35</v>
      </c>
      <c r="V536" s="19">
        <v>8</v>
      </c>
      <c r="AS536" s="2"/>
      <c r="AT536" s="2"/>
      <c r="AU536" s="2"/>
      <c r="AV536" s="15"/>
      <c r="AW536" s="15"/>
      <c r="BA536" s="2"/>
      <c r="BB536" s="2"/>
      <c r="BD536" s="20"/>
      <c r="BE536" s="20"/>
      <c r="BG536" s="3"/>
      <c r="BH536" s="1"/>
      <c r="BI536" s="1"/>
      <c r="BJ536" s="1"/>
      <c r="BK536" s="1"/>
      <c r="BL536" s="1"/>
    </row>
    <row r="537" spans="1:64" x14ac:dyDescent="0.25">
      <c r="A537" s="1" t="s">
        <v>17</v>
      </c>
      <c r="B537" s="1" t="s">
        <v>18</v>
      </c>
      <c r="C537" s="1" t="s">
        <v>56</v>
      </c>
      <c r="D537" s="1" t="s">
        <v>283</v>
      </c>
      <c r="E537" s="1" t="s">
        <v>488</v>
      </c>
      <c r="F537" s="1" t="s">
        <v>858</v>
      </c>
      <c r="G537">
        <v>1.8815999999999999E-2</v>
      </c>
      <c r="H537" s="22">
        <v>-4.0092999999999997E-2</v>
      </c>
      <c r="I537" s="2">
        <v>1.8800000000000001E-2</v>
      </c>
      <c r="J537" s="13">
        <v>0.1273</v>
      </c>
      <c r="K537" s="13">
        <v>0.1212</v>
      </c>
      <c r="L537" s="13">
        <v>0.1149</v>
      </c>
      <c r="M537" s="13">
        <v>0.113</v>
      </c>
      <c r="N537" s="13">
        <v>-2.1999999999999999E-2</v>
      </c>
      <c r="O537" s="13">
        <v>-0.183</v>
      </c>
      <c r="P537" s="13">
        <v>1.8800000000000001E-2</v>
      </c>
      <c r="Q537" s="19">
        <v>0</v>
      </c>
      <c r="R537" s="22">
        <v>0.95</v>
      </c>
      <c r="S537" s="22">
        <v>1.25</v>
      </c>
      <c r="T537" s="22">
        <v>0.92</v>
      </c>
      <c r="U537" s="19">
        <v>15</v>
      </c>
      <c r="V537" s="19">
        <v>3</v>
      </c>
      <c r="AS537" s="2"/>
      <c r="AT537" s="2"/>
      <c r="AU537" s="2"/>
      <c r="AV537" s="15"/>
      <c r="AW537" s="15"/>
      <c r="BA537" s="2"/>
      <c r="BB537" s="2"/>
      <c r="BD537" s="20"/>
      <c r="BE537" s="20"/>
      <c r="BG537" s="3"/>
      <c r="BH537" s="1"/>
      <c r="BI537" s="1"/>
      <c r="BJ537" s="1"/>
      <c r="BK537" s="1"/>
      <c r="BL537" s="1"/>
    </row>
    <row r="538" spans="1:64" x14ac:dyDescent="0.25">
      <c r="A538" s="1" t="s">
        <v>1</v>
      </c>
      <c r="B538" s="1" t="s">
        <v>2</v>
      </c>
      <c r="C538" s="1" t="s">
        <v>27</v>
      </c>
      <c r="D538" s="1" t="s">
        <v>48</v>
      </c>
      <c r="E538" s="1" t="s">
        <v>1618</v>
      </c>
      <c r="F538" s="1" t="s">
        <v>1619</v>
      </c>
      <c r="G538"/>
      <c r="H538" s="22">
        <v>9.6799999999999994E-3</v>
      </c>
      <c r="J538" s="13">
        <v>6.1400000000000003E-2</v>
      </c>
      <c r="K538" s="13">
        <v>4.8899999999999999E-2</v>
      </c>
      <c r="L538" s="13">
        <v>4.6300000000000001E-2</v>
      </c>
      <c r="M538" s="13">
        <v>4.5999999999999999E-2</v>
      </c>
      <c r="N538" s="13">
        <v>0</v>
      </c>
      <c r="O538" s="13">
        <v>-0.1147</v>
      </c>
      <c r="P538" s="13"/>
      <c r="Q538" s="19">
        <v>74</v>
      </c>
      <c r="R538" s="22">
        <v>0.95</v>
      </c>
      <c r="S538" s="22">
        <v>1.55</v>
      </c>
      <c r="T538" s="22">
        <v>-0.24</v>
      </c>
      <c r="U538" s="19">
        <v>51</v>
      </c>
      <c r="V538" s="19">
        <v>6</v>
      </c>
      <c r="AS538" s="2"/>
      <c r="AT538" s="2"/>
      <c r="AU538" s="2"/>
      <c r="AV538" s="15"/>
      <c r="AW538" s="15"/>
      <c r="BA538" s="2"/>
      <c r="BB538" s="2"/>
      <c r="BD538" s="20"/>
      <c r="BE538" s="20"/>
      <c r="BG538" s="3"/>
      <c r="BH538" s="1"/>
      <c r="BI538" s="1"/>
      <c r="BJ538" s="1"/>
      <c r="BK538" s="1"/>
      <c r="BL538" s="1"/>
    </row>
    <row r="539" spans="1:64" x14ac:dyDescent="0.25">
      <c r="A539" s="1" t="s">
        <v>65</v>
      </c>
      <c r="B539" s="1" t="s">
        <v>18</v>
      </c>
      <c r="C539" s="1" t="s">
        <v>25</v>
      </c>
      <c r="D539" s="1" t="s">
        <v>617</v>
      </c>
      <c r="E539" s="1" t="s">
        <v>641</v>
      </c>
      <c r="F539" s="1" t="s">
        <v>999</v>
      </c>
      <c r="G539"/>
      <c r="H539" s="22">
        <v>2.8999999999999998E-3</v>
      </c>
      <c r="J539" s="13">
        <v>0.1101</v>
      </c>
      <c r="K539" s="13">
        <v>4.53E-2</v>
      </c>
      <c r="L539" s="13">
        <v>4.3200000000000002E-2</v>
      </c>
      <c r="M539" s="13">
        <v>4.2999999999999997E-2</v>
      </c>
      <c r="N539" s="13">
        <v>0</v>
      </c>
      <c r="O539" s="13">
        <v>-4.2299999999999997E-2</v>
      </c>
      <c r="P539" s="13"/>
      <c r="Q539" s="19">
        <v>131</v>
      </c>
      <c r="R539" s="22">
        <v>0.95</v>
      </c>
      <c r="S539" s="22">
        <v>1.91</v>
      </c>
      <c r="T539" s="22">
        <v>-0.28999999999999998</v>
      </c>
      <c r="U539" s="19">
        <v>13</v>
      </c>
      <c r="V539" s="19">
        <v>3</v>
      </c>
      <c r="AS539" s="2"/>
      <c r="AT539" s="2"/>
      <c r="AU539" s="2"/>
      <c r="AV539" s="15"/>
      <c r="AW539" s="15"/>
      <c r="BA539" s="2"/>
      <c r="BB539" s="2"/>
      <c r="BD539" s="20"/>
      <c r="BE539" s="20"/>
      <c r="BG539" s="3"/>
      <c r="BH539" s="1"/>
      <c r="BI539" s="1"/>
      <c r="BJ539" s="1"/>
      <c r="BK539" s="1"/>
      <c r="BL539" s="1"/>
    </row>
    <row r="540" spans="1:64" x14ac:dyDescent="0.25">
      <c r="A540" s="1" t="s">
        <v>27</v>
      </c>
      <c r="B540" s="1" t="s">
        <v>18</v>
      </c>
      <c r="C540" s="1" t="s">
        <v>25</v>
      </c>
      <c r="D540" s="1" t="s">
        <v>4</v>
      </c>
      <c r="E540" s="1" t="s">
        <v>641</v>
      </c>
      <c r="F540" s="1" t="s">
        <v>2606</v>
      </c>
      <c r="G540"/>
      <c r="H540" s="22">
        <v>-1.3899999999999999E-2</v>
      </c>
      <c r="J540" s="13">
        <v>2.2499999999999999E-2</v>
      </c>
      <c r="K540" s="13">
        <v>5.0900000000000001E-2</v>
      </c>
      <c r="L540" s="13">
        <v>4.8599999999999997E-2</v>
      </c>
      <c r="M540" s="13">
        <v>4.8399999999999999E-2</v>
      </c>
      <c r="N540" s="13">
        <v>-1.3899999999999999E-2</v>
      </c>
      <c r="O540" s="13">
        <v>-0.17349999999999999</v>
      </c>
      <c r="P540" s="13"/>
      <c r="Q540" s="19">
        <v>1604</v>
      </c>
      <c r="R540" s="22">
        <v>0.95</v>
      </c>
      <c r="S540" s="22">
        <v>1.1599999999999999</v>
      </c>
      <c r="T540" s="22">
        <v>0.12</v>
      </c>
      <c r="U540" s="19">
        <v>35</v>
      </c>
      <c r="V540" s="19">
        <v>3</v>
      </c>
      <c r="AS540" s="2"/>
      <c r="AT540" s="2"/>
      <c r="AU540" s="2"/>
      <c r="AV540" s="15"/>
      <c r="AW540" s="15"/>
      <c r="BA540" s="2"/>
      <c r="BB540" s="2"/>
      <c r="BD540" s="20"/>
      <c r="BE540" s="20"/>
      <c r="BG540" s="3"/>
      <c r="BH540" s="1"/>
      <c r="BI540" s="1"/>
      <c r="BJ540" s="1"/>
      <c r="BK540" s="1"/>
      <c r="BL540" s="1"/>
    </row>
    <row r="541" spans="1:64" x14ac:dyDescent="0.25">
      <c r="A541" s="1" t="s">
        <v>17</v>
      </c>
      <c r="B541" s="1" t="s">
        <v>8</v>
      </c>
      <c r="C541" s="1" t="s">
        <v>39</v>
      </c>
      <c r="D541" s="1" t="s">
        <v>4</v>
      </c>
      <c r="E541" s="1" t="s">
        <v>492</v>
      </c>
      <c r="F541" s="1" t="s">
        <v>565</v>
      </c>
      <c r="G541">
        <v>2.6702E-2</v>
      </c>
      <c r="H541" s="22">
        <v>-1.2019999999999999E-2</v>
      </c>
      <c r="I541" s="2">
        <v>2.6700000000000002E-2</v>
      </c>
      <c r="J541" s="13">
        <v>6.5600000000000006E-2</v>
      </c>
      <c r="K541" s="13">
        <v>3.1600000000000003E-2</v>
      </c>
      <c r="L541" s="13">
        <v>3.0099999999999998E-2</v>
      </c>
      <c r="M541" s="13">
        <v>0.03</v>
      </c>
      <c r="N541" s="13">
        <v>0</v>
      </c>
      <c r="O541" s="13">
        <v>-5.0900000000000001E-2</v>
      </c>
      <c r="P541" s="13">
        <v>2.6700000000000002E-2</v>
      </c>
      <c r="Q541" s="19">
        <v>0</v>
      </c>
      <c r="R541" s="22">
        <v>0.95</v>
      </c>
      <c r="S541" s="22">
        <v>1.8</v>
      </c>
      <c r="T541" s="22">
        <v>0.6</v>
      </c>
      <c r="U541" s="19">
        <v>36</v>
      </c>
      <c r="V541" s="19">
        <v>5</v>
      </c>
      <c r="AS541" s="2"/>
      <c r="AT541" s="2"/>
      <c r="AU541" s="2"/>
      <c r="AV541" s="15"/>
      <c r="AW541" s="15"/>
      <c r="BA541" s="2"/>
      <c r="BB541" s="2"/>
      <c r="BD541" s="20"/>
      <c r="BE541" s="20"/>
      <c r="BG541" s="3"/>
      <c r="BH541" s="1"/>
      <c r="BI541" s="1"/>
      <c r="BJ541" s="1"/>
      <c r="BK541" s="1"/>
      <c r="BL541" s="1"/>
    </row>
    <row r="542" spans="1:64" x14ac:dyDescent="0.25">
      <c r="A542" s="1" t="s">
        <v>17</v>
      </c>
      <c r="B542" s="1" t="s">
        <v>18</v>
      </c>
      <c r="C542" s="1" t="s">
        <v>39</v>
      </c>
      <c r="D542" s="1" t="s">
        <v>283</v>
      </c>
      <c r="E542" s="1" t="s">
        <v>1149</v>
      </c>
      <c r="F542" s="1" t="s">
        <v>706</v>
      </c>
      <c r="G542">
        <v>2.9621000000000001E-2</v>
      </c>
      <c r="H542" s="22">
        <v>-2.7130000000000001E-3</v>
      </c>
      <c r="I542" s="2">
        <v>2.9600000000000001E-2</v>
      </c>
      <c r="J542" s="13">
        <v>6.6000000000000003E-2</v>
      </c>
      <c r="K542" s="13">
        <v>6.3899999999999998E-2</v>
      </c>
      <c r="L542" s="13">
        <v>6.0999999999999999E-2</v>
      </c>
      <c r="M542" s="13">
        <v>6.0600000000000001E-2</v>
      </c>
      <c r="N542" s="13">
        <v>0</v>
      </c>
      <c r="O542" s="13">
        <v>-0.1077</v>
      </c>
      <c r="P542" s="13">
        <v>2.9600000000000001E-2</v>
      </c>
      <c r="Q542" s="19">
        <v>147</v>
      </c>
      <c r="R542" s="22">
        <v>0.95</v>
      </c>
      <c r="S542" s="22">
        <v>1.34</v>
      </c>
      <c r="T542" s="22">
        <v>0.89</v>
      </c>
      <c r="U542" s="19">
        <v>24</v>
      </c>
      <c r="V542" s="19">
        <v>4</v>
      </c>
      <c r="AS542" s="2"/>
      <c r="AT542" s="2"/>
      <c r="AU542" s="2"/>
      <c r="AV542" s="15"/>
      <c r="AW542" s="15"/>
      <c r="BA542" s="2"/>
      <c r="BB542" s="2"/>
      <c r="BD542" s="20"/>
      <c r="BE542" s="20"/>
      <c r="BG542" s="3"/>
      <c r="BH542" s="1"/>
      <c r="BI542" s="1"/>
      <c r="BJ542" s="1"/>
      <c r="BK542" s="1"/>
      <c r="BL542" s="1"/>
    </row>
    <row r="543" spans="1:64" x14ac:dyDescent="0.25">
      <c r="A543" s="1" t="s">
        <v>6</v>
      </c>
      <c r="B543" s="1" t="s">
        <v>18</v>
      </c>
      <c r="C543" s="1" t="s">
        <v>1645</v>
      </c>
      <c r="D543" s="1" t="s">
        <v>4</v>
      </c>
      <c r="E543" s="1" t="s">
        <v>2107</v>
      </c>
      <c r="F543" s="1" t="s">
        <v>2108</v>
      </c>
      <c r="G543">
        <v>5.935E-2</v>
      </c>
      <c r="H543" s="22">
        <v>-0.28305200000000003</v>
      </c>
      <c r="I543" s="2">
        <v>5.9400000000000001E-2</v>
      </c>
      <c r="J543" s="13">
        <v>0.84109999999999996</v>
      </c>
      <c r="K543" s="13">
        <v>1.4257</v>
      </c>
      <c r="L543" s="13">
        <v>1.3555999999999999</v>
      </c>
      <c r="M543" s="13">
        <v>0.97240000000000004</v>
      </c>
      <c r="N543" s="13">
        <v>-0.33929999999999999</v>
      </c>
      <c r="O543" s="13">
        <v>-0.54969999999999997</v>
      </c>
      <c r="P543" s="13">
        <v>5.9400000000000001E-2</v>
      </c>
      <c r="Q543" s="19">
        <v>0</v>
      </c>
      <c r="R543" s="22">
        <v>0.95</v>
      </c>
      <c r="S543" s="22">
        <v>3.56</v>
      </c>
      <c r="T543" s="22">
        <v>0.38</v>
      </c>
      <c r="U543" s="19">
        <v>10</v>
      </c>
      <c r="V543" s="19">
        <v>4</v>
      </c>
      <c r="AS543" s="2"/>
      <c r="AT543" s="2"/>
      <c r="AU543" s="2"/>
      <c r="AV543" s="15"/>
      <c r="AW543" s="15"/>
      <c r="BA543" s="2"/>
      <c r="BB543" s="2"/>
      <c r="BD543" s="20"/>
      <c r="BE543" s="20"/>
      <c r="BG543" s="3"/>
      <c r="BH543" s="1"/>
      <c r="BI543" s="1"/>
      <c r="BJ543" s="1"/>
      <c r="BK543" s="1"/>
      <c r="BL543" s="1"/>
    </row>
    <row r="544" spans="1:64" x14ac:dyDescent="0.25">
      <c r="A544" s="1" t="s">
        <v>1</v>
      </c>
      <c r="B544" s="1" t="s">
        <v>2</v>
      </c>
      <c r="C544" s="1" t="s">
        <v>27</v>
      </c>
      <c r="D544" s="1" t="s">
        <v>16</v>
      </c>
      <c r="E544" s="1" t="s">
        <v>1522</v>
      </c>
      <c r="F544" s="1" t="s">
        <v>1524</v>
      </c>
      <c r="G544"/>
      <c r="H544" s="22">
        <v>3.8699999999999998E-2</v>
      </c>
      <c r="J544" s="13">
        <v>0.59470000000000001</v>
      </c>
      <c r="K544" s="13">
        <v>0.29880000000000001</v>
      </c>
      <c r="L544" s="13">
        <v>0.28499999999999998</v>
      </c>
      <c r="M544" s="13">
        <v>0.2571</v>
      </c>
      <c r="N544" s="13">
        <v>0</v>
      </c>
      <c r="O544" s="13">
        <v>-0.58799999999999997</v>
      </c>
      <c r="P544" s="13"/>
      <c r="Q544" s="19">
        <v>162</v>
      </c>
      <c r="R544" s="22">
        <v>0.95</v>
      </c>
      <c r="S544" s="22">
        <v>0.87</v>
      </c>
      <c r="T544" s="22">
        <v>0.08</v>
      </c>
      <c r="U544" s="19">
        <v>39</v>
      </c>
      <c r="V544" s="19">
        <v>6</v>
      </c>
      <c r="AS544" s="2"/>
      <c r="AT544" s="2"/>
      <c r="AU544" s="2"/>
      <c r="AV544" s="15"/>
      <c r="AW544" s="15"/>
      <c r="BA544" s="2"/>
      <c r="BB544" s="2"/>
      <c r="BD544" s="20"/>
      <c r="BE544" s="20"/>
      <c r="BG544" s="3"/>
      <c r="BH544" s="1"/>
      <c r="BI544" s="1"/>
      <c r="BJ544" s="1"/>
      <c r="BK544" s="1"/>
      <c r="BL544" s="1"/>
    </row>
    <row r="545" spans="1:64" x14ac:dyDescent="0.25">
      <c r="A545" s="1" t="s">
        <v>17</v>
      </c>
      <c r="B545" s="1" t="s">
        <v>2</v>
      </c>
      <c r="C545" s="1" t="s">
        <v>56</v>
      </c>
      <c r="D545" s="1" t="s">
        <v>100</v>
      </c>
      <c r="E545" s="1" t="s">
        <v>693</v>
      </c>
      <c r="F545" s="1" t="s">
        <v>1909</v>
      </c>
      <c r="G545"/>
      <c r="H545" s="22">
        <v>-2.6700000000000002E-2</v>
      </c>
      <c r="J545" s="13">
        <v>0.27589999999999998</v>
      </c>
      <c r="K545" s="13">
        <v>0.2046</v>
      </c>
      <c r="L545" s="13">
        <v>0.19309999999999999</v>
      </c>
      <c r="M545" s="13">
        <v>0.1867</v>
      </c>
      <c r="N545" s="13">
        <v>-2.6700000000000002E-2</v>
      </c>
      <c r="O545" s="13">
        <v>-0.32</v>
      </c>
      <c r="P545" s="13"/>
      <c r="Q545" s="19">
        <v>1235</v>
      </c>
      <c r="R545" s="22">
        <v>0.94</v>
      </c>
      <c r="S545" s="22">
        <v>1.44</v>
      </c>
      <c r="T545" s="22">
        <v>0.97</v>
      </c>
      <c r="U545" s="19">
        <v>24</v>
      </c>
      <c r="V545" s="19">
        <v>3</v>
      </c>
      <c r="AS545" s="2"/>
      <c r="AT545" s="2"/>
      <c r="AU545" s="2"/>
      <c r="AV545" s="15"/>
      <c r="AW545" s="15"/>
      <c r="BA545" s="2"/>
      <c r="BB545" s="2"/>
      <c r="BD545" s="20"/>
      <c r="BE545" s="20"/>
      <c r="BG545" s="3"/>
      <c r="BH545" s="1"/>
      <c r="BI545" s="1"/>
      <c r="BJ545" s="1"/>
      <c r="BK545" s="1"/>
      <c r="BL545" s="1"/>
    </row>
    <row r="546" spans="1:64" x14ac:dyDescent="0.25">
      <c r="A546" s="1" t="s">
        <v>17</v>
      </c>
      <c r="B546" s="1" t="s">
        <v>2</v>
      </c>
      <c r="C546" s="1" t="s">
        <v>25</v>
      </c>
      <c r="D546" s="1" t="s">
        <v>30</v>
      </c>
      <c r="E546" s="1" t="s">
        <v>50</v>
      </c>
      <c r="F546" s="1" t="s">
        <v>2398</v>
      </c>
      <c r="G546"/>
      <c r="H546" s="22">
        <v>-0.02</v>
      </c>
      <c r="J546" s="13">
        <v>0.2445</v>
      </c>
      <c r="K546" s="13">
        <v>0.121</v>
      </c>
      <c r="L546" s="13">
        <v>0.1134</v>
      </c>
      <c r="M546" s="13">
        <v>0.1114</v>
      </c>
      <c r="N546" s="13">
        <v>-0.02</v>
      </c>
      <c r="O546" s="13">
        <v>-0.1361</v>
      </c>
      <c r="P546" s="13"/>
      <c r="Q546" s="19">
        <v>302</v>
      </c>
      <c r="R546" s="22">
        <v>0.94</v>
      </c>
      <c r="S546" s="22">
        <v>1.24</v>
      </c>
      <c r="T546" s="22">
        <v>0.49</v>
      </c>
      <c r="U546" s="19">
        <v>18</v>
      </c>
      <c r="V546" s="19">
        <v>4</v>
      </c>
      <c r="AS546" s="2"/>
      <c r="AT546" s="2"/>
      <c r="AU546" s="2"/>
      <c r="AV546" s="15"/>
      <c r="AW546" s="15"/>
      <c r="BA546" s="2"/>
      <c r="BB546" s="2"/>
      <c r="BD546" s="20"/>
      <c r="BE546" s="20"/>
      <c r="BG546" s="3"/>
      <c r="BH546" s="1"/>
      <c r="BI546" s="1"/>
      <c r="BJ546" s="1"/>
      <c r="BK546" s="1"/>
      <c r="BL546" s="1"/>
    </row>
    <row r="547" spans="1:64" x14ac:dyDescent="0.25">
      <c r="A547" s="1" t="s">
        <v>6</v>
      </c>
      <c r="B547" s="1" t="s">
        <v>18</v>
      </c>
      <c r="C547" s="1" t="s">
        <v>1645</v>
      </c>
      <c r="D547" s="1" t="s">
        <v>4</v>
      </c>
      <c r="E547" s="1" t="s">
        <v>1035</v>
      </c>
      <c r="F547" s="1" t="s">
        <v>1036</v>
      </c>
      <c r="G547">
        <v>8.3543999999999993E-2</v>
      </c>
      <c r="H547" s="22">
        <v>-2.6669000000000002E-2</v>
      </c>
      <c r="I547" s="2">
        <v>8.3500000000000005E-2</v>
      </c>
      <c r="J547" s="13">
        <v>1.0797000000000001</v>
      </c>
      <c r="K547" s="13">
        <v>0.72260000000000002</v>
      </c>
      <c r="L547" s="13">
        <v>0.68110000000000004</v>
      </c>
      <c r="M547" s="13">
        <v>0.55010000000000003</v>
      </c>
      <c r="N547" s="13">
        <v>0</v>
      </c>
      <c r="O547" s="13">
        <v>-0.70350000000000001</v>
      </c>
      <c r="P547" s="13">
        <v>8.3500000000000005E-2</v>
      </c>
      <c r="Q547" s="19">
        <v>0</v>
      </c>
      <c r="R547" s="22">
        <v>0.94</v>
      </c>
      <c r="S547" s="22">
        <v>2.08</v>
      </c>
      <c r="T547" s="22">
        <v>0.51</v>
      </c>
      <c r="U547" s="19">
        <v>36</v>
      </c>
      <c r="V547" s="19">
        <v>14</v>
      </c>
      <c r="AS547" s="2"/>
      <c r="AT547" s="2"/>
      <c r="AU547" s="2"/>
      <c r="AV547" s="15"/>
      <c r="AW547" s="15"/>
      <c r="BA547" s="2"/>
      <c r="BB547" s="2"/>
      <c r="BD547" s="20"/>
      <c r="BE547" s="20"/>
      <c r="BG547" s="3"/>
      <c r="BH547" s="1"/>
      <c r="BI547" s="1"/>
      <c r="BJ547" s="1"/>
      <c r="BK547" s="1"/>
      <c r="BL547" s="1"/>
    </row>
    <row r="548" spans="1:64" x14ac:dyDescent="0.25">
      <c r="A548" s="1" t="s">
        <v>32</v>
      </c>
      <c r="B548" s="1" t="s">
        <v>18</v>
      </c>
      <c r="C548" s="1" t="s">
        <v>25</v>
      </c>
      <c r="D548" s="1" t="s">
        <v>473</v>
      </c>
      <c r="E548" s="1" t="s">
        <v>2834</v>
      </c>
      <c r="F548" s="1" t="s">
        <v>2835</v>
      </c>
      <c r="G548"/>
      <c r="H548" s="22">
        <v>2.1600000000000001E-2</v>
      </c>
      <c r="J548" s="13">
        <v>0.18490000000000001</v>
      </c>
      <c r="K548" s="13">
        <v>0.1318</v>
      </c>
      <c r="L548" s="13">
        <v>0.1242</v>
      </c>
      <c r="M548" s="13">
        <v>0.12239999999999999</v>
      </c>
      <c r="N548" s="13">
        <v>-2.1999999999999999E-2</v>
      </c>
      <c r="O548" s="13">
        <v>-0.1143</v>
      </c>
      <c r="P548" s="13"/>
      <c r="Q548" s="19">
        <v>0</v>
      </c>
      <c r="R548" s="22">
        <v>0.94</v>
      </c>
      <c r="S548" s="22">
        <v>1.48</v>
      </c>
      <c r="T548" s="22">
        <v>0.71</v>
      </c>
      <c r="U548" s="19">
        <v>5</v>
      </c>
      <c r="V548" s="19">
        <v>3</v>
      </c>
      <c r="AS548" s="2"/>
      <c r="AT548" s="2"/>
      <c r="AU548" s="2"/>
      <c r="AV548" s="15"/>
      <c r="AW548" s="15"/>
      <c r="BA548" s="2"/>
      <c r="BB548" s="2"/>
      <c r="BD548" s="20"/>
      <c r="BE548" s="20"/>
      <c r="BG548" s="3"/>
      <c r="BH548" s="1"/>
      <c r="BI548" s="1"/>
      <c r="BJ548" s="1"/>
      <c r="BK548" s="1"/>
      <c r="BL548" s="1"/>
    </row>
    <row r="549" spans="1:64" x14ac:dyDescent="0.25">
      <c r="A549" s="1" t="s">
        <v>65</v>
      </c>
      <c r="B549" s="1" t="s">
        <v>68</v>
      </c>
      <c r="C549" s="1" t="s">
        <v>7</v>
      </c>
      <c r="D549" s="1" t="s">
        <v>32</v>
      </c>
      <c r="E549" s="1" t="s">
        <v>916</v>
      </c>
      <c r="F549" s="1" t="s">
        <v>917</v>
      </c>
      <c r="G549"/>
      <c r="H549" s="22">
        <v>-2.02E-4</v>
      </c>
      <c r="J549" s="13">
        <v>3.0200000000000001E-2</v>
      </c>
      <c r="K549" s="13">
        <v>1.4500000000000001E-2</v>
      </c>
      <c r="L549" s="13">
        <v>1.37E-2</v>
      </c>
      <c r="M549" s="13">
        <v>1.37E-2</v>
      </c>
      <c r="N549" s="13">
        <v>-2.0000000000000001E-4</v>
      </c>
      <c r="O549" s="13">
        <v>-6.1100000000000002E-2</v>
      </c>
      <c r="P549" s="13"/>
      <c r="Q549" s="19">
        <v>0</v>
      </c>
      <c r="R549" s="22">
        <v>0.94</v>
      </c>
      <c r="S549" s="22">
        <v>0.74</v>
      </c>
      <c r="T549" s="22">
        <v>0.38</v>
      </c>
      <c r="U549" s="19">
        <v>56</v>
      </c>
      <c r="V549" s="19">
        <v>8</v>
      </c>
      <c r="AS549" s="2"/>
      <c r="AT549" s="2"/>
      <c r="AU549" s="2"/>
      <c r="AV549" s="15"/>
      <c r="AW549" s="15"/>
      <c r="BA549" s="2"/>
      <c r="BB549" s="2"/>
      <c r="BD549" s="20"/>
      <c r="BE549" s="20"/>
      <c r="BG549" s="3"/>
      <c r="BH549" s="1"/>
      <c r="BI549" s="1"/>
      <c r="BJ549" s="1"/>
      <c r="BK549" s="1"/>
      <c r="BL549" s="1"/>
    </row>
    <row r="550" spans="1:64" x14ac:dyDescent="0.25">
      <c r="A550" s="1" t="s">
        <v>6</v>
      </c>
      <c r="B550" s="1" t="s">
        <v>18</v>
      </c>
      <c r="C550" s="1" t="s">
        <v>1645</v>
      </c>
      <c r="D550" s="1" t="s">
        <v>4</v>
      </c>
      <c r="E550" s="1" t="s">
        <v>1877</v>
      </c>
      <c r="F550" s="1" t="s">
        <v>1878</v>
      </c>
      <c r="G550">
        <v>3.8934000000000003E-2</v>
      </c>
      <c r="H550" s="22">
        <v>-6.8902000000000005E-2</v>
      </c>
      <c r="I550" s="2">
        <v>3.8899999999999997E-2</v>
      </c>
      <c r="J550" s="13">
        <v>0.75149999999999995</v>
      </c>
      <c r="K550" s="13">
        <v>0.88800000000000001</v>
      </c>
      <c r="L550" s="13">
        <v>0.83650000000000002</v>
      </c>
      <c r="M550" s="13">
        <v>0.66010000000000002</v>
      </c>
      <c r="N550" s="13">
        <v>-3.7400000000000003E-2</v>
      </c>
      <c r="O550" s="13">
        <v>-0.74819999999999998</v>
      </c>
      <c r="P550" s="13">
        <v>3.8899999999999997E-2</v>
      </c>
      <c r="Q550" s="19">
        <v>0</v>
      </c>
      <c r="R550" s="22">
        <v>0.94</v>
      </c>
      <c r="S550" s="22">
        <v>2.46</v>
      </c>
      <c r="T550" s="22">
        <v>0.46</v>
      </c>
      <c r="U550" s="19">
        <v>38</v>
      </c>
      <c r="V550" s="19">
        <v>14</v>
      </c>
      <c r="AS550" s="2"/>
      <c r="AT550" s="2"/>
      <c r="AU550" s="2"/>
      <c r="AV550" s="15"/>
      <c r="AW550" s="15"/>
      <c r="BA550" s="2"/>
      <c r="BB550" s="2"/>
      <c r="BD550" s="20"/>
      <c r="BE550" s="20"/>
      <c r="BG550" s="3"/>
      <c r="BH550" s="1"/>
      <c r="BI550" s="1"/>
      <c r="BJ550" s="1"/>
      <c r="BK550" s="1"/>
      <c r="BL550" s="1"/>
    </row>
    <row r="551" spans="1:64" x14ac:dyDescent="0.25">
      <c r="A551" s="1" t="s">
        <v>148</v>
      </c>
      <c r="B551" s="1" t="s">
        <v>2</v>
      </c>
      <c r="C551" s="1" t="s">
        <v>39</v>
      </c>
      <c r="D551" s="1" t="s">
        <v>48</v>
      </c>
      <c r="E551" s="1" t="s">
        <v>2505</v>
      </c>
      <c r="F551" s="1" t="s">
        <v>2512</v>
      </c>
      <c r="G551"/>
      <c r="H551" s="22">
        <v>-8.3999999999999995E-3</v>
      </c>
      <c r="J551" s="13">
        <v>0.1008</v>
      </c>
      <c r="K551" s="13">
        <v>5.5899999999999998E-2</v>
      </c>
      <c r="L551" s="13">
        <v>5.28E-2</v>
      </c>
      <c r="M551" s="13">
        <v>5.2400000000000002E-2</v>
      </c>
      <c r="N551" s="13">
        <v>-8.3999999999999995E-3</v>
      </c>
      <c r="O551" s="13">
        <v>-0.1105</v>
      </c>
      <c r="P551" s="13"/>
      <c r="Q551" s="19">
        <v>20</v>
      </c>
      <c r="R551" s="22">
        <v>0.94</v>
      </c>
      <c r="S551" s="22">
        <v>0.95</v>
      </c>
      <c r="T551" s="22">
        <v>0.86</v>
      </c>
      <c r="U551" s="19">
        <v>15</v>
      </c>
      <c r="V551" s="19">
        <v>3</v>
      </c>
      <c r="AS551" s="2"/>
      <c r="AT551" s="2"/>
      <c r="AU551" s="2"/>
      <c r="AV551" s="15"/>
      <c r="AW551" s="15"/>
      <c r="BA551" s="2"/>
      <c r="BB551" s="2"/>
      <c r="BD551" s="20"/>
      <c r="BE551" s="20"/>
      <c r="BG551" s="3"/>
      <c r="BH551" s="1"/>
      <c r="BI551" s="1"/>
      <c r="BJ551" s="1"/>
      <c r="BK551" s="1"/>
      <c r="BL551" s="1"/>
    </row>
    <row r="552" spans="1:64" x14ac:dyDescent="0.25">
      <c r="A552" s="1" t="s">
        <v>6</v>
      </c>
      <c r="B552" s="1" t="s">
        <v>18</v>
      </c>
      <c r="C552" s="1" t="s">
        <v>1645</v>
      </c>
      <c r="D552" s="1" t="s">
        <v>4</v>
      </c>
      <c r="E552" s="1" t="s">
        <v>938</v>
      </c>
      <c r="F552" s="1" t="s">
        <v>939</v>
      </c>
      <c r="G552">
        <v>-1.2278000000000001E-2</v>
      </c>
      <c r="H552" s="22">
        <v>-0.101412</v>
      </c>
      <c r="I552" s="2">
        <v>-1.23E-2</v>
      </c>
      <c r="J552" s="13">
        <v>8.1199999999999994E-2</v>
      </c>
      <c r="K552" s="13">
        <v>0.85640000000000005</v>
      </c>
      <c r="L552" s="13">
        <v>0.80349999999999999</v>
      </c>
      <c r="M552" s="13">
        <v>0.60540000000000005</v>
      </c>
      <c r="N552" s="13">
        <v>-0.60760000000000003</v>
      </c>
      <c r="O552" s="13">
        <v>-0.71930000000000005</v>
      </c>
      <c r="P552" s="13">
        <v>-1.23E-2</v>
      </c>
      <c r="Q552" s="19">
        <v>0</v>
      </c>
      <c r="R552" s="22">
        <v>0.94</v>
      </c>
      <c r="S552" s="22">
        <v>1.97</v>
      </c>
      <c r="T552" s="22">
        <v>0.51</v>
      </c>
      <c r="U552" s="19">
        <v>38</v>
      </c>
      <c r="V552" s="19">
        <v>10</v>
      </c>
      <c r="AS552" s="2"/>
      <c r="AT552" s="2"/>
      <c r="AU552" s="2"/>
      <c r="AV552" s="15"/>
      <c r="AW552" s="15"/>
      <c r="BA552" s="2"/>
      <c r="BB552" s="2"/>
      <c r="BD552" s="20"/>
      <c r="BE552" s="20"/>
      <c r="BG552" s="3"/>
      <c r="BH552" s="1"/>
      <c r="BI552" s="1"/>
      <c r="BJ552" s="1"/>
      <c r="BK552" s="1"/>
      <c r="BL552" s="1"/>
    </row>
    <row r="553" spans="1:64" x14ac:dyDescent="0.25">
      <c r="A553" s="1" t="s">
        <v>6</v>
      </c>
      <c r="B553" s="1" t="s">
        <v>18</v>
      </c>
      <c r="C553" s="1" t="s">
        <v>1645</v>
      </c>
      <c r="D553" s="1" t="s">
        <v>4</v>
      </c>
      <c r="E553" s="1" t="s">
        <v>819</v>
      </c>
      <c r="F553" s="1" t="s">
        <v>820</v>
      </c>
      <c r="G553">
        <v>3.5862999999999999E-2</v>
      </c>
      <c r="H553" s="22">
        <v>-8.5686999999999999E-2</v>
      </c>
      <c r="I553" s="2">
        <v>3.5900000000000001E-2</v>
      </c>
      <c r="J553" s="13">
        <v>0.51200000000000001</v>
      </c>
      <c r="K553" s="13">
        <v>0.83430000000000004</v>
      </c>
      <c r="L553" s="13">
        <v>0.78510000000000002</v>
      </c>
      <c r="M553" s="13">
        <v>0.57689999999999997</v>
      </c>
      <c r="N553" s="13">
        <v>-0.36980000000000002</v>
      </c>
      <c r="O553" s="13">
        <v>-0.81730000000000003</v>
      </c>
      <c r="P553" s="13">
        <v>3.5900000000000001E-2</v>
      </c>
      <c r="Q553" s="19">
        <v>0</v>
      </c>
      <c r="R553" s="22">
        <v>0.94</v>
      </c>
      <c r="S553" s="22">
        <v>2.06</v>
      </c>
      <c r="T553" s="22">
        <v>0.63</v>
      </c>
      <c r="U553" s="19">
        <v>38</v>
      </c>
      <c r="V553" s="19">
        <v>9</v>
      </c>
      <c r="AS553" s="2"/>
      <c r="AT553" s="2"/>
      <c r="AU553" s="2"/>
      <c r="AV553" s="15"/>
      <c r="AW553" s="15"/>
      <c r="BA553" s="2"/>
      <c r="BB553" s="2"/>
      <c r="BD553" s="20"/>
      <c r="BE553" s="20"/>
      <c r="BG553" s="3"/>
      <c r="BH553" s="1"/>
      <c r="BI553" s="1"/>
      <c r="BJ553" s="1"/>
      <c r="BK553" s="1"/>
      <c r="BL553" s="1"/>
    </row>
    <row r="554" spans="1:64" x14ac:dyDescent="0.25">
      <c r="A554" s="1" t="s">
        <v>36</v>
      </c>
      <c r="B554" s="1" t="s">
        <v>18</v>
      </c>
      <c r="C554" s="1" t="s">
        <v>25</v>
      </c>
      <c r="D554" s="1" t="s">
        <v>473</v>
      </c>
      <c r="E554" s="1" t="s">
        <v>2462</v>
      </c>
      <c r="F554" s="1" t="s">
        <v>656</v>
      </c>
      <c r="G554"/>
      <c r="H554" s="22">
        <v>-4.0000000000000002E-4</v>
      </c>
      <c r="J554" s="13">
        <v>4.0599999999999997E-2</v>
      </c>
      <c r="K554" s="13">
        <v>3.5999999999999997E-2</v>
      </c>
      <c r="L554" s="13">
        <v>3.4000000000000002E-2</v>
      </c>
      <c r="M554" s="13">
        <v>3.39E-2</v>
      </c>
      <c r="N554" s="13">
        <v>-3.3E-3</v>
      </c>
      <c r="O554" s="13">
        <v>-4.0500000000000001E-2</v>
      </c>
      <c r="P554" s="13"/>
      <c r="Q554" s="19">
        <v>0</v>
      </c>
      <c r="R554" s="22">
        <v>0.94</v>
      </c>
      <c r="S554" s="22">
        <v>2.52</v>
      </c>
      <c r="T554" s="22">
        <v>0.05</v>
      </c>
      <c r="U554" s="19">
        <v>8</v>
      </c>
      <c r="V554" s="19">
        <v>3</v>
      </c>
      <c r="AS554" s="2"/>
      <c r="AT554" s="2"/>
      <c r="AU554" s="2"/>
      <c r="AV554" s="15"/>
      <c r="AW554" s="15"/>
      <c r="BA554" s="2"/>
      <c r="BB554" s="2"/>
      <c r="BD554" s="20"/>
      <c r="BE554" s="20"/>
      <c r="BG554" s="3"/>
      <c r="BH554" s="1"/>
      <c r="BI554" s="1"/>
      <c r="BJ554" s="1"/>
      <c r="BK554" s="1"/>
      <c r="BL554" s="1"/>
    </row>
    <row r="555" spans="1:64" x14ac:dyDescent="0.25">
      <c r="A555" s="1" t="s">
        <v>17</v>
      </c>
      <c r="B555" s="1" t="s">
        <v>18</v>
      </c>
      <c r="C555" s="1" t="s">
        <v>25</v>
      </c>
      <c r="D555" s="1" t="s">
        <v>4</v>
      </c>
      <c r="E555" s="1" t="s">
        <v>2467</v>
      </c>
      <c r="F555" s="1" t="s">
        <v>405</v>
      </c>
      <c r="G555"/>
      <c r="H555" s="22">
        <v>-1.47E-2</v>
      </c>
      <c r="J555" s="13">
        <v>7.4099999999999999E-2</v>
      </c>
      <c r="K555" s="13">
        <v>7.1499999999999994E-2</v>
      </c>
      <c r="L555" s="13">
        <v>6.7500000000000004E-2</v>
      </c>
      <c r="M555" s="13">
        <v>6.7000000000000004E-2</v>
      </c>
      <c r="N555" s="13">
        <v>-1.47E-2</v>
      </c>
      <c r="O555" s="13">
        <v>-0.10349999999999999</v>
      </c>
      <c r="P555" s="13"/>
      <c r="Q555" s="19">
        <v>382</v>
      </c>
      <c r="R555" s="22">
        <v>0.94</v>
      </c>
      <c r="S555" s="22">
        <v>1.44</v>
      </c>
      <c r="T555" s="22">
        <v>0.67</v>
      </c>
      <c r="U555" s="19">
        <v>23</v>
      </c>
      <c r="V555" s="19">
        <v>4</v>
      </c>
      <c r="AS555" s="2"/>
      <c r="AT555" s="2"/>
      <c r="AU555" s="2"/>
      <c r="AV555" s="15"/>
      <c r="AW555" s="15"/>
      <c r="BA555" s="2"/>
      <c r="BB555" s="2"/>
      <c r="BD555" s="20"/>
      <c r="BE555" s="20"/>
      <c r="BG555" s="3"/>
      <c r="BH555" s="1"/>
      <c r="BI555" s="1"/>
      <c r="BJ555" s="1"/>
      <c r="BK555" s="1"/>
      <c r="BL555" s="1"/>
    </row>
    <row r="556" spans="1:64" x14ac:dyDescent="0.25">
      <c r="A556" s="1" t="s">
        <v>6</v>
      </c>
      <c r="B556" s="1" t="s">
        <v>18</v>
      </c>
      <c r="C556" s="1" t="s">
        <v>1645</v>
      </c>
      <c r="D556" s="1" t="s">
        <v>4</v>
      </c>
      <c r="E556" s="1" t="s">
        <v>1009</v>
      </c>
      <c r="F556" s="1" t="s">
        <v>1010</v>
      </c>
      <c r="G556">
        <v>2.9444999999999999E-2</v>
      </c>
      <c r="H556" s="22">
        <v>-0.196433</v>
      </c>
      <c r="I556" s="2">
        <v>2.9399999999999999E-2</v>
      </c>
      <c r="J556" s="13">
        <v>-0.20100000000000001</v>
      </c>
      <c r="K556" s="13">
        <v>0.92320000000000002</v>
      </c>
      <c r="L556" s="13">
        <v>0.87180000000000002</v>
      </c>
      <c r="M556" s="13">
        <v>0.6623</v>
      </c>
      <c r="N556" s="13">
        <v>-0.2681</v>
      </c>
      <c r="O556" s="13">
        <v>-0.6663</v>
      </c>
      <c r="P556" s="13">
        <v>2.9399999999999999E-2</v>
      </c>
      <c r="Q556" s="19">
        <v>0</v>
      </c>
      <c r="R556" s="22">
        <v>0.94</v>
      </c>
      <c r="S556" s="22">
        <v>2.91</v>
      </c>
      <c r="T556" s="22">
        <v>0.51</v>
      </c>
      <c r="U556" s="19">
        <v>23</v>
      </c>
      <c r="V556" s="19">
        <v>8</v>
      </c>
      <c r="AS556" s="2"/>
      <c r="AT556" s="2"/>
      <c r="AU556" s="2"/>
      <c r="AV556" s="15"/>
      <c r="AW556" s="15"/>
      <c r="BA556" s="2"/>
      <c r="BB556" s="2"/>
      <c r="BD556" s="20"/>
      <c r="BE556" s="20"/>
      <c r="BG556" s="3"/>
      <c r="BH556" s="1"/>
      <c r="BI556" s="1"/>
      <c r="BJ556" s="1"/>
      <c r="BK556" s="1"/>
      <c r="BL556" s="1"/>
    </row>
    <row r="557" spans="1:64" x14ac:dyDescent="0.25">
      <c r="A557" s="1" t="s">
        <v>6</v>
      </c>
      <c r="B557" s="1" t="s">
        <v>2</v>
      </c>
      <c r="C557" s="1" t="s">
        <v>27</v>
      </c>
      <c r="D557" s="1" t="s">
        <v>4</v>
      </c>
      <c r="E557" s="1" t="s">
        <v>1698</v>
      </c>
      <c r="F557" s="1" t="s">
        <v>1704</v>
      </c>
      <c r="G557">
        <v>9.0704999999999994E-2</v>
      </c>
      <c r="H557" s="22">
        <v>6.6656000000000007E-2</v>
      </c>
      <c r="I557" s="2">
        <v>9.0700000000000003E-2</v>
      </c>
      <c r="J557" s="13">
        <v>0.79379999999999995</v>
      </c>
      <c r="K557" s="13">
        <v>0.34610000000000002</v>
      </c>
      <c r="L557" s="13">
        <v>0.3266</v>
      </c>
      <c r="M557" s="13">
        <v>0.314</v>
      </c>
      <c r="N557" s="13">
        <v>0</v>
      </c>
      <c r="O557" s="13">
        <v>-0.21329999999999999</v>
      </c>
      <c r="P557" s="13">
        <v>9.0700000000000003E-2</v>
      </c>
      <c r="Q557" s="19">
        <v>0</v>
      </c>
      <c r="R557" s="22">
        <v>0.94</v>
      </c>
      <c r="S557" s="22">
        <v>2.68</v>
      </c>
      <c r="T557" s="22">
        <v>0.32</v>
      </c>
      <c r="U557" s="19">
        <v>9</v>
      </c>
      <c r="V557" s="19">
        <v>4</v>
      </c>
      <c r="AS557" s="2"/>
      <c r="AT557" s="2"/>
      <c r="AU557" s="2"/>
      <c r="AV557" s="15"/>
      <c r="AW557" s="15"/>
      <c r="BA557" s="2"/>
      <c r="BB557" s="2"/>
      <c r="BD557" s="20"/>
      <c r="BE557" s="20"/>
      <c r="BG557" s="3"/>
      <c r="BH557" s="1"/>
      <c r="BI557" s="1"/>
      <c r="BJ557" s="1"/>
      <c r="BK557" s="1"/>
      <c r="BL557" s="1"/>
    </row>
    <row r="558" spans="1:64" x14ac:dyDescent="0.25">
      <c r="A558" s="1" t="s">
        <v>6</v>
      </c>
      <c r="B558" s="1" t="s">
        <v>2</v>
      </c>
      <c r="C558" s="1" t="s">
        <v>1646</v>
      </c>
      <c r="D558" s="1" t="s">
        <v>4</v>
      </c>
      <c r="E558" s="1" t="s">
        <v>3215</v>
      </c>
      <c r="F558" s="1" t="s">
        <v>3215</v>
      </c>
      <c r="G558"/>
      <c r="H558" s="22">
        <v>-3.5700000000000003E-2</v>
      </c>
      <c r="J558" s="13">
        <v>0.65510000000000002</v>
      </c>
      <c r="K558" s="13">
        <v>0.52449999999999997</v>
      </c>
      <c r="L558" s="13">
        <v>0.48759999999999998</v>
      </c>
      <c r="M558" s="13">
        <v>0.43309999999999998</v>
      </c>
      <c r="N558" s="13">
        <v>-3.5700000000000003E-2</v>
      </c>
      <c r="O558" s="13">
        <v>-0.35599999999999998</v>
      </c>
      <c r="P558" s="13"/>
      <c r="Q558" s="19">
        <v>10</v>
      </c>
      <c r="R558" s="22">
        <v>0.93</v>
      </c>
      <c r="S558" s="22">
        <v>2.0099999999999998</v>
      </c>
      <c r="T558" s="22">
        <v>0.4</v>
      </c>
      <c r="U558" s="19">
        <v>15</v>
      </c>
      <c r="V558" s="19">
        <v>7</v>
      </c>
      <c r="AS558" s="2"/>
      <c r="AT558" s="2"/>
      <c r="AU558" s="2"/>
      <c r="AV558" s="15"/>
      <c r="AW558" s="15"/>
      <c r="BA558" s="2"/>
      <c r="BB558" s="2"/>
      <c r="BD558" s="20"/>
      <c r="BE558" s="20"/>
      <c r="BG558" s="3"/>
      <c r="BH558" s="1"/>
      <c r="BI558" s="1"/>
      <c r="BJ558" s="1"/>
      <c r="BK558" s="1"/>
      <c r="BL558" s="1"/>
    </row>
    <row r="559" spans="1:64" x14ac:dyDescent="0.25">
      <c r="A559" s="1" t="s">
        <v>1</v>
      </c>
      <c r="B559" s="1" t="s">
        <v>2</v>
      </c>
      <c r="C559" s="1" t="s">
        <v>13</v>
      </c>
      <c r="D559" s="1" t="s">
        <v>4</v>
      </c>
      <c r="E559" s="1" t="s">
        <v>1897</v>
      </c>
      <c r="F559" s="1" t="s">
        <v>1898</v>
      </c>
      <c r="G559"/>
      <c r="H559" s="22">
        <v>-4.1200000000000001E-2</v>
      </c>
      <c r="J559" s="13">
        <v>0.2392</v>
      </c>
      <c r="K559" s="13">
        <v>0.22159999999999999</v>
      </c>
      <c r="L559" s="13">
        <v>0.20599999999999999</v>
      </c>
      <c r="M559" s="13">
        <v>0.1993</v>
      </c>
      <c r="N559" s="13">
        <v>-8.5999999999999993E-2</v>
      </c>
      <c r="O559" s="13">
        <v>-0.19</v>
      </c>
      <c r="P559" s="13"/>
      <c r="Q559" s="19">
        <v>1</v>
      </c>
      <c r="R559" s="22">
        <v>0.93</v>
      </c>
      <c r="S559" s="22">
        <v>2.13</v>
      </c>
      <c r="T559" s="22">
        <v>0.4</v>
      </c>
      <c r="U559" s="19">
        <v>6</v>
      </c>
      <c r="V559" s="19">
        <v>4</v>
      </c>
      <c r="AS559" s="2"/>
      <c r="AT559" s="2"/>
      <c r="AU559" s="2"/>
      <c r="AV559" s="15"/>
      <c r="AW559" s="15"/>
      <c r="BA559" s="2"/>
      <c r="BB559" s="2"/>
      <c r="BD559" s="20"/>
      <c r="BE559" s="20"/>
      <c r="BG559" s="3"/>
      <c r="BH559" s="1"/>
      <c r="BI559" s="1"/>
      <c r="BJ559" s="1"/>
      <c r="BK559" s="1"/>
      <c r="BL559" s="1"/>
    </row>
    <row r="560" spans="1:64" x14ac:dyDescent="0.25">
      <c r="A560" s="1" t="s">
        <v>1</v>
      </c>
      <c r="B560" s="1" t="s">
        <v>18</v>
      </c>
      <c r="C560" s="1" t="s">
        <v>5</v>
      </c>
      <c r="D560" s="1" t="s">
        <v>30</v>
      </c>
      <c r="E560" s="1" t="s">
        <v>1608</v>
      </c>
      <c r="F560" s="1" t="s">
        <v>1611</v>
      </c>
      <c r="G560"/>
      <c r="H560" s="22">
        <v>6.9999999999999999E-4</v>
      </c>
      <c r="J560" s="13">
        <v>0.12330000000000001</v>
      </c>
      <c r="K560" s="13">
        <v>0.1023</v>
      </c>
      <c r="L560" s="13">
        <v>9.5100000000000004E-2</v>
      </c>
      <c r="M560" s="13">
        <v>9.3399999999999997E-2</v>
      </c>
      <c r="N560" s="13">
        <v>0</v>
      </c>
      <c r="O560" s="13">
        <v>-0.18729999999999999</v>
      </c>
      <c r="P560" s="13"/>
      <c r="Q560" s="19">
        <v>14</v>
      </c>
      <c r="R560" s="22">
        <v>0.93</v>
      </c>
      <c r="S560" s="22">
        <v>0.71</v>
      </c>
      <c r="T560" s="22">
        <v>0.42</v>
      </c>
      <c r="U560" s="19">
        <v>22</v>
      </c>
      <c r="V560" s="19">
        <v>5</v>
      </c>
      <c r="AS560" s="2"/>
      <c r="AT560" s="2"/>
      <c r="AU560" s="2"/>
      <c r="AV560" s="15"/>
      <c r="AW560" s="15"/>
      <c r="BA560" s="2"/>
      <c r="BB560" s="2"/>
      <c r="BD560" s="20"/>
      <c r="BE560" s="20"/>
      <c r="BG560" s="3"/>
      <c r="BH560" s="1"/>
      <c r="BI560" s="1"/>
      <c r="BJ560" s="1"/>
      <c r="BK560" s="1"/>
      <c r="BL560" s="1"/>
    </row>
    <row r="561" spans="1:64" x14ac:dyDescent="0.25">
      <c r="A561" s="1" t="s">
        <v>483</v>
      </c>
      <c r="B561" s="1" t="s">
        <v>18</v>
      </c>
      <c r="C561" s="1" t="s">
        <v>25</v>
      </c>
      <c r="D561" s="1" t="s">
        <v>4</v>
      </c>
      <c r="E561" s="1" t="s">
        <v>1783</v>
      </c>
      <c r="F561" s="1" t="s">
        <v>483</v>
      </c>
      <c r="G561"/>
      <c r="H561" s="22">
        <v>6.0000000000000001E-3</v>
      </c>
      <c r="J561" s="13">
        <v>3.2599999999999997E-2</v>
      </c>
      <c r="K561" s="13">
        <v>4.4400000000000002E-2</v>
      </c>
      <c r="L561" s="13">
        <v>4.1200000000000001E-2</v>
      </c>
      <c r="M561" s="13">
        <v>4.0899999999999999E-2</v>
      </c>
      <c r="N561" s="13">
        <v>0</v>
      </c>
      <c r="O561" s="13">
        <v>-7.7899999999999997E-2</v>
      </c>
      <c r="P561" s="13"/>
      <c r="Q561" s="19">
        <v>287</v>
      </c>
      <c r="R561" s="22">
        <v>0.93</v>
      </c>
      <c r="S561" s="22">
        <v>1.2</v>
      </c>
      <c r="T561" s="22">
        <v>0.4</v>
      </c>
      <c r="U561" s="19">
        <v>10</v>
      </c>
      <c r="V561" s="19">
        <v>3</v>
      </c>
      <c r="AS561" s="2"/>
      <c r="AT561" s="2"/>
      <c r="AU561" s="2"/>
      <c r="AV561" s="15"/>
      <c r="AW561" s="15"/>
      <c r="BA561" s="2"/>
      <c r="BB561" s="2"/>
      <c r="BD561" s="20"/>
      <c r="BE561" s="20"/>
      <c r="BG561" s="3"/>
      <c r="BH561" s="1"/>
      <c r="BI561" s="1"/>
      <c r="BJ561" s="1"/>
      <c r="BK561" s="1"/>
      <c r="BL561" s="1"/>
    </row>
    <row r="562" spans="1:64" x14ac:dyDescent="0.25">
      <c r="A562" s="1" t="s">
        <v>32</v>
      </c>
      <c r="B562" s="1" t="s">
        <v>18</v>
      </c>
      <c r="C562" s="1" t="s">
        <v>25</v>
      </c>
      <c r="D562" s="1" t="s">
        <v>33</v>
      </c>
      <c r="E562" s="1" t="s">
        <v>641</v>
      </c>
      <c r="F562" s="1" t="s">
        <v>2766</v>
      </c>
      <c r="G562"/>
      <c r="H562" s="22">
        <v>-4.4999999999999997E-3</v>
      </c>
      <c r="J562" s="13">
        <v>0.1341</v>
      </c>
      <c r="K562" s="13">
        <v>8.5000000000000006E-2</v>
      </c>
      <c r="L562" s="13">
        <v>7.9299999999999995E-2</v>
      </c>
      <c r="M562" s="13">
        <v>7.8399999999999997E-2</v>
      </c>
      <c r="N562" s="13">
        <v>-4.4999999999999997E-3</v>
      </c>
      <c r="O562" s="13">
        <v>-0.1522</v>
      </c>
      <c r="P562" s="13"/>
      <c r="Q562" s="19">
        <v>2005</v>
      </c>
      <c r="R562" s="22">
        <v>0.93</v>
      </c>
      <c r="S562" s="22">
        <v>1.2</v>
      </c>
      <c r="T562" s="22">
        <v>0.77</v>
      </c>
      <c r="U562" s="19">
        <v>18</v>
      </c>
      <c r="V562" s="19">
        <v>4</v>
      </c>
      <c r="AS562" s="2"/>
      <c r="AT562" s="2"/>
      <c r="AU562" s="2"/>
      <c r="AV562" s="15"/>
      <c r="AW562" s="15"/>
      <c r="BA562" s="2"/>
      <c r="BB562" s="2"/>
      <c r="BD562" s="20"/>
      <c r="BE562" s="20"/>
      <c r="BG562" s="3"/>
      <c r="BH562" s="1"/>
      <c r="BI562" s="1"/>
      <c r="BJ562" s="1"/>
      <c r="BK562" s="1"/>
      <c r="BL562" s="1"/>
    </row>
    <row r="563" spans="1:64" x14ac:dyDescent="0.25">
      <c r="A563" s="1" t="s">
        <v>36</v>
      </c>
      <c r="B563" s="1" t="s">
        <v>8</v>
      </c>
      <c r="C563" s="1" t="s">
        <v>7</v>
      </c>
      <c r="D563" s="1" t="s">
        <v>4</v>
      </c>
      <c r="E563" s="1" t="s">
        <v>200</v>
      </c>
      <c r="F563" s="1" t="s">
        <v>867</v>
      </c>
      <c r="G563"/>
      <c r="H563" s="22">
        <v>-9.7999999999999997E-3</v>
      </c>
      <c r="J563" s="13">
        <v>0.19719999999999999</v>
      </c>
      <c r="K563" s="13">
        <v>8.5300000000000001E-2</v>
      </c>
      <c r="L563" s="13">
        <v>7.9500000000000001E-2</v>
      </c>
      <c r="M563" s="13">
        <v>7.8700000000000006E-2</v>
      </c>
      <c r="N563" s="13">
        <v>-9.7999999999999997E-3</v>
      </c>
      <c r="O563" s="13">
        <v>-0.1638</v>
      </c>
      <c r="P563" s="13"/>
      <c r="Q563" s="19">
        <v>13</v>
      </c>
      <c r="R563" s="22">
        <v>0.93</v>
      </c>
      <c r="S563" s="22">
        <v>1.5</v>
      </c>
      <c r="T563" s="22">
        <v>0.78</v>
      </c>
      <c r="U563" s="19">
        <v>33</v>
      </c>
      <c r="V563" s="19">
        <v>9</v>
      </c>
      <c r="AS563" s="2"/>
      <c r="AT563" s="2"/>
      <c r="AU563" s="2"/>
      <c r="AV563" s="15"/>
      <c r="AW563" s="15"/>
      <c r="BA563" s="2"/>
      <c r="BB563" s="2"/>
      <c r="BD563" s="20"/>
      <c r="BE563" s="20"/>
      <c r="BG563" s="3"/>
      <c r="BH563" s="1"/>
      <c r="BI563" s="1"/>
      <c r="BJ563" s="1"/>
      <c r="BK563" s="1"/>
      <c r="BL563" s="1"/>
    </row>
    <row r="564" spans="1:64" x14ac:dyDescent="0.25">
      <c r="A564" s="1" t="s">
        <v>148</v>
      </c>
      <c r="B564" s="1" t="s">
        <v>2</v>
      </c>
      <c r="C564" s="1" t="s">
        <v>39</v>
      </c>
      <c r="D564" s="1" t="s">
        <v>4</v>
      </c>
      <c r="E564" s="1" t="s">
        <v>697</v>
      </c>
      <c r="F564" s="1" t="s">
        <v>707</v>
      </c>
      <c r="G564"/>
      <c r="H564" s="22">
        <v>6.9999999999999999E-4</v>
      </c>
      <c r="J564" s="13">
        <v>8.09E-2</v>
      </c>
      <c r="K564" s="13">
        <v>0.06</v>
      </c>
      <c r="L564" s="13">
        <v>5.5199999999999999E-2</v>
      </c>
      <c r="M564" s="13">
        <v>5.4800000000000001E-2</v>
      </c>
      <c r="N564" s="13">
        <v>-1.4E-2</v>
      </c>
      <c r="O564" s="13">
        <v>-7.1900000000000006E-2</v>
      </c>
      <c r="P564" s="13"/>
      <c r="Q564" s="19">
        <v>853</v>
      </c>
      <c r="R564" s="22">
        <v>0.92</v>
      </c>
      <c r="S564" s="22">
        <v>1.48</v>
      </c>
      <c r="T564" s="22">
        <v>0.53</v>
      </c>
      <c r="U564" s="19">
        <v>17</v>
      </c>
      <c r="V564" s="19">
        <v>4</v>
      </c>
      <c r="AS564" s="2"/>
      <c r="AT564" s="2"/>
      <c r="AU564" s="2"/>
      <c r="AV564" s="15"/>
      <c r="AW564" s="15"/>
      <c r="BA564" s="2"/>
      <c r="BB564" s="2"/>
      <c r="BD564" s="20"/>
      <c r="BE564" s="20"/>
      <c r="BG564" s="3"/>
      <c r="BH564" s="1"/>
      <c r="BI564" s="1"/>
      <c r="BJ564" s="1"/>
      <c r="BK564" s="1"/>
      <c r="BL564" s="1"/>
    </row>
    <row r="565" spans="1:64" x14ac:dyDescent="0.25">
      <c r="A565" s="1" t="s">
        <v>1</v>
      </c>
      <c r="B565" s="1" t="s">
        <v>18</v>
      </c>
      <c r="C565" s="1" t="s">
        <v>56</v>
      </c>
      <c r="D565" s="1" t="s">
        <v>40</v>
      </c>
      <c r="E565" s="1" t="s">
        <v>3158</v>
      </c>
      <c r="F565" s="1" t="s">
        <v>3159</v>
      </c>
      <c r="G565"/>
      <c r="H565" s="22">
        <v>-8.9999999999999993E-3</v>
      </c>
      <c r="J565" s="13">
        <v>0.1226</v>
      </c>
      <c r="K565" s="13">
        <v>0.13500000000000001</v>
      </c>
      <c r="L565" s="13">
        <v>0.1245</v>
      </c>
      <c r="M565" s="13">
        <v>0.1225</v>
      </c>
      <c r="N565" s="13">
        <v>-8.9999999999999993E-3</v>
      </c>
      <c r="O565" s="13">
        <v>-0.06</v>
      </c>
      <c r="P565" s="13"/>
      <c r="Q565" s="19">
        <v>0</v>
      </c>
      <c r="R565" s="22">
        <v>0.92</v>
      </c>
      <c r="S565" s="22">
        <v>1.26</v>
      </c>
      <c r="T565" s="22"/>
      <c r="U565" s="19">
        <v>4</v>
      </c>
      <c r="V565" s="19">
        <v>2</v>
      </c>
      <c r="AS565" s="2"/>
      <c r="AT565" s="2"/>
      <c r="AU565" s="2"/>
      <c r="AV565" s="15"/>
      <c r="AW565" s="15"/>
      <c r="BA565" s="2"/>
      <c r="BB565" s="2"/>
      <c r="BD565" s="20"/>
      <c r="BE565" s="20"/>
      <c r="BG565" s="3"/>
      <c r="BH565" s="1"/>
      <c r="BI565" s="1"/>
      <c r="BJ565" s="1"/>
      <c r="BK565" s="1"/>
      <c r="BL565" s="1"/>
    </row>
    <row r="566" spans="1:64" x14ac:dyDescent="0.25">
      <c r="A566" s="1" t="s">
        <v>36</v>
      </c>
      <c r="B566" s="1" t="s">
        <v>18</v>
      </c>
      <c r="C566" s="1" t="s">
        <v>39</v>
      </c>
      <c r="D566" s="1" t="s">
        <v>4</v>
      </c>
      <c r="E566" s="1" t="s">
        <v>34</v>
      </c>
      <c r="F566" s="1" t="s">
        <v>1491</v>
      </c>
      <c r="G566"/>
      <c r="H566" s="22">
        <v>1.6999999999999999E-3</v>
      </c>
      <c r="J566" s="13">
        <v>8.3799999999999999E-2</v>
      </c>
      <c r="K566" s="13">
        <v>6.9400000000000003E-2</v>
      </c>
      <c r="L566" s="13">
        <v>6.4000000000000001E-2</v>
      </c>
      <c r="M566" s="13">
        <v>6.3200000000000006E-2</v>
      </c>
      <c r="N566" s="13">
        <v>0</v>
      </c>
      <c r="O566" s="13">
        <v>-0.15529999999999999</v>
      </c>
      <c r="P566" s="13"/>
      <c r="Q566" s="19">
        <v>0</v>
      </c>
      <c r="R566" s="22">
        <v>0.92</v>
      </c>
      <c r="S566" s="22">
        <v>0.42</v>
      </c>
      <c r="T566" s="22">
        <v>0.48</v>
      </c>
      <c r="U566" s="19">
        <v>10</v>
      </c>
      <c r="V566" s="19">
        <v>3</v>
      </c>
      <c r="AS566" s="2"/>
      <c r="AT566" s="2"/>
      <c r="AU566" s="2"/>
      <c r="AV566" s="15"/>
      <c r="AW566" s="15"/>
      <c r="BA566" s="2"/>
      <c r="BB566" s="2"/>
      <c r="BD566" s="20"/>
      <c r="BE566" s="20"/>
      <c r="BG566" s="3"/>
      <c r="BH566" s="1"/>
      <c r="BI566" s="1"/>
      <c r="BJ566" s="1"/>
      <c r="BK566" s="1"/>
      <c r="BL566" s="1"/>
    </row>
    <row r="567" spans="1:64" x14ac:dyDescent="0.25">
      <c r="A567" s="1" t="s">
        <v>1</v>
      </c>
      <c r="B567" s="1" t="s">
        <v>2</v>
      </c>
      <c r="C567" s="1" t="s">
        <v>27</v>
      </c>
      <c r="D567" s="1" t="s">
        <v>4</v>
      </c>
      <c r="E567" s="1" t="s">
        <v>2921</v>
      </c>
      <c r="F567" s="1" t="s">
        <v>2922</v>
      </c>
      <c r="G567"/>
      <c r="H567" s="22">
        <v>2.3300000000000001E-2</v>
      </c>
      <c r="J567" s="13">
        <v>6.7699999999999996E-2</v>
      </c>
      <c r="K567" s="13">
        <v>0.1133</v>
      </c>
      <c r="L567" s="13">
        <v>0.1042</v>
      </c>
      <c r="M567" s="13">
        <v>0</v>
      </c>
      <c r="N567" s="13">
        <v>0</v>
      </c>
      <c r="O567" s="13">
        <v>-7.8799999999999995E-2</v>
      </c>
      <c r="P567" s="13"/>
      <c r="Q567" s="19">
        <v>4000</v>
      </c>
      <c r="R567" s="22">
        <v>0.92</v>
      </c>
      <c r="S567" s="22">
        <v>1.38</v>
      </c>
      <c r="T567" s="22"/>
      <c r="U567" s="19">
        <v>5</v>
      </c>
      <c r="V567" s="19">
        <v>5</v>
      </c>
      <c r="AS567" s="2"/>
      <c r="AT567" s="2"/>
      <c r="AU567" s="2"/>
      <c r="AV567" s="15"/>
      <c r="AW567" s="15"/>
      <c r="BA567" s="2"/>
      <c r="BB567" s="2"/>
      <c r="BD567" s="20"/>
      <c r="BE567" s="20"/>
      <c r="BG567" s="3"/>
      <c r="BH567" s="1"/>
      <c r="BI567" s="1"/>
      <c r="BJ567" s="1"/>
      <c r="BK567" s="1"/>
      <c r="BL567" s="1"/>
    </row>
    <row r="568" spans="1:64" x14ac:dyDescent="0.25">
      <c r="A568" s="1" t="s">
        <v>17</v>
      </c>
      <c r="B568" s="1" t="s">
        <v>18</v>
      </c>
      <c r="C568" s="1" t="s">
        <v>25</v>
      </c>
      <c r="D568" s="1" t="s">
        <v>100</v>
      </c>
      <c r="E568" s="1" t="s">
        <v>455</v>
      </c>
      <c r="F568" s="1" t="s">
        <v>456</v>
      </c>
      <c r="G568"/>
      <c r="H568" s="22">
        <v>2.8E-3</v>
      </c>
      <c r="J568" s="13">
        <v>9.6799999999999997E-2</v>
      </c>
      <c r="K568" s="13">
        <v>0.19850000000000001</v>
      </c>
      <c r="L568" s="13">
        <v>0.182</v>
      </c>
      <c r="M568" s="13">
        <v>0.17319999999999999</v>
      </c>
      <c r="N568" s="13">
        <v>-3.0700000000000002E-2</v>
      </c>
      <c r="O568" s="13">
        <v>-0.39829999999999999</v>
      </c>
      <c r="P568" s="13"/>
      <c r="Q568" s="19">
        <v>118</v>
      </c>
      <c r="R568" s="22">
        <v>0.92</v>
      </c>
      <c r="S568" s="22">
        <v>0.87</v>
      </c>
      <c r="T568" s="22">
        <v>0.6</v>
      </c>
      <c r="U568" s="19">
        <v>30</v>
      </c>
      <c r="V568" s="19">
        <v>9</v>
      </c>
      <c r="AS568" s="2"/>
      <c r="AT568" s="2"/>
      <c r="AU568" s="2"/>
      <c r="AV568" s="15"/>
      <c r="AW568" s="15"/>
      <c r="BA568" s="2"/>
      <c r="BB568" s="2"/>
      <c r="BD568" s="20"/>
      <c r="BE568" s="20"/>
      <c r="BG568" s="3"/>
      <c r="BH568" s="1"/>
      <c r="BI568" s="1"/>
      <c r="BJ568" s="1"/>
      <c r="BK568" s="1"/>
      <c r="BL568" s="1"/>
    </row>
    <row r="569" spans="1:64" x14ac:dyDescent="0.25">
      <c r="A569" s="1" t="s">
        <v>483</v>
      </c>
      <c r="B569" s="1" t="s">
        <v>18</v>
      </c>
      <c r="C569" s="1" t="s">
        <v>539</v>
      </c>
      <c r="D569" s="1" t="s">
        <v>4</v>
      </c>
      <c r="E569" s="1" t="s">
        <v>685</v>
      </c>
      <c r="F569" s="1" t="s">
        <v>687</v>
      </c>
      <c r="G569"/>
      <c r="H569" s="22">
        <v>4.0330000000000001E-3</v>
      </c>
      <c r="J569" s="13">
        <v>4.6100000000000002E-2</v>
      </c>
      <c r="K569" s="13">
        <v>6.0900000000000003E-2</v>
      </c>
      <c r="L569" s="13">
        <v>5.6099999999999997E-2</v>
      </c>
      <c r="M569" s="13">
        <v>5.5599999999999997E-2</v>
      </c>
      <c r="N569" s="13">
        <v>0</v>
      </c>
      <c r="O569" s="13">
        <v>-0.12889999999999999</v>
      </c>
      <c r="P569" s="13"/>
      <c r="Q569" s="19">
        <v>986</v>
      </c>
      <c r="R569" s="22">
        <v>0.92</v>
      </c>
      <c r="S569" s="22">
        <v>0.78</v>
      </c>
      <c r="T569" s="22">
        <v>0.54</v>
      </c>
      <c r="U569" s="19">
        <v>26</v>
      </c>
      <c r="V569" s="19">
        <v>4</v>
      </c>
      <c r="AS569" s="2"/>
      <c r="AT569" s="2"/>
      <c r="AU569" s="2"/>
      <c r="AV569" s="15"/>
      <c r="AW569" s="15"/>
      <c r="BA569" s="2"/>
      <c r="BB569" s="2"/>
      <c r="BD569" s="20"/>
      <c r="BE569" s="20"/>
      <c r="BG569" s="3"/>
      <c r="BH569" s="1"/>
      <c r="BI569" s="1"/>
      <c r="BJ569" s="1"/>
      <c r="BK569" s="1"/>
      <c r="BL569" s="1"/>
    </row>
    <row r="570" spans="1:64" x14ac:dyDescent="0.25">
      <c r="A570" s="1" t="s">
        <v>483</v>
      </c>
      <c r="B570" s="1" t="s">
        <v>18</v>
      </c>
      <c r="C570" s="1" t="s">
        <v>539</v>
      </c>
      <c r="D570" s="1" t="s">
        <v>4</v>
      </c>
      <c r="E570" s="1" t="s">
        <v>645</v>
      </c>
      <c r="F570" s="1" t="s">
        <v>2833</v>
      </c>
      <c r="G570"/>
      <c r="H570" s="22">
        <v>-5.1999999999999998E-3</v>
      </c>
      <c r="J570" s="13">
        <v>-1.0699999999999999E-2</v>
      </c>
      <c r="K570" s="13">
        <v>4.7199999999999999E-2</v>
      </c>
      <c r="L570" s="13">
        <v>4.3299999999999998E-2</v>
      </c>
      <c r="M570" s="13">
        <v>4.3200000000000002E-2</v>
      </c>
      <c r="N570" s="13">
        <v>-1.9699999999999999E-2</v>
      </c>
      <c r="O570" s="13">
        <v>-1.9699999999999999E-2</v>
      </c>
      <c r="P570" s="13"/>
      <c r="Q570" s="19">
        <v>1700</v>
      </c>
      <c r="R570" s="22">
        <v>0.92</v>
      </c>
      <c r="S570" s="22">
        <v>3.38</v>
      </c>
      <c r="T570" s="22">
        <v>0.46</v>
      </c>
      <c r="U570" s="19">
        <v>6</v>
      </c>
      <c r="V570" s="19">
        <v>3</v>
      </c>
      <c r="AS570" s="2"/>
      <c r="AT570" s="2"/>
      <c r="AU570" s="2"/>
      <c r="AV570" s="15"/>
      <c r="AW570" s="15"/>
      <c r="BA570" s="2"/>
      <c r="BB570" s="2"/>
      <c r="BD570" s="20"/>
      <c r="BE570" s="20"/>
      <c r="BG570" s="3"/>
      <c r="BH570" s="1"/>
      <c r="BI570" s="1"/>
      <c r="BJ570" s="1"/>
      <c r="BK570" s="1"/>
      <c r="BL570" s="1"/>
    </row>
    <row r="571" spans="1:64" x14ac:dyDescent="0.25">
      <c r="A571" s="1" t="s">
        <v>6</v>
      </c>
      <c r="B571" s="1" t="s">
        <v>18</v>
      </c>
      <c r="C571" s="1" t="s">
        <v>1645</v>
      </c>
      <c r="D571" s="1" t="s">
        <v>4</v>
      </c>
      <c r="E571" s="1" t="s">
        <v>3251</v>
      </c>
      <c r="F571" s="1" t="s">
        <v>3252</v>
      </c>
      <c r="G571"/>
      <c r="H571" s="22">
        <v>-0.12</v>
      </c>
      <c r="J571" s="13">
        <v>0.1235</v>
      </c>
      <c r="K571" s="13">
        <v>1.0383</v>
      </c>
      <c r="L571" s="13">
        <v>0.9597</v>
      </c>
      <c r="M571" s="13">
        <v>0.58750000000000002</v>
      </c>
      <c r="N571" s="13">
        <v>-0.66800000000000004</v>
      </c>
      <c r="O571" s="13">
        <v>-0.8871</v>
      </c>
      <c r="P571" s="13"/>
      <c r="Q571" s="19">
        <v>18</v>
      </c>
      <c r="R571" s="22">
        <v>0.92</v>
      </c>
      <c r="S571" s="22">
        <v>1.82</v>
      </c>
      <c r="T571" s="22">
        <v>0.54</v>
      </c>
      <c r="U571" s="19">
        <v>38</v>
      </c>
      <c r="V571" s="19">
        <v>15</v>
      </c>
      <c r="AS571" s="2"/>
      <c r="AT571" s="2"/>
      <c r="AU571" s="2"/>
      <c r="AV571" s="15"/>
      <c r="AW571" s="15"/>
      <c r="BA571" s="2"/>
      <c r="BB571" s="2"/>
      <c r="BD571" s="20"/>
      <c r="BE571" s="20"/>
      <c r="BG571" s="3"/>
      <c r="BH571" s="1"/>
      <c r="BI571" s="1"/>
      <c r="BJ571" s="1"/>
      <c r="BK571" s="1"/>
      <c r="BL571" s="1"/>
    </row>
    <row r="572" spans="1:64" x14ac:dyDescent="0.25">
      <c r="A572" s="1" t="s">
        <v>17</v>
      </c>
      <c r="B572" s="1" t="s">
        <v>18</v>
      </c>
      <c r="C572" s="1" t="s">
        <v>25</v>
      </c>
      <c r="D572" s="1" t="s">
        <v>4</v>
      </c>
      <c r="E572" s="1" t="s">
        <v>1157</v>
      </c>
      <c r="F572" s="1" t="s">
        <v>1158</v>
      </c>
      <c r="G572">
        <v>0.100774</v>
      </c>
      <c r="H572" s="22">
        <v>3.4026000000000001E-2</v>
      </c>
      <c r="I572" s="2">
        <v>0.1008</v>
      </c>
      <c r="J572" s="13">
        <v>9.8400000000000001E-2</v>
      </c>
      <c r="K572" s="13">
        <v>0.21099999999999999</v>
      </c>
      <c r="L572" s="13">
        <v>0.19450000000000001</v>
      </c>
      <c r="M572" s="13">
        <v>0.18740000000000001</v>
      </c>
      <c r="N572" s="13">
        <v>0</v>
      </c>
      <c r="O572" s="13">
        <v>-0.2918</v>
      </c>
      <c r="P572" s="13">
        <v>0.1008</v>
      </c>
      <c r="Q572" s="19">
        <v>0</v>
      </c>
      <c r="R572" s="22">
        <v>0.92</v>
      </c>
      <c r="S572" s="22">
        <v>1.83</v>
      </c>
      <c r="T572" s="22">
        <v>0.54</v>
      </c>
      <c r="U572" s="19">
        <v>21</v>
      </c>
      <c r="V572" s="19">
        <v>4</v>
      </c>
      <c r="AS572" s="2"/>
      <c r="AT572" s="2"/>
      <c r="AU572" s="2"/>
      <c r="AV572" s="15"/>
      <c r="AW572" s="15"/>
      <c r="BA572" s="2"/>
      <c r="BB572" s="2"/>
      <c r="BD572" s="20"/>
      <c r="BE572" s="20"/>
      <c r="BG572" s="3"/>
      <c r="BH572" s="1"/>
      <c r="BI572" s="1"/>
      <c r="BJ572" s="1"/>
      <c r="BK572" s="1"/>
      <c r="BL572" s="1"/>
    </row>
    <row r="573" spans="1:64" x14ac:dyDescent="0.25">
      <c r="A573" s="1" t="s">
        <v>36</v>
      </c>
      <c r="B573" s="1" t="s">
        <v>8</v>
      </c>
      <c r="C573" s="1" t="s">
        <v>7</v>
      </c>
      <c r="D573" s="1" t="s">
        <v>4</v>
      </c>
      <c r="E573" s="1" t="s">
        <v>1160</v>
      </c>
      <c r="F573" s="1" t="s">
        <v>1161</v>
      </c>
      <c r="G573">
        <v>1.4364E-2</v>
      </c>
      <c r="H573" s="22">
        <v>-1.6609999999999999E-3</v>
      </c>
      <c r="I573" s="2">
        <v>1.44E-2</v>
      </c>
      <c r="J573" s="13">
        <v>8.8099999999999998E-2</v>
      </c>
      <c r="K573" s="13">
        <v>4.36E-2</v>
      </c>
      <c r="L573" s="13">
        <v>0.04</v>
      </c>
      <c r="M573" s="13">
        <v>3.9800000000000002E-2</v>
      </c>
      <c r="N573" s="13">
        <v>0</v>
      </c>
      <c r="O573" s="13">
        <v>-9.4299999999999995E-2</v>
      </c>
      <c r="P573" s="13">
        <v>1.44E-2</v>
      </c>
      <c r="Q573" s="19">
        <v>0</v>
      </c>
      <c r="R573" s="22">
        <v>0.92</v>
      </c>
      <c r="S573" s="22">
        <v>0.96</v>
      </c>
      <c r="T573" s="22">
        <v>0.84</v>
      </c>
      <c r="U573" s="19">
        <v>19</v>
      </c>
      <c r="V573" s="19">
        <v>3</v>
      </c>
      <c r="AS573" s="2"/>
      <c r="AT573" s="2"/>
      <c r="AU573" s="2"/>
      <c r="AV573" s="15"/>
      <c r="AW573" s="15"/>
      <c r="BA573" s="2"/>
      <c r="BB573" s="2"/>
      <c r="BD573" s="20"/>
      <c r="BE573" s="20"/>
      <c r="BG573" s="3"/>
      <c r="BH573" s="1"/>
      <c r="BI573" s="1"/>
      <c r="BJ573" s="1"/>
      <c r="BK573" s="1"/>
      <c r="BL573" s="1"/>
    </row>
    <row r="574" spans="1:64" x14ac:dyDescent="0.25">
      <c r="A574" s="1" t="s">
        <v>6</v>
      </c>
      <c r="B574" s="1" t="s">
        <v>18</v>
      </c>
      <c r="C574" s="1" t="s">
        <v>1645</v>
      </c>
      <c r="D574" s="1" t="s">
        <v>4</v>
      </c>
      <c r="E574" s="1" t="s">
        <v>1965</v>
      </c>
      <c r="F574" s="1" t="s">
        <v>1966</v>
      </c>
      <c r="G574">
        <v>-0.18324199999999999</v>
      </c>
      <c r="H574" s="22">
        <v>-0.20563699999999999</v>
      </c>
      <c r="I574" s="2">
        <v>-0.1832</v>
      </c>
      <c r="J574" s="13">
        <v>-0.1847</v>
      </c>
      <c r="K574" s="13">
        <v>1.2035</v>
      </c>
      <c r="L574" s="13">
        <v>1.1052</v>
      </c>
      <c r="M574" s="13">
        <v>0.61719999999999997</v>
      </c>
      <c r="N574" s="13">
        <v>-0.50829999999999997</v>
      </c>
      <c r="O574" s="13">
        <v>-0.78659999999999997</v>
      </c>
      <c r="P574" s="13">
        <v>-0.1832</v>
      </c>
      <c r="Q574" s="19">
        <v>0</v>
      </c>
      <c r="R574" s="22">
        <v>0.92</v>
      </c>
      <c r="S574" s="22">
        <v>2.39</v>
      </c>
      <c r="T574" s="22">
        <v>0.4</v>
      </c>
      <c r="U574" s="19">
        <v>19</v>
      </c>
      <c r="V574" s="19">
        <v>7</v>
      </c>
      <c r="AS574" s="2"/>
      <c r="AT574" s="2"/>
      <c r="AU574" s="2"/>
      <c r="AV574" s="15"/>
      <c r="AW574" s="15"/>
      <c r="BA574" s="2"/>
      <c r="BB574" s="2"/>
      <c r="BD574" s="20"/>
      <c r="BE574" s="20"/>
      <c r="BG574" s="3"/>
      <c r="BH574" s="1"/>
      <c r="BI574" s="1"/>
      <c r="BJ574" s="1"/>
      <c r="BK574" s="1"/>
      <c r="BL574" s="1"/>
    </row>
    <row r="575" spans="1:64" x14ac:dyDescent="0.25">
      <c r="A575" s="1" t="s">
        <v>1</v>
      </c>
      <c r="B575" s="1" t="s">
        <v>2</v>
      </c>
      <c r="C575" s="1" t="s">
        <v>39</v>
      </c>
      <c r="D575" s="1" t="s">
        <v>4</v>
      </c>
      <c r="E575" s="1" t="s">
        <v>312</v>
      </c>
      <c r="F575" s="1" t="s">
        <v>1006</v>
      </c>
      <c r="G575"/>
      <c r="H575" s="22">
        <v>-5.8999999999999999E-3</v>
      </c>
      <c r="J575" s="13">
        <v>-1.5E-3</v>
      </c>
      <c r="K575" s="13">
        <v>0.1011</v>
      </c>
      <c r="L575" s="13">
        <v>9.1700000000000004E-2</v>
      </c>
      <c r="M575" s="13">
        <v>9.0399999999999994E-2</v>
      </c>
      <c r="N575" s="13">
        <v>-2.1700000000000001E-2</v>
      </c>
      <c r="O575" s="13">
        <v>-8.4500000000000006E-2</v>
      </c>
      <c r="P575" s="13"/>
      <c r="Q575" s="19">
        <v>135</v>
      </c>
      <c r="R575" s="22">
        <v>0.91</v>
      </c>
      <c r="S575" s="22">
        <v>1.88</v>
      </c>
      <c r="T575" s="22">
        <v>0.25</v>
      </c>
      <c r="U575" s="19">
        <v>27</v>
      </c>
      <c r="V575" s="19">
        <v>4</v>
      </c>
      <c r="AS575" s="2"/>
      <c r="AT575" s="2"/>
      <c r="AU575" s="2"/>
      <c r="AV575" s="15"/>
      <c r="AW575" s="15"/>
      <c r="BA575" s="2"/>
      <c r="BB575" s="2"/>
      <c r="BD575" s="20"/>
      <c r="BE575" s="20"/>
      <c r="BG575" s="3"/>
      <c r="BH575" s="1"/>
      <c r="BI575" s="1"/>
      <c r="BJ575" s="1"/>
      <c r="BK575" s="1"/>
      <c r="BL575" s="1"/>
    </row>
    <row r="576" spans="1:64" x14ac:dyDescent="0.25">
      <c r="A576" s="1" t="s">
        <v>17</v>
      </c>
      <c r="B576" s="1" t="s">
        <v>18</v>
      </c>
      <c r="C576" s="1" t="s">
        <v>292</v>
      </c>
      <c r="D576" s="1" t="s">
        <v>283</v>
      </c>
      <c r="E576" s="1" t="s">
        <v>485</v>
      </c>
      <c r="F576" s="1" t="s">
        <v>543</v>
      </c>
      <c r="G576">
        <v>3.0289E-2</v>
      </c>
      <c r="H576" s="22">
        <v>-2.9234E-2</v>
      </c>
      <c r="I576" s="2">
        <v>3.0300000000000001E-2</v>
      </c>
      <c r="J576" s="13">
        <v>0.2046</v>
      </c>
      <c r="K576" s="13">
        <v>9.5299999999999996E-2</v>
      </c>
      <c r="L576" s="13">
        <v>8.7099999999999997E-2</v>
      </c>
      <c r="M576" s="13">
        <v>8.5800000000000001E-2</v>
      </c>
      <c r="N576" s="13">
        <v>0</v>
      </c>
      <c r="O576" s="13">
        <v>-0.1699</v>
      </c>
      <c r="P576" s="13">
        <v>3.0300000000000001E-2</v>
      </c>
      <c r="Q576" s="19">
        <v>0</v>
      </c>
      <c r="R576" s="22">
        <v>0.91</v>
      </c>
      <c r="S576" s="22">
        <v>1.46</v>
      </c>
      <c r="T576" s="22">
        <v>0.89</v>
      </c>
      <c r="U576" s="19">
        <v>33</v>
      </c>
      <c r="V576" s="19">
        <v>6</v>
      </c>
      <c r="AS576" s="2"/>
      <c r="AT576" s="2"/>
      <c r="AU576" s="2"/>
      <c r="AV576" s="15"/>
      <c r="AW576" s="15"/>
      <c r="BA576" s="2"/>
      <c r="BB576" s="2"/>
      <c r="BD576" s="20"/>
      <c r="BE576" s="20"/>
      <c r="BG576" s="3"/>
      <c r="BH576" s="1"/>
      <c r="BI576" s="1"/>
      <c r="BJ576" s="1"/>
      <c r="BK576" s="1"/>
      <c r="BL576" s="1"/>
    </row>
    <row r="577" spans="1:64" x14ac:dyDescent="0.25">
      <c r="A577" s="1" t="s">
        <v>6</v>
      </c>
      <c r="B577" s="1" t="s">
        <v>18</v>
      </c>
      <c r="C577" s="1" t="s">
        <v>1645</v>
      </c>
      <c r="D577" s="1" t="s">
        <v>4</v>
      </c>
      <c r="E577" s="1" t="s">
        <v>3182</v>
      </c>
      <c r="F577" s="1" t="s">
        <v>3184</v>
      </c>
      <c r="G577"/>
      <c r="H577" s="22">
        <v>-4.53E-2</v>
      </c>
      <c r="J577" s="13">
        <v>0.86560000000000004</v>
      </c>
      <c r="K577" s="13">
        <v>0.77529999999999999</v>
      </c>
      <c r="L577" s="13">
        <v>0.70799999999999996</v>
      </c>
      <c r="M577" s="13">
        <v>0.53810000000000002</v>
      </c>
      <c r="N577" s="13">
        <v>-4.53E-2</v>
      </c>
      <c r="O577" s="13">
        <v>-0.80669999999999997</v>
      </c>
      <c r="P577" s="13"/>
      <c r="Q577" s="19">
        <v>56</v>
      </c>
      <c r="R577" s="22">
        <v>0.91</v>
      </c>
      <c r="S577" s="22">
        <v>2.2000000000000002</v>
      </c>
      <c r="T577" s="22">
        <v>0.36</v>
      </c>
      <c r="U577" s="19">
        <v>36</v>
      </c>
      <c r="V577" s="19">
        <v>13</v>
      </c>
      <c r="AS577" s="2"/>
      <c r="AT577" s="2"/>
      <c r="AU577" s="2"/>
      <c r="AV577" s="15"/>
      <c r="AW577" s="15"/>
      <c r="BA577" s="2"/>
      <c r="BB577" s="2"/>
      <c r="BD577" s="20"/>
      <c r="BE577" s="20"/>
      <c r="BG577" s="3"/>
      <c r="BH577" s="1"/>
      <c r="BI577" s="1"/>
      <c r="BJ577" s="1"/>
      <c r="BK577" s="1"/>
      <c r="BL577" s="1"/>
    </row>
    <row r="578" spans="1:64" x14ac:dyDescent="0.25">
      <c r="A578" s="1" t="s">
        <v>17</v>
      </c>
      <c r="B578" s="1" t="s">
        <v>18</v>
      </c>
      <c r="C578" s="1" t="s">
        <v>25</v>
      </c>
      <c r="D578" s="1" t="s">
        <v>4</v>
      </c>
      <c r="E578" s="1" t="s">
        <v>3064</v>
      </c>
      <c r="F578" s="1" t="s">
        <v>3065</v>
      </c>
      <c r="G578"/>
      <c r="H578" s="22">
        <v>-0.06</v>
      </c>
      <c r="J578" s="13">
        <v>0.11</v>
      </c>
      <c r="K578" s="13">
        <v>0.15049999999999999</v>
      </c>
      <c r="L578" s="13">
        <v>0.13700000000000001</v>
      </c>
      <c r="M578" s="13">
        <v>0.13370000000000001</v>
      </c>
      <c r="N578" s="13">
        <v>-0.12230000000000001</v>
      </c>
      <c r="O578" s="13">
        <v>-0.24560000000000001</v>
      </c>
      <c r="P578" s="13"/>
      <c r="Q578" s="19">
        <v>0</v>
      </c>
      <c r="R578" s="22">
        <v>0.91</v>
      </c>
      <c r="S578" s="22">
        <v>2.0499999999999998</v>
      </c>
      <c r="T578" s="22">
        <v>0.11</v>
      </c>
      <c r="U578" s="19">
        <v>25</v>
      </c>
      <c r="V578" s="19">
        <v>5</v>
      </c>
      <c r="AS578" s="2"/>
      <c r="AT578" s="2"/>
      <c r="AU578" s="2"/>
      <c r="AV578" s="15"/>
      <c r="AW578" s="15"/>
      <c r="BA578" s="2"/>
      <c r="BB578" s="2"/>
      <c r="BD578" s="20"/>
      <c r="BE578" s="20"/>
      <c r="BG578" s="3"/>
      <c r="BH578" s="1"/>
      <c r="BI578" s="1"/>
      <c r="BJ578" s="1"/>
      <c r="BK578" s="1"/>
      <c r="BL578" s="1"/>
    </row>
    <row r="579" spans="1:64" x14ac:dyDescent="0.25">
      <c r="A579" s="1" t="s">
        <v>36</v>
      </c>
      <c r="B579" s="1" t="s">
        <v>8</v>
      </c>
      <c r="C579" s="1" t="s">
        <v>7</v>
      </c>
      <c r="D579" s="1" t="s">
        <v>4</v>
      </c>
      <c r="E579" s="1" t="s">
        <v>1168</v>
      </c>
      <c r="F579" s="1" t="s">
        <v>1169</v>
      </c>
      <c r="G579">
        <v>8.7650000000000002E-3</v>
      </c>
      <c r="H579" s="22">
        <v>1.8598E-2</v>
      </c>
      <c r="I579" s="2">
        <v>8.8000000000000005E-3</v>
      </c>
      <c r="J579" s="13">
        <v>1.5100000000000001E-2</v>
      </c>
      <c r="K579" s="13">
        <v>6.4199999999999993E-2</v>
      </c>
      <c r="L579" s="13">
        <v>5.8700000000000002E-2</v>
      </c>
      <c r="M579" s="13">
        <v>5.8200000000000002E-2</v>
      </c>
      <c r="N579" s="13">
        <v>0</v>
      </c>
      <c r="O579" s="13">
        <v>-8.3299999999999999E-2</v>
      </c>
      <c r="P579" s="13">
        <v>8.8000000000000005E-3</v>
      </c>
      <c r="Q579" s="19">
        <v>0</v>
      </c>
      <c r="R579" s="22">
        <v>0.91</v>
      </c>
      <c r="S579" s="22">
        <v>1.23</v>
      </c>
      <c r="T579" s="22">
        <v>0.09</v>
      </c>
      <c r="U579" s="19">
        <v>11</v>
      </c>
      <c r="V579" s="19">
        <v>4</v>
      </c>
      <c r="AS579" s="2"/>
      <c r="AT579" s="2"/>
      <c r="AU579" s="2"/>
      <c r="AV579" s="15"/>
      <c r="AW579" s="15"/>
      <c r="BA579" s="2"/>
      <c r="BB579" s="2"/>
      <c r="BD579" s="20"/>
      <c r="BE579" s="20"/>
      <c r="BG579" s="3"/>
      <c r="BH579" s="1"/>
      <c r="BI579" s="1"/>
      <c r="BJ579" s="1"/>
      <c r="BK579" s="1"/>
      <c r="BL579" s="1"/>
    </row>
    <row r="580" spans="1:64" x14ac:dyDescent="0.25">
      <c r="A580" s="1" t="s">
        <v>6</v>
      </c>
      <c r="B580" s="1" t="s">
        <v>18</v>
      </c>
      <c r="C580" s="1" t="s">
        <v>1645</v>
      </c>
      <c r="D580" s="1" t="s">
        <v>4</v>
      </c>
      <c r="E580" s="1" t="s">
        <v>1294</v>
      </c>
      <c r="F580" s="1" t="s">
        <v>1295</v>
      </c>
      <c r="G580">
        <v>8.0127000000000004E-2</v>
      </c>
      <c r="H580" s="22">
        <v>-0.12504599999999999</v>
      </c>
      <c r="I580" s="2">
        <v>8.0100000000000005E-2</v>
      </c>
      <c r="J580" s="13">
        <v>0.48770000000000002</v>
      </c>
      <c r="K580" s="13">
        <v>1.0566</v>
      </c>
      <c r="L580" s="13">
        <v>0.95950000000000002</v>
      </c>
      <c r="M580" s="13">
        <v>0.51749999999999996</v>
      </c>
      <c r="N580" s="13">
        <v>-0.56859999999999999</v>
      </c>
      <c r="O580" s="13">
        <v>-0.88429999999999997</v>
      </c>
      <c r="P580" s="13">
        <v>8.0100000000000005E-2</v>
      </c>
      <c r="Q580" s="19">
        <v>0</v>
      </c>
      <c r="R580" s="22">
        <v>0.91</v>
      </c>
      <c r="S580" s="22">
        <v>1.8</v>
      </c>
      <c r="T580" s="22">
        <v>0.53</v>
      </c>
      <c r="U580" s="19">
        <v>37</v>
      </c>
      <c r="V580" s="19">
        <v>12</v>
      </c>
      <c r="AS580" s="2"/>
      <c r="AT580" s="2"/>
      <c r="AU580" s="2"/>
      <c r="AV580" s="15"/>
      <c r="AW580" s="15"/>
      <c r="BA580" s="2"/>
      <c r="BB580" s="2"/>
      <c r="BD580" s="20"/>
      <c r="BE580" s="20"/>
      <c r="BG580" s="3"/>
      <c r="BH580" s="1"/>
      <c r="BI580" s="1"/>
      <c r="BJ580" s="1"/>
      <c r="BK580" s="1"/>
      <c r="BL580" s="1"/>
    </row>
    <row r="581" spans="1:64" x14ac:dyDescent="0.25">
      <c r="A581" s="1" t="s">
        <v>1</v>
      </c>
      <c r="B581" s="1" t="s">
        <v>2</v>
      </c>
      <c r="C581" s="1" t="s">
        <v>39</v>
      </c>
      <c r="D581" s="1" t="s">
        <v>4</v>
      </c>
      <c r="E581" s="1" t="s">
        <v>1753</v>
      </c>
      <c r="F581" s="1" t="s">
        <v>1754</v>
      </c>
      <c r="G581"/>
      <c r="H581" s="22">
        <v>-1.0200000000000001E-2</v>
      </c>
      <c r="J581" s="13">
        <v>-1.8100000000000002E-2</v>
      </c>
      <c r="K581" s="13">
        <v>5.9499999999999997E-2</v>
      </c>
      <c r="L581" s="13">
        <v>5.4300000000000001E-2</v>
      </c>
      <c r="M581" s="13">
        <v>5.3800000000000001E-2</v>
      </c>
      <c r="N581" s="13">
        <v>-1.8100000000000002E-2</v>
      </c>
      <c r="O581" s="13">
        <v>-7.1199999999999999E-2</v>
      </c>
      <c r="P581" s="13"/>
      <c r="Q581" s="19">
        <v>125</v>
      </c>
      <c r="R581" s="22">
        <v>0.91</v>
      </c>
      <c r="S581" s="22">
        <v>1.72</v>
      </c>
      <c r="T581" s="22">
        <v>-7.0000000000000007E-2</v>
      </c>
      <c r="U581" s="19">
        <v>39</v>
      </c>
      <c r="V581" s="19">
        <v>7</v>
      </c>
      <c r="AS581" s="2"/>
      <c r="AT581" s="2"/>
      <c r="AU581" s="2"/>
      <c r="AV581" s="15"/>
      <c r="AW581" s="15"/>
      <c r="BA581" s="2"/>
      <c r="BB581" s="2"/>
      <c r="BD581" s="20"/>
      <c r="BE581" s="20"/>
      <c r="BG581" s="3"/>
      <c r="BH581" s="1"/>
      <c r="BI581" s="1"/>
      <c r="BJ581" s="1"/>
      <c r="BK581" s="1"/>
      <c r="BL581" s="1"/>
    </row>
    <row r="582" spans="1:64" x14ac:dyDescent="0.25">
      <c r="A582" s="1" t="s">
        <v>6</v>
      </c>
      <c r="B582" s="1" t="s">
        <v>18</v>
      </c>
      <c r="C582" s="1" t="s">
        <v>1646</v>
      </c>
      <c r="D582" s="1" t="s">
        <v>4</v>
      </c>
      <c r="E582" s="1" t="s">
        <v>3238</v>
      </c>
      <c r="F582" s="1" t="s">
        <v>2131</v>
      </c>
      <c r="G582"/>
      <c r="H582" s="22">
        <v>-0.1208</v>
      </c>
      <c r="J582" s="13">
        <v>0.7097</v>
      </c>
      <c r="K582" s="13">
        <v>0.70109999999999995</v>
      </c>
      <c r="L582" s="13">
        <v>0.63629999999999998</v>
      </c>
      <c r="M582" s="13">
        <v>0.48659999999999998</v>
      </c>
      <c r="N582" s="13">
        <v>-0.16500000000000001</v>
      </c>
      <c r="O582" s="13">
        <v>-0.76639999999999997</v>
      </c>
      <c r="P582" s="13"/>
      <c r="Q582" s="19">
        <v>36</v>
      </c>
      <c r="R582" s="22">
        <v>0.91</v>
      </c>
      <c r="S582" s="22">
        <v>2.15</v>
      </c>
      <c r="T582" s="22">
        <v>0.47</v>
      </c>
      <c r="U582" s="19">
        <v>38</v>
      </c>
      <c r="V582" s="19">
        <v>15</v>
      </c>
      <c r="AS582" s="2"/>
      <c r="AT582" s="2"/>
      <c r="AU582" s="2"/>
      <c r="AV582" s="15"/>
      <c r="AW582" s="15"/>
      <c r="BA582" s="2"/>
      <c r="BB582" s="2"/>
      <c r="BD582" s="20"/>
      <c r="BE582" s="20"/>
      <c r="BG582" s="3"/>
      <c r="BH582" s="1"/>
      <c r="BI582" s="1"/>
      <c r="BJ582" s="1"/>
      <c r="BK582" s="1"/>
      <c r="BL582" s="1"/>
    </row>
    <row r="583" spans="1:64" x14ac:dyDescent="0.25">
      <c r="A583" s="1" t="s">
        <v>6</v>
      </c>
      <c r="B583" s="1" t="s">
        <v>18</v>
      </c>
      <c r="C583" s="1" t="s">
        <v>1645</v>
      </c>
      <c r="D583" s="1" t="s">
        <v>4</v>
      </c>
      <c r="E583" s="1" t="s">
        <v>974</v>
      </c>
      <c r="F583" s="1" t="s">
        <v>975</v>
      </c>
      <c r="G583">
        <v>-5.5486000000000001E-2</v>
      </c>
      <c r="H583" s="22">
        <v>-5.6620999999999998E-2</v>
      </c>
      <c r="I583" s="2">
        <v>-5.5500000000000001E-2</v>
      </c>
      <c r="J583" s="13">
        <v>0.61990000000000001</v>
      </c>
      <c r="K583" s="13">
        <v>0.82140000000000002</v>
      </c>
      <c r="L583" s="13">
        <v>0.75019999999999998</v>
      </c>
      <c r="M583" s="13">
        <v>0.46850000000000003</v>
      </c>
      <c r="N583" s="13">
        <v>-0.37030000000000002</v>
      </c>
      <c r="O583" s="13">
        <v>-0.84489999999999998</v>
      </c>
      <c r="P583" s="13">
        <v>-5.5500000000000001E-2</v>
      </c>
      <c r="Q583" s="19">
        <v>0</v>
      </c>
      <c r="R583" s="22">
        <v>0.91</v>
      </c>
      <c r="S583" s="22">
        <v>1.51</v>
      </c>
      <c r="T583" s="22">
        <v>0.41</v>
      </c>
      <c r="U583" s="19">
        <v>34</v>
      </c>
      <c r="V583" s="19">
        <v>11</v>
      </c>
      <c r="AS583" s="2"/>
      <c r="AT583" s="2"/>
      <c r="AU583" s="2"/>
      <c r="AV583" s="15"/>
      <c r="AW583" s="15"/>
      <c r="BA583" s="2"/>
      <c r="BB583" s="2"/>
      <c r="BD583" s="20"/>
      <c r="BE583" s="20"/>
      <c r="BG583" s="3"/>
      <c r="BH583" s="1"/>
      <c r="BI583" s="1"/>
      <c r="BJ583" s="1"/>
      <c r="BK583" s="1"/>
      <c r="BL583" s="1"/>
    </row>
    <row r="584" spans="1:64" x14ac:dyDescent="0.25">
      <c r="A584" s="1" t="s">
        <v>36</v>
      </c>
      <c r="B584" s="1" t="s">
        <v>8</v>
      </c>
      <c r="C584" s="1" t="s">
        <v>7</v>
      </c>
      <c r="D584" s="1" t="s">
        <v>4</v>
      </c>
      <c r="E584" s="1" t="s">
        <v>2851</v>
      </c>
      <c r="F584" s="1" t="s">
        <v>2852</v>
      </c>
      <c r="G584"/>
      <c r="H584" s="22">
        <v>-1.43E-2</v>
      </c>
      <c r="J584" s="13">
        <v>1.3899999999999999E-2</v>
      </c>
      <c r="K584" s="13">
        <v>4.6300000000000001E-2</v>
      </c>
      <c r="L584" s="13">
        <v>4.2299999999999997E-2</v>
      </c>
      <c r="M584" s="13">
        <v>0</v>
      </c>
      <c r="N584" s="13">
        <v>-1.43E-2</v>
      </c>
      <c r="O584" s="13">
        <v>-1.43E-2</v>
      </c>
      <c r="P584" s="13"/>
      <c r="Q584" s="19">
        <v>0</v>
      </c>
      <c r="R584" s="22">
        <v>0.91</v>
      </c>
      <c r="S584" s="22"/>
      <c r="T584" s="22"/>
      <c r="U584" s="19">
        <v>1</v>
      </c>
      <c r="V584" s="19">
        <v>1</v>
      </c>
      <c r="AS584" s="2"/>
      <c r="AT584" s="2"/>
      <c r="AU584" s="2"/>
      <c r="AV584" s="15"/>
      <c r="AW584" s="15"/>
      <c r="BA584" s="2"/>
      <c r="BB584" s="2"/>
      <c r="BD584" s="20"/>
      <c r="BE584" s="20"/>
      <c r="BG584" s="3"/>
      <c r="BH584" s="1"/>
      <c r="BI584" s="1"/>
      <c r="BJ584" s="1"/>
      <c r="BK584" s="1"/>
      <c r="BL584" s="1"/>
    </row>
    <row r="585" spans="1:64" x14ac:dyDescent="0.25">
      <c r="A585" s="1" t="s">
        <v>1079</v>
      </c>
      <c r="B585" s="1" t="s">
        <v>8</v>
      </c>
      <c r="C585" s="1" t="s">
        <v>7</v>
      </c>
      <c r="D585" s="1" t="s">
        <v>4</v>
      </c>
      <c r="E585" s="1" t="s">
        <v>1129</v>
      </c>
      <c r="F585" s="1" t="s">
        <v>1130</v>
      </c>
      <c r="G585">
        <v>3.9546999999999999E-2</v>
      </c>
      <c r="H585" s="22">
        <v>7.4899999999999994E-2</v>
      </c>
      <c r="I585" s="2">
        <v>3.95E-2</v>
      </c>
      <c r="J585" s="13">
        <v>0.125</v>
      </c>
      <c r="K585" s="13">
        <v>0.15820000000000001</v>
      </c>
      <c r="L585" s="13">
        <v>0.14430000000000001</v>
      </c>
      <c r="M585" s="13">
        <v>0.1401</v>
      </c>
      <c r="N585" s="13">
        <v>-3.8300000000000001E-2</v>
      </c>
      <c r="O585" s="13">
        <v>-0.28570000000000001</v>
      </c>
      <c r="P585" s="13">
        <v>3.95E-2</v>
      </c>
      <c r="Q585" s="19">
        <v>0</v>
      </c>
      <c r="R585" s="22">
        <v>0.91</v>
      </c>
      <c r="S585" s="22">
        <v>1.37</v>
      </c>
      <c r="T585" s="22">
        <v>0.4</v>
      </c>
      <c r="U585" s="19">
        <v>37</v>
      </c>
      <c r="V585" s="19">
        <v>6</v>
      </c>
      <c r="AS585" s="2"/>
      <c r="AT585" s="2"/>
      <c r="AU585" s="2"/>
      <c r="AV585" s="15"/>
      <c r="AW585" s="15"/>
      <c r="BA585" s="2"/>
      <c r="BB585" s="2"/>
      <c r="BD585" s="20"/>
      <c r="BE585" s="20"/>
      <c r="BG585" s="3"/>
      <c r="BH585" s="1"/>
      <c r="BI585" s="1"/>
      <c r="BJ585" s="1"/>
      <c r="BK585" s="1"/>
      <c r="BL585" s="1"/>
    </row>
    <row r="586" spans="1:64" x14ac:dyDescent="0.25">
      <c r="A586" s="1" t="s">
        <v>32</v>
      </c>
      <c r="B586" s="1" t="s">
        <v>2</v>
      </c>
      <c r="C586" s="1" t="s">
        <v>39</v>
      </c>
      <c r="D586" s="1" t="s">
        <v>4</v>
      </c>
      <c r="E586" s="1" t="s">
        <v>2594</v>
      </c>
      <c r="F586" s="1" t="s">
        <v>2595</v>
      </c>
      <c r="G586"/>
      <c r="H586" s="22">
        <v>3.7000000000000002E-3</v>
      </c>
      <c r="J586" s="13">
        <v>3.6700000000000003E-2</v>
      </c>
      <c r="K586" s="13">
        <v>2.12E-2</v>
      </c>
      <c r="L586" s="13">
        <v>1.9199999999999998E-2</v>
      </c>
      <c r="M586" s="13">
        <v>1.9199999999999998E-2</v>
      </c>
      <c r="N586" s="13">
        <v>0</v>
      </c>
      <c r="O586" s="13">
        <v>-3.8899999999999997E-2</v>
      </c>
      <c r="P586" s="13"/>
      <c r="Q586" s="19">
        <v>100</v>
      </c>
      <c r="R586" s="22">
        <v>0.91</v>
      </c>
      <c r="S586" s="22">
        <v>1.17</v>
      </c>
      <c r="T586" s="22">
        <v>0.19</v>
      </c>
      <c r="U586" s="19">
        <v>20</v>
      </c>
      <c r="V586" s="19">
        <v>5</v>
      </c>
      <c r="AS586" s="2"/>
      <c r="AT586" s="2"/>
      <c r="AU586" s="2"/>
      <c r="AV586" s="15"/>
      <c r="AW586" s="15"/>
      <c r="BA586" s="2"/>
      <c r="BB586" s="2"/>
      <c r="BD586" s="20"/>
      <c r="BE586" s="20"/>
      <c r="BG586" s="3"/>
      <c r="BH586" s="1"/>
      <c r="BI586" s="1"/>
      <c r="BJ586" s="1"/>
      <c r="BK586" s="1"/>
      <c r="BL586" s="1"/>
    </row>
    <row r="587" spans="1:64" x14ac:dyDescent="0.25">
      <c r="A587" s="1" t="s">
        <v>6</v>
      </c>
      <c r="B587" s="1" t="s">
        <v>18</v>
      </c>
      <c r="C587" s="1" t="s">
        <v>1645</v>
      </c>
      <c r="D587" s="1" t="s">
        <v>4</v>
      </c>
      <c r="E587" s="1" t="s">
        <v>3106</v>
      </c>
      <c r="F587" s="1" t="s">
        <v>3107</v>
      </c>
      <c r="G587">
        <v>0.108861</v>
      </c>
      <c r="H587" s="22">
        <v>-0.161637</v>
      </c>
      <c r="I587" s="2">
        <v>0.1089</v>
      </c>
      <c r="J587" s="13">
        <v>0.26079999999999998</v>
      </c>
      <c r="K587" s="13">
        <v>1.0308999999999999</v>
      </c>
      <c r="L587" s="13">
        <v>0.93710000000000004</v>
      </c>
      <c r="M587" s="13">
        <v>0</v>
      </c>
      <c r="N587" s="13">
        <v>-7.0400000000000004E-2</v>
      </c>
      <c r="O587" s="13">
        <v>-0.20280000000000001</v>
      </c>
      <c r="P587" s="13">
        <v>0.1089</v>
      </c>
      <c r="Q587" s="19">
        <v>0</v>
      </c>
      <c r="R587" s="22">
        <v>0.91</v>
      </c>
      <c r="S587" s="22">
        <v>4.78</v>
      </c>
      <c r="T587" s="22"/>
      <c r="U587" s="19">
        <v>4</v>
      </c>
      <c r="V587" s="19">
        <v>3</v>
      </c>
      <c r="AS587" s="2"/>
      <c r="AT587" s="2"/>
      <c r="AU587" s="2"/>
      <c r="AV587" s="15"/>
      <c r="AW587" s="15"/>
      <c r="BA587" s="2"/>
      <c r="BB587" s="2"/>
      <c r="BD587" s="20"/>
      <c r="BE587" s="20"/>
      <c r="BG587" s="3"/>
      <c r="BH587" s="1"/>
      <c r="BI587" s="1"/>
      <c r="BJ587" s="1"/>
      <c r="BK587" s="1"/>
      <c r="BL587" s="1"/>
    </row>
    <row r="588" spans="1:64" x14ac:dyDescent="0.25">
      <c r="A588" s="1" t="s">
        <v>6</v>
      </c>
      <c r="B588" s="1" t="s">
        <v>18</v>
      </c>
      <c r="C588" s="1" t="s">
        <v>1645</v>
      </c>
      <c r="D588" s="1" t="s">
        <v>4</v>
      </c>
      <c r="E588" s="1" t="s">
        <v>776</v>
      </c>
      <c r="F588" s="1" t="s">
        <v>776</v>
      </c>
      <c r="G588">
        <v>-6.4199999999999999E-4</v>
      </c>
      <c r="H588" s="22">
        <v>8.1300000000000003E-4</v>
      </c>
      <c r="I588" s="2">
        <v>-5.9999999999999995E-4</v>
      </c>
      <c r="J588" s="13">
        <v>-9.2999999999999992E-3</v>
      </c>
      <c r="K588" s="13">
        <v>0.51719999999999999</v>
      </c>
      <c r="L588" s="13">
        <v>0.46760000000000002</v>
      </c>
      <c r="M588" s="13">
        <v>0.4153</v>
      </c>
      <c r="N588" s="13">
        <v>-0.38040000000000002</v>
      </c>
      <c r="O588" s="13">
        <v>-0.3805</v>
      </c>
      <c r="P588" s="13">
        <v>-5.9999999999999995E-4</v>
      </c>
      <c r="Q588" s="19">
        <v>0</v>
      </c>
      <c r="R588" s="22">
        <v>0.9</v>
      </c>
      <c r="S588" s="22">
        <v>2.0699999999999998</v>
      </c>
      <c r="T588" s="22">
        <v>0.33</v>
      </c>
      <c r="U588" s="19">
        <v>38</v>
      </c>
      <c r="V588" s="19">
        <v>11</v>
      </c>
      <c r="AS588" s="2"/>
      <c r="AT588" s="2"/>
      <c r="AU588" s="2"/>
      <c r="AV588" s="15"/>
      <c r="AW588" s="15"/>
      <c r="BA588" s="2"/>
      <c r="BB588" s="2"/>
      <c r="BD588" s="20"/>
      <c r="BE588" s="20"/>
      <c r="BG588" s="3"/>
      <c r="BH588" s="1"/>
      <c r="BI588" s="1"/>
      <c r="BJ588" s="1"/>
      <c r="BK588" s="1"/>
      <c r="BL588" s="1"/>
    </row>
    <row r="589" spans="1:64" x14ac:dyDescent="0.25">
      <c r="A589" s="1" t="s">
        <v>21</v>
      </c>
      <c r="B589" s="1" t="s">
        <v>18</v>
      </c>
      <c r="C589" s="1" t="s">
        <v>7</v>
      </c>
      <c r="D589" s="1" t="s">
        <v>4</v>
      </c>
      <c r="E589" s="1" t="s">
        <v>1772</v>
      </c>
      <c r="F589" s="1" t="s">
        <v>1773</v>
      </c>
      <c r="G589"/>
      <c r="H589" s="22">
        <v>-5.7498E-2</v>
      </c>
      <c r="J589" s="13">
        <v>0.17130000000000001</v>
      </c>
      <c r="K589" s="13">
        <v>0.16089999999999999</v>
      </c>
      <c r="L589" s="13">
        <v>0.1447</v>
      </c>
      <c r="M589" s="13">
        <v>0.1414</v>
      </c>
      <c r="N589" s="13">
        <v>-5.7500000000000002E-2</v>
      </c>
      <c r="O589" s="13">
        <v>-5.7500000000000002E-2</v>
      </c>
      <c r="P589" s="13"/>
      <c r="Q589" s="19">
        <v>19</v>
      </c>
      <c r="R589" s="22">
        <v>0.9</v>
      </c>
      <c r="S589" s="22">
        <v>2.23</v>
      </c>
      <c r="T589" s="22">
        <v>0.39</v>
      </c>
      <c r="U589" s="19">
        <v>3</v>
      </c>
      <c r="V589" s="19">
        <v>1</v>
      </c>
      <c r="AS589" s="2"/>
      <c r="AT589" s="2"/>
      <c r="AU589" s="2"/>
      <c r="AV589" s="15"/>
      <c r="AW589" s="15"/>
      <c r="BA589" s="2"/>
      <c r="BB589" s="2"/>
      <c r="BD589" s="20"/>
      <c r="BE589" s="20"/>
      <c r="BG589" s="3"/>
      <c r="BH589" s="1"/>
      <c r="BI589" s="1"/>
      <c r="BJ589" s="1"/>
      <c r="BK589" s="1"/>
      <c r="BL589" s="1"/>
    </row>
    <row r="590" spans="1:64" x14ac:dyDescent="0.25">
      <c r="A590" s="1" t="s">
        <v>483</v>
      </c>
      <c r="B590" s="1" t="s">
        <v>18</v>
      </c>
      <c r="C590" s="1" t="s">
        <v>539</v>
      </c>
      <c r="D590" s="1" t="s">
        <v>4</v>
      </c>
      <c r="E590" s="1" t="s">
        <v>637</v>
      </c>
      <c r="F590" s="1" t="s">
        <v>626</v>
      </c>
      <c r="G590"/>
      <c r="H590" s="22">
        <v>-1.1999999999999999E-3</v>
      </c>
      <c r="J590" s="13">
        <v>3.32E-2</v>
      </c>
      <c r="K590" s="13">
        <v>4.02E-2</v>
      </c>
      <c r="L590" s="13">
        <v>3.5999999999999997E-2</v>
      </c>
      <c r="M590" s="13">
        <v>3.5799999999999998E-2</v>
      </c>
      <c r="N590" s="13">
        <v>-1.1999999999999999E-3</v>
      </c>
      <c r="O590" s="13">
        <v>-7.3599999999999999E-2</v>
      </c>
      <c r="P590" s="13"/>
      <c r="Q590" s="19">
        <v>324</v>
      </c>
      <c r="R590" s="22">
        <v>0.9</v>
      </c>
      <c r="S590" s="22">
        <v>1.06</v>
      </c>
      <c r="T590" s="22">
        <v>0.61</v>
      </c>
      <c r="U590" s="19">
        <v>11</v>
      </c>
      <c r="V590" s="19">
        <v>2</v>
      </c>
      <c r="AS590" s="2"/>
      <c r="AT590" s="2"/>
      <c r="AU590" s="2"/>
      <c r="AV590" s="15"/>
      <c r="AW590" s="15"/>
      <c r="BA590" s="2"/>
      <c r="BB590" s="2"/>
      <c r="BD590" s="20"/>
      <c r="BE590" s="20"/>
      <c r="BG590" s="3"/>
      <c r="BH590" s="1"/>
      <c r="BI590" s="1"/>
      <c r="BJ590" s="1"/>
      <c r="BK590" s="1"/>
      <c r="BL590" s="1"/>
    </row>
    <row r="591" spans="1:64" x14ac:dyDescent="0.25">
      <c r="A591" s="1" t="s">
        <v>1</v>
      </c>
      <c r="B591" s="1" t="s">
        <v>2</v>
      </c>
      <c r="C591" s="1" t="s">
        <v>28</v>
      </c>
      <c r="D591" s="1" t="s">
        <v>4</v>
      </c>
      <c r="E591" s="1" t="s">
        <v>2282</v>
      </c>
      <c r="F591" s="1" t="s">
        <v>2283</v>
      </c>
      <c r="G591"/>
      <c r="H591" s="22">
        <v>3.3000000000000002E-2</v>
      </c>
      <c r="J591" s="13">
        <v>6.6299999999999998E-2</v>
      </c>
      <c r="K591" s="13">
        <v>8.2799999999999999E-2</v>
      </c>
      <c r="L591" s="13">
        <v>7.4399999999999994E-2</v>
      </c>
      <c r="M591" s="13">
        <v>7.3499999999999996E-2</v>
      </c>
      <c r="N591" s="13">
        <v>-1.9900000000000001E-2</v>
      </c>
      <c r="O591" s="13">
        <v>-7.6700000000000004E-2</v>
      </c>
      <c r="P591" s="13"/>
      <c r="Q591" s="19">
        <v>0</v>
      </c>
      <c r="R591" s="22">
        <v>0.9</v>
      </c>
      <c r="S591" s="22">
        <v>2.72</v>
      </c>
      <c r="T591" s="22">
        <v>0.16</v>
      </c>
      <c r="U591" s="19">
        <v>9</v>
      </c>
      <c r="V591" s="19">
        <v>6</v>
      </c>
      <c r="AS591" s="2"/>
      <c r="AT591" s="2"/>
      <c r="AU591" s="2"/>
      <c r="AV591" s="15"/>
      <c r="AW591" s="15"/>
      <c r="BA591" s="2"/>
      <c r="BB591" s="2"/>
      <c r="BD591" s="20"/>
      <c r="BE591" s="20"/>
      <c r="BG591" s="3"/>
      <c r="BH591" s="1"/>
      <c r="BI591" s="1"/>
      <c r="BJ591" s="1"/>
      <c r="BK591" s="1"/>
      <c r="BL591" s="1"/>
    </row>
    <row r="592" spans="1:64" x14ac:dyDescent="0.25">
      <c r="A592" s="1" t="s">
        <v>6</v>
      </c>
      <c r="B592" s="1" t="s">
        <v>2</v>
      </c>
      <c r="C592" s="1" t="s">
        <v>27</v>
      </c>
      <c r="D592" s="1" t="s">
        <v>4</v>
      </c>
      <c r="E592" s="1" t="s">
        <v>3192</v>
      </c>
      <c r="F592" s="1" t="s">
        <v>114</v>
      </c>
      <c r="G592"/>
      <c r="H592" s="22">
        <v>1.2999999999999999E-2</v>
      </c>
      <c r="J592" s="13">
        <v>0.23830000000000001</v>
      </c>
      <c r="K592" s="13">
        <v>0.15670000000000001</v>
      </c>
      <c r="L592" s="13">
        <v>0.1404</v>
      </c>
      <c r="M592" s="13">
        <v>0.13439999999999999</v>
      </c>
      <c r="N592" s="13">
        <v>0</v>
      </c>
      <c r="O592" s="13">
        <v>-0.28210000000000002</v>
      </c>
      <c r="P592" s="13"/>
      <c r="Q592" s="19">
        <v>12</v>
      </c>
      <c r="R592" s="22">
        <v>0.9</v>
      </c>
      <c r="S592" s="22">
        <v>0.56999999999999995</v>
      </c>
      <c r="T592" s="22">
        <v>0.13</v>
      </c>
      <c r="U592" s="19">
        <v>27</v>
      </c>
      <c r="V592" s="19">
        <v>10</v>
      </c>
      <c r="AS592" s="2"/>
      <c r="AT592" s="2"/>
      <c r="AU592" s="2"/>
      <c r="AV592" s="15"/>
      <c r="AW592" s="15"/>
      <c r="BA592" s="2"/>
      <c r="BB592" s="2"/>
      <c r="BD592" s="20"/>
      <c r="BE592" s="20"/>
      <c r="BG592" s="3"/>
      <c r="BH592" s="1"/>
      <c r="BI592" s="1"/>
      <c r="BJ592" s="1"/>
      <c r="BK592" s="1"/>
      <c r="BL592" s="1"/>
    </row>
    <row r="593" spans="1:64" x14ac:dyDescent="0.25">
      <c r="A593" s="1" t="s">
        <v>148</v>
      </c>
      <c r="B593" s="1" t="s">
        <v>2</v>
      </c>
      <c r="C593" s="1" t="s">
        <v>39</v>
      </c>
      <c r="D593" s="1" t="s">
        <v>4</v>
      </c>
      <c r="E593" s="1" t="s">
        <v>2407</v>
      </c>
      <c r="F593" s="1" t="s">
        <v>2408</v>
      </c>
      <c r="G593"/>
      <c r="H593" s="22">
        <v>3.3E-3</v>
      </c>
      <c r="J593" s="13">
        <v>-7.6E-3</v>
      </c>
      <c r="K593" s="13">
        <v>6.0100000000000001E-2</v>
      </c>
      <c r="L593" s="13">
        <v>5.4300000000000001E-2</v>
      </c>
      <c r="M593" s="13">
        <v>5.3800000000000001E-2</v>
      </c>
      <c r="N593" s="13">
        <v>-2.23E-2</v>
      </c>
      <c r="O593" s="13">
        <v>-5.8599999999999999E-2</v>
      </c>
      <c r="P593" s="13"/>
      <c r="Q593" s="19">
        <v>388</v>
      </c>
      <c r="R593" s="22">
        <v>0.9</v>
      </c>
      <c r="S593" s="22">
        <v>0.9</v>
      </c>
      <c r="T593" s="22">
        <v>-0.3</v>
      </c>
      <c r="U593" s="19">
        <v>8</v>
      </c>
      <c r="V593" s="19">
        <v>4</v>
      </c>
      <c r="AS593" s="2"/>
      <c r="AT593" s="2"/>
      <c r="AU593" s="2"/>
      <c r="AV593" s="15"/>
      <c r="AW593" s="15"/>
      <c r="BA593" s="2"/>
      <c r="BB593" s="2"/>
      <c r="BD593" s="20"/>
      <c r="BE593" s="20"/>
      <c r="BG593" s="3"/>
      <c r="BH593" s="1"/>
      <c r="BI593" s="1"/>
      <c r="BJ593" s="1"/>
      <c r="BK593" s="1"/>
      <c r="BL593" s="1"/>
    </row>
    <row r="594" spans="1:64" x14ac:dyDescent="0.25">
      <c r="A594" s="1" t="s">
        <v>6</v>
      </c>
      <c r="B594" s="1" t="s">
        <v>2</v>
      </c>
      <c r="C594" s="1" t="s">
        <v>1646</v>
      </c>
      <c r="D594" s="1" t="s">
        <v>4</v>
      </c>
      <c r="E594" s="1" t="s">
        <v>2260</v>
      </c>
      <c r="F594" s="1" t="s">
        <v>2261</v>
      </c>
      <c r="G594"/>
      <c r="H594" s="22">
        <v>-0.12139999999999999</v>
      </c>
      <c r="J594" s="13">
        <v>2.5999999999999999E-2</v>
      </c>
      <c r="K594" s="13">
        <v>0.3629</v>
      </c>
      <c r="L594" s="13">
        <v>0.32550000000000001</v>
      </c>
      <c r="M594" s="13">
        <v>0.30249999999999999</v>
      </c>
      <c r="N594" s="13">
        <v>-0.19350000000000001</v>
      </c>
      <c r="O594" s="13">
        <v>-0.38369999999999999</v>
      </c>
      <c r="P594" s="13"/>
      <c r="Q594" s="19">
        <v>0</v>
      </c>
      <c r="R594" s="22">
        <v>0.9</v>
      </c>
      <c r="S594" s="22">
        <v>3.48</v>
      </c>
      <c r="T594" s="22">
        <v>0.2</v>
      </c>
      <c r="U594" s="19">
        <v>38</v>
      </c>
      <c r="V594" s="19">
        <v>8</v>
      </c>
      <c r="AS594" s="2"/>
      <c r="AT594" s="2"/>
      <c r="AU594" s="2"/>
      <c r="AV594" s="15"/>
      <c r="AW594" s="15"/>
      <c r="BA594" s="2"/>
      <c r="BB594" s="2"/>
      <c r="BD594" s="20"/>
      <c r="BE594" s="20"/>
      <c r="BG594" s="3"/>
      <c r="BH594" s="1"/>
      <c r="BI594" s="1"/>
      <c r="BJ594" s="1"/>
      <c r="BK594" s="1"/>
      <c r="BL594" s="1"/>
    </row>
    <row r="595" spans="1:64" x14ac:dyDescent="0.25">
      <c r="A595" s="1" t="s">
        <v>32</v>
      </c>
      <c r="B595" s="1" t="s">
        <v>18</v>
      </c>
      <c r="C595" s="1" t="s">
        <v>25</v>
      </c>
      <c r="D595" s="1" t="s">
        <v>100</v>
      </c>
      <c r="E595" s="1" t="s">
        <v>807</v>
      </c>
      <c r="F595" s="1" t="s">
        <v>675</v>
      </c>
      <c r="G595"/>
      <c r="H595" s="22">
        <v>8.0000000000000002E-3</v>
      </c>
      <c r="J595" s="13">
        <v>6.5600000000000006E-2</v>
      </c>
      <c r="K595" s="13">
        <v>4.0899999999999999E-2</v>
      </c>
      <c r="L595" s="13">
        <v>3.6999999999999998E-2</v>
      </c>
      <c r="M595" s="13">
        <v>3.6700000000000003E-2</v>
      </c>
      <c r="N595" s="13">
        <v>0</v>
      </c>
      <c r="O595" s="13">
        <v>-7.2999999999999995E-2</v>
      </c>
      <c r="P595" s="13"/>
      <c r="Q595" s="19">
        <v>826</v>
      </c>
      <c r="R595" s="22">
        <v>0.9</v>
      </c>
      <c r="S595" s="22">
        <v>0.74</v>
      </c>
      <c r="T595" s="22">
        <v>0.69</v>
      </c>
      <c r="U595" s="19">
        <v>21</v>
      </c>
      <c r="V595" s="19">
        <v>5</v>
      </c>
      <c r="AS595" s="2"/>
      <c r="AT595" s="2"/>
      <c r="AU595" s="2"/>
      <c r="AV595" s="15"/>
      <c r="AW595" s="15"/>
      <c r="BA595" s="2"/>
      <c r="BB595" s="2"/>
      <c r="BD595" s="20"/>
      <c r="BE595" s="20"/>
      <c r="BG595" s="3"/>
      <c r="BH595" s="1"/>
      <c r="BI595" s="1"/>
      <c r="BJ595" s="1"/>
      <c r="BK595" s="1"/>
      <c r="BL595" s="1"/>
    </row>
    <row r="596" spans="1:64" x14ac:dyDescent="0.25">
      <c r="A596" s="1" t="s">
        <v>17</v>
      </c>
      <c r="B596" s="1" t="s">
        <v>18</v>
      </c>
      <c r="C596" s="1" t="s">
        <v>25</v>
      </c>
      <c r="D596" s="1" t="s">
        <v>291</v>
      </c>
      <c r="E596" s="1" t="s">
        <v>918</v>
      </c>
      <c r="F596" s="1" t="s">
        <v>1805</v>
      </c>
      <c r="G596"/>
      <c r="H596" s="22">
        <v>-2.5000000000000001E-2</v>
      </c>
      <c r="J596" s="13">
        <v>8.6199999999999999E-2</v>
      </c>
      <c r="K596" s="13">
        <v>0.13980000000000001</v>
      </c>
      <c r="L596" s="13">
        <v>0.12609999999999999</v>
      </c>
      <c r="M596" s="13">
        <v>0.1236</v>
      </c>
      <c r="N596" s="13">
        <v>-7.3400000000000007E-2</v>
      </c>
      <c r="O596" s="13">
        <v>-7.3400000000000007E-2</v>
      </c>
      <c r="P596" s="13"/>
      <c r="Q596" s="19">
        <v>38</v>
      </c>
      <c r="R596" s="22">
        <v>0.9</v>
      </c>
      <c r="S596" s="22">
        <v>2.7</v>
      </c>
      <c r="T596" s="22">
        <v>0.68</v>
      </c>
      <c r="U596" s="19">
        <v>3</v>
      </c>
      <c r="V596" s="19">
        <v>2</v>
      </c>
      <c r="AS596" s="2"/>
      <c r="AT596" s="2"/>
      <c r="AU596" s="2"/>
      <c r="AV596" s="15"/>
      <c r="AW596" s="15"/>
      <c r="BA596" s="2"/>
      <c r="BB596" s="2"/>
      <c r="BD596" s="20"/>
      <c r="BE596" s="20"/>
      <c r="BG596" s="3"/>
      <c r="BH596" s="1"/>
      <c r="BI596" s="1"/>
      <c r="BJ596" s="1"/>
      <c r="BK596" s="1"/>
      <c r="BL596" s="1"/>
    </row>
    <row r="597" spans="1:64" x14ac:dyDescent="0.25">
      <c r="A597" s="1" t="s">
        <v>17</v>
      </c>
      <c r="B597" s="1" t="s">
        <v>18</v>
      </c>
      <c r="C597" s="1" t="s">
        <v>39</v>
      </c>
      <c r="D597" s="1" t="s">
        <v>4</v>
      </c>
      <c r="E597" s="1" t="s">
        <v>861</v>
      </c>
      <c r="F597" s="1" t="s">
        <v>862</v>
      </c>
      <c r="G597">
        <v>2.0764999999999999E-2</v>
      </c>
      <c r="H597" s="22">
        <v>3.901E-3</v>
      </c>
      <c r="I597" s="2">
        <v>2.0799999999999999E-2</v>
      </c>
      <c r="J597" s="13">
        <v>0.15079999999999999</v>
      </c>
      <c r="K597" s="13">
        <v>7.3200000000000001E-2</v>
      </c>
      <c r="L597" s="13">
        <v>6.6199999999999995E-2</v>
      </c>
      <c r="M597" s="13">
        <v>6.5500000000000003E-2</v>
      </c>
      <c r="N597" s="13">
        <v>0</v>
      </c>
      <c r="O597" s="13">
        <v>-0.14449999999999999</v>
      </c>
      <c r="P597" s="13">
        <v>2.0799999999999999E-2</v>
      </c>
      <c r="Q597" s="19">
        <v>0</v>
      </c>
      <c r="R597" s="22">
        <v>0.9</v>
      </c>
      <c r="S597" s="22">
        <v>1.37</v>
      </c>
      <c r="T597" s="22">
        <v>0.37</v>
      </c>
      <c r="U597" s="19">
        <v>23</v>
      </c>
      <c r="V597" s="19">
        <v>8</v>
      </c>
      <c r="AS597" s="2"/>
      <c r="AT597" s="2"/>
      <c r="AU597" s="2"/>
      <c r="AV597" s="15"/>
      <c r="AW597" s="15"/>
      <c r="BA597" s="2"/>
      <c r="BB597" s="2"/>
      <c r="BD597" s="20"/>
      <c r="BE597" s="20"/>
      <c r="BG597" s="3"/>
      <c r="BH597" s="1"/>
      <c r="BI597" s="1"/>
      <c r="BJ597" s="1"/>
      <c r="BK597" s="1"/>
      <c r="BL597" s="1"/>
    </row>
    <row r="598" spans="1:64" x14ac:dyDescent="0.25">
      <c r="A598" s="1" t="s">
        <v>1</v>
      </c>
      <c r="B598" s="1" t="s">
        <v>2</v>
      </c>
      <c r="C598" s="1" t="s">
        <v>13</v>
      </c>
      <c r="D598" s="1" t="s">
        <v>4</v>
      </c>
      <c r="E598" s="1" t="s">
        <v>178</v>
      </c>
      <c r="F598" s="1" t="s">
        <v>1559</v>
      </c>
      <c r="G598"/>
      <c r="H598" s="22">
        <v>2.24E-2</v>
      </c>
      <c r="J598" s="13">
        <v>3.15E-2</v>
      </c>
      <c r="K598" s="13">
        <v>0.11269999999999999</v>
      </c>
      <c r="L598" s="13">
        <v>0.1013</v>
      </c>
      <c r="M598" s="13">
        <v>9.9400000000000002E-2</v>
      </c>
      <c r="N598" s="13">
        <v>-6.7299999999999999E-2</v>
      </c>
      <c r="O598" s="13">
        <v>-0.12280000000000001</v>
      </c>
      <c r="P598" s="13"/>
      <c r="Q598" s="19">
        <v>8000</v>
      </c>
      <c r="R598" s="22">
        <v>0.9</v>
      </c>
      <c r="S598" s="22">
        <v>1.9</v>
      </c>
      <c r="T598" s="22">
        <v>-0.1</v>
      </c>
      <c r="U598" s="19">
        <v>22</v>
      </c>
      <c r="V598" s="19">
        <v>5</v>
      </c>
      <c r="AS598" s="2"/>
      <c r="AT598" s="2"/>
      <c r="AU598" s="2"/>
      <c r="AV598" s="15"/>
      <c r="AW598" s="15"/>
      <c r="BA598" s="2"/>
      <c r="BB598" s="2"/>
      <c r="BD598" s="20"/>
      <c r="BE598" s="20"/>
      <c r="BG598" s="3"/>
      <c r="BH598" s="1"/>
      <c r="BI598" s="1"/>
      <c r="BJ598" s="1"/>
      <c r="BK598" s="1"/>
      <c r="BL598" s="1"/>
    </row>
    <row r="599" spans="1:64" x14ac:dyDescent="0.25">
      <c r="A599" s="1" t="s">
        <v>6</v>
      </c>
      <c r="B599" s="1" t="s">
        <v>18</v>
      </c>
      <c r="C599" s="1" t="s">
        <v>1645</v>
      </c>
      <c r="D599" s="1" t="s">
        <v>4</v>
      </c>
      <c r="E599" s="1" t="s">
        <v>1013</v>
      </c>
      <c r="F599" s="1" t="s">
        <v>1014</v>
      </c>
      <c r="G599">
        <v>5.3203E-2</v>
      </c>
      <c r="H599" s="22">
        <v>-0.102474</v>
      </c>
      <c r="I599" s="2">
        <v>5.3199999999999997E-2</v>
      </c>
      <c r="J599" s="13">
        <v>0.52470000000000006</v>
      </c>
      <c r="K599" s="13">
        <v>1.0963000000000001</v>
      </c>
      <c r="L599" s="13">
        <v>0.99180000000000001</v>
      </c>
      <c r="M599" s="13">
        <v>0.67069999999999996</v>
      </c>
      <c r="N599" s="13">
        <v>-0.1721</v>
      </c>
      <c r="O599" s="13">
        <v>-0.80559999999999998</v>
      </c>
      <c r="P599" s="13">
        <v>5.3199999999999997E-2</v>
      </c>
      <c r="Q599" s="19">
        <v>0</v>
      </c>
      <c r="R599" s="22">
        <v>0.9</v>
      </c>
      <c r="S599" s="22">
        <v>2.58</v>
      </c>
      <c r="T599" s="22">
        <v>0.44</v>
      </c>
      <c r="U599" s="19">
        <v>38</v>
      </c>
      <c r="V599" s="19">
        <v>13</v>
      </c>
      <c r="AS599" s="2"/>
      <c r="AT599" s="2"/>
      <c r="AU599" s="2"/>
      <c r="AV599" s="15"/>
      <c r="AW599" s="15"/>
      <c r="BA599" s="2"/>
      <c r="BB599" s="2"/>
      <c r="BD599" s="20"/>
      <c r="BE599" s="20"/>
      <c r="BG599" s="3"/>
      <c r="BH599" s="1"/>
      <c r="BI599" s="1"/>
      <c r="BJ599" s="1"/>
      <c r="BK599" s="1"/>
      <c r="BL599" s="1"/>
    </row>
    <row r="600" spans="1:64" x14ac:dyDescent="0.25">
      <c r="A600" s="1" t="s">
        <v>32</v>
      </c>
      <c r="B600" s="1" t="s">
        <v>18</v>
      </c>
      <c r="C600" s="1" t="s">
        <v>25</v>
      </c>
      <c r="D600" s="1" t="s">
        <v>100</v>
      </c>
      <c r="E600" s="1" t="s">
        <v>185</v>
      </c>
      <c r="F600" s="1" t="s">
        <v>995</v>
      </c>
      <c r="G600"/>
      <c r="H600" s="22">
        <v>1.14E-2</v>
      </c>
      <c r="J600" s="13">
        <v>0.18779999999999999</v>
      </c>
      <c r="K600" s="13">
        <v>9.3600000000000003E-2</v>
      </c>
      <c r="L600" s="13">
        <v>8.4599999999999995E-2</v>
      </c>
      <c r="M600" s="13">
        <v>8.3299999999999999E-2</v>
      </c>
      <c r="N600" s="13">
        <v>-8.2000000000000007E-3</v>
      </c>
      <c r="O600" s="13">
        <v>-0.1032</v>
      </c>
      <c r="P600" s="13"/>
      <c r="Q600" s="19">
        <v>400</v>
      </c>
      <c r="R600" s="22">
        <v>0.9</v>
      </c>
      <c r="S600" s="22">
        <v>1.17</v>
      </c>
      <c r="T600" s="22">
        <v>0.21</v>
      </c>
      <c r="U600" s="19">
        <v>11</v>
      </c>
      <c r="V600" s="19">
        <v>3</v>
      </c>
      <c r="AS600" s="2"/>
      <c r="AT600" s="2"/>
      <c r="AU600" s="2"/>
      <c r="AV600" s="15"/>
      <c r="AW600" s="15"/>
      <c r="BA600" s="2"/>
      <c r="BB600" s="2"/>
      <c r="BD600" s="20"/>
      <c r="BE600" s="20"/>
      <c r="BG600" s="3"/>
      <c r="BH600" s="1"/>
      <c r="BI600" s="1"/>
      <c r="BJ600" s="1"/>
      <c r="BK600" s="1"/>
      <c r="BL600" s="1"/>
    </row>
    <row r="601" spans="1:64" x14ac:dyDescent="0.25">
      <c r="A601" s="1" t="s">
        <v>148</v>
      </c>
      <c r="B601" s="1" t="s">
        <v>2</v>
      </c>
      <c r="C601" s="1" t="s">
        <v>5</v>
      </c>
      <c r="D601" s="1" t="s">
        <v>30</v>
      </c>
      <c r="E601" s="1" t="s">
        <v>1612</v>
      </c>
      <c r="F601" s="1" t="s">
        <v>1669</v>
      </c>
      <c r="G601"/>
      <c r="H601" s="22">
        <v>2.53E-2</v>
      </c>
      <c r="J601" s="13">
        <v>0.11210000000000001</v>
      </c>
      <c r="K601" s="13">
        <v>0.15440000000000001</v>
      </c>
      <c r="L601" s="13">
        <v>0.13930000000000001</v>
      </c>
      <c r="M601" s="13">
        <v>0.13539999999999999</v>
      </c>
      <c r="N601" s="13">
        <v>-9.5999999999999992E-3</v>
      </c>
      <c r="O601" s="13">
        <v>-0.19309999999999999</v>
      </c>
      <c r="P601" s="13"/>
      <c r="Q601" s="19">
        <v>5</v>
      </c>
      <c r="R601" s="22">
        <v>0.9</v>
      </c>
      <c r="S601" s="22">
        <v>1.32</v>
      </c>
      <c r="T601" s="22">
        <v>0.15</v>
      </c>
      <c r="U601" s="19">
        <v>11</v>
      </c>
      <c r="V601" s="19">
        <v>3</v>
      </c>
      <c r="AS601" s="2"/>
      <c r="AT601" s="2"/>
      <c r="AU601" s="2"/>
      <c r="AV601" s="15"/>
      <c r="AW601" s="15"/>
      <c r="BA601" s="2"/>
      <c r="BB601" s="2"/>
      <c r="BD601" s="20"/>
      <c r="BE601" s="20"/>
      <c r="BG601" s="3"/>
      <c r="BH601" s="1"/>
      <c r="BI601" s="1"/>
      <c r="BJ601" s="1"/>
      <c r="BK601" s="1"/>
      <c r="BL601" s="1"/>
    </row>
    <row r="602" spans="1:64" x14ac:dyDescent="0.25">
      <c r="A602" s="1" t="s">
        <v>1</v>
      </c>
      <c r="B602" s="1" t="s">
        <v>2</v>
      </c>
      <c r="C602" s="1" t="s">
        <v>13</v>
      </c>
      <c r="D602" s="1" t="s">
        <v>4</v>
      </c>
      <c r="E602" s="1" t="s">
        <v>1417</v>
      </c>
      <c r="F602" s="1" t="s">
        <v>1418</v>
      </c>
      <c r="G602"/>
      <c r="H602" s="22">
        <v>2.1299999999999999E-2</v>
      </c>
      <c r="J602" s="13">
        <v>-2.2800000000000001E-2</v>
      </c>
      <c r="K602" s="13">
        <v>0.1489</v>
      </c>
      <c r="L602" s="13">
        <v>0.1343</v>
      </c>
      <c r="M602" s="13">
        <v>0.1308</v>
      </c>
      <c r="N602" s="13">
        <v>-0.1207</v>
      </c>
      <c r="O602" s="13">
        <v>-0.15049999999999999</v>
      </c>
      <c r="P602" s="13"/>
      <c r="Q602" s="19">
        <v>222</v>
      </c>
      <c r="R602" s="22">
        <v>0.9</v>
      </c>
      <c r="S602" s="22">
        <v>1.64</v>
      </c>
      <c r="T602" s="22">
        <v>0.13</v>
      </c>
      <c r="U602" s="19">
        <v>8</v>
      </c>
      <c r="V602" s="19">
        <v>3</v>
      </c>
      <c r="AS602" s="2"/>
      <c r="AT602" s="2"/>
      <c r="AU602" s="2"/>
      <c r="AV602" s="15"/>
      <c r="AW602" s="15"/>
      <c r="BA602" s="2"/>
      <c r="BB602" s="2"/>
      <c r="BD602" s="20"/>
      <c r="BE602" s="20"/>
      <c r="BG602" s="3"/>
      <c r="BH602" s="1"/>
      <c r="BI602" s="1"/>
      <c r="BJ602" s="1"/>
      <c r="BK602" s="1"/>
      <c r="BL602" s="1"/>
    </row>
    <row r="603" spans="1:64" x14ac:dyDescent="0.25">
      <c r="A603" s="1" t="s">
        <v>65</v>
      </c>
      <c r="B603" s="1" t="s">
        <v>8</v>
      </c>
      <c r="C603" s="1" t="s">
        <v>7</v>
      </c>
      <c r="D603" s="1" t="s">
        <v>30</v>
      </c>
      <c r="E603" s="1" t="s">
        <v>9</v>
      </c>
      <c r="F603" s="1" t="s">
        <v>12</v>
      </c>
      <c r="G603">
        <v>1.627E-2</v>
      </c>
      <c r="H603" s="22">
        <v>-2.2633E-2</v>
      </c>
      <c r="I603" s="2">
        <v>1.6299999999999999E-2</v>
      </c>
      <c r="J603" s="13">
        <v>6.7100000000000007E-2</v>
      </c>
      <c r="K603" s="13">
        <v>0.11260000000000001</v>
      </c>
      <c r="L603" s="13">
        <v>9.9900000000000003E-2</v>
      </c>
      <c r="M603" s="13">
        <v>9.7900000000000001E-2</v>
      </c>
      <c r="N603" s="13">
        <v>-2.6800000000000001E-2</v>
      </c>
      <c r="O603" s="13">
        <v>-0.1396</v>
      </c>
      <c r="P603" s="13">
        <v>1.6299999999999999E-2</v>
      </c>
      <c r="Q603" s="19">
        <v>1130</v>
      </c>
      <c r="R603" s="22">
        <v>0.89</v>
      </c>
      <c r="S603" s="22">
        <v>1.51</v>
      </c>
      <c r="T603" s="22">
        <v>0.56999999999999995</v>
      </c>
      <c r="U603" s="19">
        <v>10</v>
      </c>
      <c r="V603" s="19">
        <v>4</v>
      </c>
      <c r="AS603" s="2"/>
      <c r="AT603" s="2"/>
      <c r="AU603" s="2"/>
      <c r="AV603" s="15"/>
      <c r="AW603" s="15"/>
      <c r="BA603" s="2"/>
      <c r="BB603" s="2"/>
      <c r="BD603" s="20"/>
      <c r="BE603" s="20"/>
      <c r="BG603" s="3"/>
      <c r="BH603" s="1"/>
      <c r="BI603" s="1"/>
      <c r="BJ603" s="1"/>
      <c r="BK603" s="1"/>
      <c r="BL603" s="1"/>
    </row>
    <row r="604" spans="1:64" x14ac:dyDescent="0.25">
      <c r="A604" s="1" t="s">
        <v>6</v>
      </c>
      <c r="B604" s="1" t="s">
        <v>18</v>
      </c>
      <c r="C604" s="1" t="s">
        <v>1645</v>
      </c>
      <c r="D604" s="1" t="s">
        <v>4</v>
      </c>
      <c r="E604" s="1" t="s">
        <v>780</v>
      </c>
      <c r="F604" s="1" t="s">
        <v>781</v>
      </c>
      <c r="G604">
        <v>-7.2041999999999995E-2</v>
      </c>
      <c r="H604" s="22">
        <v>-0.101412</v>
      </c>
      <c r="I604" s="2">
        <v>-7.1999999999999995E-2</v>
      </c>
      <c r="J604" s="13">
        <v>0.49709999999999999</v>
      </c>
      <c r="K604" s="13">
        <v>1.0498000000000001</v>
      </c>
      <c r="L604" s="13">
        <v>0.93120000000000003</v>
      </c>
      <c r="M604" s="13">
        <v>0.56769999999999998</v>
      </c>
      <c r="N604" s="13">
        <v>-0.25990000000000002</v>
      </c>
      <c r="O604" s="13">
        <v>-0.85929999999999995</v>
      </c>
      <c r="P604" s="13">
        <v>-7.1999999999999995E-2</v>
      </c>
      <c r="Q604" s="19">
        <v>0</v>
      </c>
      <c r="R604" s="22">
        <v>0.89</v>
      </c>
      <c r="S604" s="22">
        <v>2.17</v>
      </c>
      <c r="T604" s="22">
        <v>0.4</v>
      </c>
      <c r="U604" s="19">
        <v>35</v>
      </c>
      <c r="V604" s="19">
        <v>8</v>
      </c>
      <c r="AS604" s="2"/>
      <c r="AT604" s="2"/>
      <c r="AU604" s="2"/>
      <c r="AV604" s="15"/>
      <c r="AW604" s="15"/>
      <c r="BA604" s="2"/>
      <c r="BB604" s="2"/>
      <c r="BD604" s="20"/>
      <c r="BE604" s="20"/>
      <c r="BG604" s="3"/>
      <c r="BH604" s="1"/>
      <c r="BI604" s="1"/>
      <c r="BJ604" s="1"/>
      <c r="BK604" s="1"/>
      <c r="BL604" s="1"/>
    </row>
    <row r="605" spans="1:64" x14ac:dyDescent="0.25">
      <c r="A605" s="1" t="s">
        <v>148</v>
      </c>
      <c r="B605" s="1" t="s">
        <v>2</v>
      </c>
      <c r="C605" s="1" t="s">
        <v>39</v>
      </c>
      <c r="D605" s="1" t="s">
        <v>4</v>
      </c>
      <c r="E605" s="1" t="s">
        <v>2580</v>
      </c>
      <c r="F605" s="1" t="s">
        <v>2581</v>
      </c>
      <c r="G605"/>
      <c r="H605" s="22">
        <v>2.5000000000000001E-3</v>
      </c>
      <c r="J605" s="13">
        <v>8.8200000000000001E-2</v>
      </c>
      <c r="K605" s="13">
        <v>5.16E-2</v>
      </c>
      <c r="L605" s="13">
        <v>4.58E-2</v>
      </c>
      <c r="M605" s="13">
        <v>4.5400000000000003E-2</v>
      </c>
      <c r="N605" s="13">
        <v>-7.4999999999999997E-3</v>
      </c>
      <c r="O605" s="13">
        <v>-4.9200000000000001E-2</v>
      </c>
      <c r="P605" s="13"/>
      <c r="Q605" s="19">
        <v>90</v>
      </c>
      <c r="R605" s="22">
        <v>0.89</v>
      </c>
      <c r="S605" s="22">
        <v>1.49</v>
      </c>
      <c r="T605" s="22">
        <v>-0.3</v>
      </c>
      <c r="U605" s="19">
        <v>5</v>
      </c>
      <c r="V605" s="19">
        <v>3</v>
      </c>
      <c r="AS605" s="2"/>
      <c r="AT605" s="2"/>
      <c r="AU605" s="2"/>
      <c r="AV605" s="15"/>
      <c r="AW605" s="15"/>
      <c r="BA605" s="2"/>
      <c r="BB605" s="2"/>
      <c r="BD605" s="20"/>
      <c r="BE605" s="20"/>
      <c r="BG605" s="3"/>
      <c r="BH605" s="1"/>
      <c r="BI605" s="1"/>
      <c r="BJ605" s="1"/>
      <c r="BK605" s="1"/>
      <c r="BL605" s="1"/>
    </row>
    <row r="606" spans="1:64" x14ac:dyDescent="0.25">
      <c r="A606" s="1" t="s">
        <v>17</v>
      </c>
      <c r="B606" s="1" t="s">
        <v>18</v>
      </c>
      <c r="C606" s="1" t="s">
        <v>292</v>
      </c>
      <c r="D606" s="1" t="s">
        <v>283</v>
      </c>
      <c r="E606" s="1" t="s">
        <v>485</v>
      </c>
      <c r="F606" s="1" t="s">
        <v>545</v>
      </c>
      <c r="G606">
        <v>4.6901999999999999E-2</v>
      </c>
      <c r="H606" s="22">
        <v>-3.4979999999999997E-2</v>
      </c>
      <c r="I606" s="2">
        <v>4.6899999999999997E-2</v>
      </c>
      <c r="J606" s="13">
        <v>0.19040000000000001</v>
      </c>
      <c r="K606" s="13">
        <v>0.1208</v>
      </c>
      <c r="L606" s="13">
        <v>0.1081</v>
      </c>
      <c r="M606" s="13">
        <v>0.1057</v>
      </c>
      <c r="N606" s="13">
        <v>0</v>
      </c>
      <c r="O606" s="13">
        <v>-0.18540000000000001</v>
      </c>
      <c r="P606" s="13">
        <v>4.6899999999999997E-2</v>
      </c>
      <c r="Q606" s="19">
        <v>0</v>
      </c>
      <c r="R606" s="22">
        <v>0.89</v>
      </c>
      <c r="S606" s="22">
        <v>1.5</v>
      </c>
      <c r="T606" s="22">
        <v>0.89</v>
      </c>
      <c r="U606" s="19">
        <v>23</v>
      </c>
      <c r="V606" s="19">
        <v>4</v>
      </c>
      <c r="AS606" s="2"/>
      <c r="AT606" s="2"/>
      <c r="AU606" s="2"/>
      <c r="AV606" s="15"/>
      <c r="AW606" s="15"/>
      <c r="BA606" s="2"/>
      <c r="BB606" s="2"/>
      <c r="BD606" s="20"/>
      <c r="BE606" s="20"/>
      <c r="BG606" s="3"/>
      <c r="BH606" s="1"/>
      <c r="BI606" s="1"/>
      <c r="BJ606" s="1"/>
      <c r="BK606" s="1"/>
      <c r="BL606" s="1"/>
    </row>
    <row r="607" spans="1:64" x14ac:dyDescent="0.25">
      <c r="A607" s="1" t="s">
        <v>6</v>
      </c>
      <c r="B607" s="1" t="s">
        <v>18</v>
      </c>
      <c r="C607" s="1" t="s">
        <v>1645</v>
      </c>
      <c r="D607" s="1" t="s">
        <v>4</v>
      </c>
      <c r="E607" s="1" t="s">
        <v>1323</v>
      </c>
      <c r="F607" s="1" t="s">
        <v>2031</v>
      </c>
      <c r="G607">
        <v>7.1217000000000003E-2</v>
      </c>
      <c r="H607" s="22">
        <v>-0.13736599999999999</v>
      </c>
      <c r="I607" s="2">
        <v>7.1199999999999999E-2</v>
      </c>
      <c r="J607" s="13">
        <v>0.1736</v>
      </c>
      <c r="K607" s="13">
        <v>0.48099999999999998</v>
      </c>
      <c r="L607" s="13">
        <v>0.42659999999999998</v>
      </c>
      <c r="M607" s="13">
        <v>0.37169999999999997</v>
      </c>
      <c r="N607" s="13">
        <v>-7.5899999999999995E-2</v>
      </c>
      <c r="O607" s="13">
        <v>-0.3649</v>
      </c>
      <c r="P607" s="13">
        <v>7.1199999999999999E-2</v>
      </c>
      <c r="Q607" s="19">
        <v>0</v>
      </c>
      <c r="R607" s="22">
        <v>0.89</v>
      </c>
      <c r="S607" s="22">
        <v>1.95</v>
      </c>
      <c r="T607" s="22">
        <v>0.5</v>
      </c>
      <c r="U607" s="19">
        <v>7</v>
      </c>
      <c r="V607" s="19">
        <v>3</v>
      </c>
      <c r="AS607" s="2"/>
      <c r="AT607" s="2"/>
      <c r="AU607" s="2"/>
      <c r="AV607" s="15"/>
      <c r="AW607" s="15"/>
      <c r="BA607" s="2"/>
      <c r="BB607" s="2"/>
      <c r="BD607" s="20"/>
      <c r="BE607" s="20"/>
      <c r="BG607" s="3"/>
      <c r="BH607" s="1"/>
      <c r="BI607" s="1"/>
      <c r="BJ607" s="1"/>
      <c r="BK607" s="1"/>
      <c r="BL607" s="1"/>
    </row>
    <row r="608" spans="1:64" x14ac:dyDescent="0.25">
      <c r="A608" s="1" t="s">
        <v>6</v>
      </c>
      <c r="B608" s="1" t="s">
        <v>18</v>
      </c>
      <c r="C608" s="1" t="s">
        <v>1645</v>
      </c>
      <c r="D608" s="1" t="s">
        <v>4</v>
      </c>
      <c r="E608" s="1" t="s">
        <v>2275</v>
      </c>
      <c r="F608" s="1" t="s">
        <v>2276</v>
      </c>
      <c r="G608"/>
      <c r="H608" s="22">
        <v>-8.4169999999999991E-3</v>
      </c>
      <c r="J608" s="13">
        <v>0.44790000000000002</v>
      </c>
      <c r="K608" s="13">
        <v>0.99199999999999999</v>
      </c>
      <c r="L608" s="13">
        <v>0.87849999999999995</v>
      </c>
      <c r="M608" s="13">
        <v>0</v>
      </c>
      <c r="N608" s="13">
        <v>-8.3999999999999995E-3</v>
      </c>
      <c r="O608" s="13">
        <v>-0.2432</v>
      </c>
      <c r="P608" s="13"/>
      <c r="Q608" s="19">
        <v>0</v>
      </c>
      <c r="R608" s="22">
        <v>0.89</v>
      </c>
      <c r="S608" s="22">
        <v>3.83</v>
      </c>
      <c r="T608" s="22"/>
      <c r="U608" s="19">
        <v>6</v>
      </c>
      <c r="V608" s="19">
        <v>3</v>
      </c>
      <c r="AS608" s="2"/>
      <c r="AT608" s="2"/>
      <c r="AU608" s="2"/>
      <c r="AV608" s="15"/>
      <c r="AW608" s="15"/>
      <c r="BA608" s="2"/>
      <c r="BB608" s="2"/>
      <c r="BD608" s="20"/>
      <c r="BE608" s="20"/>
      <c r="BG608" s="3"/>
      <c r="BH608" s="1"/>
      <c r="BI608" s="1"/>
      <c r="BJ608" s="1"/>
      <c r="BK608" s="1"/>
      <c r="BL608" s="1"/>
    </row>
    <row r="609" spans="1:64" x14ac:dyDescent="0.25">
      <c r="A609" s="1" t="s">
        <v>17</v>
      </c>
      <c r="B609" s="1" t="s">
        <v>18</v>
      </c>
      <c r="C609" s="1" t="s">
        <v>25</v>
      </c>
      <c r="D609" s="1" t="s">
        <v>4</v>
      </c>
      <c r="E609" s="1" t="s">
        <v>715</v>
      </c>
      <c r="F609" s="1" t="s">
        <v>716</v>
      </c>
      <c r="G609"/>
      <c r="H609" s="22">
        <v>3.3E-3</v>
      </c>
      <c r="J609" s="13">
        <v>8.5400000000000004E-2</v>
      </c>
      <c r="K609" s="13">
        <v>7.5999999999999998E-2</v>
      </c>
      <c r="L609" s="13">
        <v>6.7900000000000002E-2</v>
      </c>
      <c r="M609" s="13">
        <v>6.7000000000000004E-2</v>
      </c>
      <c r="N609" s="13">
        <v>0</v>
      </c>
      <c r="O609" s="13">
        <v>-9.6600000000000005E-2</v>
      </c>
      <c r="P609" s="13"/>
      <c r="Q609" s="19">
        <v>283</v>
      </c>
      <c r="R609" s="22">
        <v>0.89</v>
      </c>
      <c r="S609" s="22">
        <v>1.5</v>
      </c>
      <c r="T609" s="22">
        <v>0.44</v>
      </c>
      <c r="U609" s="19">
        <v>15</v>
      </c>
      <c r="V609" s="19">
        <v>4</v>
      </c>
      <c r="AS609" s="2"/>
      <c r="AT609" s="2"/>
      <c r="AU609" s="2"/>
      <c r="AV609" s="15"/>
      <c r="AW609" s="15"/>
      <c r="BA609" s="2"/>
      <c r="BB609" s="2"/>
      <c r="BD609" s="20"/>
      <c r="BE609" s="20"/>
      <c r="BG609" s="3"/>
      <c r="BH609" s="1"/>
      <c r="BI609" s="1"/>
      <c r="BJ609" s="1"/>
      <c r="BK609" s="1"/>
      <c r="BL609" s="1"/>
    </row>
    <row r="610" spans="1:64" x14ac:dyDescent="0.25">
      <c r="A610" s="1" t="s">
        <v>6</v>
      </c>
      <c r="B610" s="1" t="s">
        <v>18</v>
      </c>
      <c r="C610" s="1" t="s">
        <v>1645</v>
      </c>
      <c r="D610" s="1" t="s">
        <v>4</v>
      </c>
      <c r="E610" s="1" t="s">
        <v>946</v>
      </c>
      <c r="F610" s="1" t="s">
        <v>947</v>
      </c>
      <c r="G610">
        <v>0.147651</v>
      </c>
      <c r="H610" s="22">
        <v>-3.9600000000000003E-2</v>
      </c>
      <c r="I610" s="2">
        <v>0.1477</v>
      </c>
      <c r="J610" s="13">
        <v>1.0754999999999999</v>
      </c>
      <c r="K610" s="13">
        <v>0.9083</v>
      </c>
      <c r="L610" s="13">
        <v>0.80959999999999999</v>
      </c>
      <c r="M610" s="13">
        <v>0.55700000000000005</v>
      </c>
      <c r="N610" s="13">
        <v>-5.7599999999999998E-2</v>
      </c>
      <c r="O610" s="13">
        <v>-0.82440000000000002</v>
      </c>
      <c r="P610" s="13">
        <v>0.1477</v>
      </c>
      <c r="Q610" s="19">
        <v>0</v>
      </c>
      <c r="R610" s="22">
        <v>0.89</v>
      </c>
      <c r="S610" s="22">
        <v>2.23</v>
      </c>
      <c r="T610" s="22">
        <v>0.48</v>
      </c>
      <c r="U610" s="19">
        <v>38</v>
      </c>
      <c r="V610" s="19">
        <v>21</v>
      </c>
      <c r="AS610" s="2"/>
      <c r="AT610" s="2"/>
      <c r="AU610" s="2"/>
      <c r="AV610" s="15"/>
      <c r="AW610" s="15"/>
      <c r="BA610" s="2"/>
      <c r="BB610" s="2"/>
      <c r="BD610" s="20"/>
      <c r="BE610" s="20"/>
      <c r="BG610" s="3"/>
      <c r="BH610" s="1"/>
      <c r="BI610" s="1"/>
      <c r="BJ610" s="1"/>
      <c r="BK610" s="1"/>
      <c r="BL610" s="1"/>
    </row>
    <row r="611" spans="1:64" x14ac:dyDescent="0.25">
      <c r="A611" s="1" t="s">
        <v>1</v>
      </c>
      <c r="B611" s="1" t="s">
        <v>2</v>
      </c>
      <c r="C611" s="1" t="s">
        <v>13</v>
      </c>
      <c r="D611" s="1" t="s">
        <v>16</v>
      </c>
      <c r="E611" s="1" t="s">
        <v>1652</v>
      </c>
      <c r="F611" s="1" t="s">
        <v>3162</v>
      </c>
      <c r="G611"/>
      <c r="H611" s="22">
        <v>-3.2800000000000003E-2</v>
      </c>
      <c r="J611" s="13">
        <v>-0.16520000000000001</v>
      </c>
      <c r="K611" s="13">
        <v>0.13569999999999999</v>
      </c>
      <c r="L611" s="13">
        <v>0.1206</v>
      </c>
      <c r="M611" s="13">
        <v>0.1176</v>
      </c>
      <c r="N611" s="13">
        <v>-0.23469999999999999</v>
      </c>
      <c r="O611" s="13">
        <v>-0.23469999999999999</v>
      </c>
      <c r="P611" s="13"/>
      <c r="Q611" s="19">
        <v>1186</v>
      </c>
      <c r="R611" s="22">
        <v>0.89</v>
      </c>
      <c r="S611" s="22">
        <v>1.75</v>
      </c>
      <c r="T611" s="22">
        <v>-0.02</v>
      </c>
      <c r="U611" s="19">
        <v>28</v>
      </c>
      <c r="V611" s="19">
        <v>4</v>
      </c>
      <c r="AS611" s="2"/>
      <c r="AT611" s="2"/>
      <c r="AU611" s="2"/>
      <c r="AV611" s="15"/>
      <c r="AW611" s="15"/>
      <c r="BA611" s="2"/>
      <c r="BB611" s="2"/>
      <c r="BD611" s="20"/>
      <c r="BE611" s="20"/>
      <c r="BG611" s="3"/>
      <c r="BH611" s="1"/>
      <c r="BI611" s="1"/>
      <c r="BJ611" s="1"/>
      <c r="BK611" s="1"/>
      <c r="BL611" s="1"/>
    </row>
    <row r="612" spans="1:64" x14ac:dyDescent="0.25">
      <c r="A612" s="1" t="s">
        <v>6</v>
      </c>
      <c r="B612" s="1" t="s">
        <v>18</v>
      </c>
      <c r="C612" s="1" t="s">
        <v>1645</v>
      </c>
      <c r="D612" s="1" t="s">
        <v>4</v>
      </c>
      <c r="E612" s="1" t="s">
        <v>958</v>
      </c>
      <c r="F612" s="1" t="s">
        <v>959</v>
      </c>
      <c r="G612">
        <v>1.109E-3</v>
      </c>
      <c r="H612" s="22">
        <v>1.0215E-2</v>
      </c>
      <c r="I612" s="2">
        <v>1.1000000000000001E-3</v>
      </c>
      <c r="J612" s="13">
        <v>0.88900000000000001</v>
      </c>
      <c r="K612" s="13">
        <v>0.69920000000000004</v>
      </c>
      <c r="L612" s="13">
        <v>0.62150000000000005</v>
      </c>
      <c r="M612" s="13">
        <v>0.4713</v>
      </c>
      <c r="N612" s="13">
        <v>-4.07E-2</v>
      </c>
      <c r="O612" s="13">
        <v>-0.7571</v>
      </c>
      <c r="P612" s="13">
        <v>1.1000000000000001E-3</v>
      </c>
      <c r="Q612" s="19">
        <v>0</v>
      </c>
      <c r="R612" s="22">
        <v>0.89</v>
      </c>
      <c r="S612" s="22">
        <v>2.0099999999999998</v>
      </c>
      <c r="T612" s="22">
        <v>0.45</v>
      </c>
      <c r="U612" s="19">
        <v>39</v>
      </c>
      <c r="V612" s="19">
        <v>11</v>
      </c>
      <c r="AS612" s="2"/>
      <c r="AT612" s="2"/>
      <c r="AU612" s="2"/>
      <c r="AV612" s="15"/>
      <c r="AW612" s="15"/>
      <c r="BA612" s="2"/>
      <c r="BB612" s="2"/>
      <c r="BD612" s="20"/>
      <c r="BE612" s="20"/>
      <c r="BG612" s="3"/>
      <c r="BH612" s="1"/>
      <c r="BI612" s="1"/>
      <c r="BJ612" s="1"/>
      <c r="BK612" s="1"/>
      <c r="BL612" s="1"/>
    </row>
    <row r="613" spans="1:64" x14ac:dyDescent="0.25">
      <c r="A613" s="1" t="s">
        <v>17</v>
      </c>
      <c r="B613" s="1" t="s">
        <v>18</v>
      </c>
      <c r="C613" s="1" t="s">
        <v>25</v>
      </c>
      <c r="D613" s="1" t="s">
        <v>19</v>
      </c>
      <c r="E613" s="1" t="s">
        <v>3316</v>
      </c>
      <c r="F613" s="1" t="s">
        <v>19</v>
      </c>
      <c r="G613"/>
      <c r="H613" s="22">
        <v>-2.8999999999999998E-3</v>
      </c>
      <c r="J613" s="13">
        <v>0.1013</v>
      </c>
      <c r="K613" s="13">
        <v>0.18099999999999999</v>
      </c>
      <c r="L613" s="13">
        <v>0.16159999999999999</v>
      </c>
      <c r="M613" s="13">
        <v>0.15559999999999999</v>
      </c>
      <c r="N613" s="13">
        <v>-0.31590000000000001</v>
      </c>
      <c r="O613" s="13">
        <v>-0.42230000000000001</v>
      </c>
      <c r="P613" s="13"/>
      <c r="Q613" s="19">
        <v>0</v>
      </c>
      <c r="R613" s="22">
        <v>0.89</v>
      </c>
      <c r="S613" s="22">
        <v>1.24</v>
      </c>
      <c r="T613" s="22">
        <v>0.46</v>
      </c>
      <c r="U613" s="19">
        <v>36</v>
      </c>
      <c r="V613" s="19">
        <v>4</v>
      </c>
      <c r="AS613" s="2"/>
      <c r="AT613" s="2"/>
      <c r="AU613" s="2"/>
      <c r="AV613" s="15"/>
      <c r="AW613" s="15"/>
      <c r="BA613" s="2"/>
      <c r="BB613" s="2"/>
      <c r="BD613" s="20"/>
      <c r="BE613" s="20"/>
      <c r="BG613" s="3"/>
      <c r="BH613" s="1"/>
      <c r="BI613" s="1"/>
      <c r="BJ613" s="1"/>
      <c r="BK613" s="1"/>
      <c r="BL613" s="1"/>
    </row>
    <row r="614" spans="1:64" x14ac:dyDescent="0.25">
      <c r="A614" s="1" t="s">
        <v>27</v>
      </c>
      <c r="B614" s="1" t="s">
        <v>18</v>
      </c>
      <c r="C614" s="1" t="s">
        <v>25</v>
      </c>
      <c r="D614" s="1" t="s">
        <v>617</v>
      </c>
      <c r="E614" s="1" t="s">
        <v>2689</v>
      </c>
      <c r="F614" s="1" t="s">
        <v>2690</v>
      </c>
      <c r="G614"/>
      <c r="H614" s="22">
        <v>6.7000000000000002E-3</v>
      </c>
      <c r="J614" s="13">
        <v>7.4200000000000002E-2</v>
      </c>
      <c r="K614" s="13">
        <v>5.0500000000000003E-2</v>
      </c>
      <c r="L614" s="13">
        <v>4.4900000000000002E-2</v>
      </c>
      <c r="M614" s="13">
        <v>4.4499999999999998E-2</v>
      </c>
      <c r="N614" s="13">
        <v>0</v>
      </c>
      <c r="O614" s="13">
        <v>-6.93E-2</v>
      </c>
      <c r="P614" s="13"/>
      <c r="Q614" s="19">
        <v>22</v>
      </c>
      <c r="R614" s="22">
        <v>0.89</v>
      </c>
      <c r="S614" s="22">
        <v>1.45</v>
      </c>
      <c r="T614" s="22">
        <v>0.26</v>
      </c>
      <c r="U614" s="19">
        <v>25</v>
      </c>
      <c r="V614" s="19">
        <v>7</v>
      </c>
      <c r="AS614" s="2"/>
      <c r="AT614" s="2"/>
      <c r="AU614" s="2"/>
      <c r="AV614" s="15"/>
      <c r="AW614" s="15"/>
      <c r="BA614" s="2"/>
      <c r="BB614" s="2"/>
      <c r="BD614" s="20"/>
      <c r="BE614" s="20"/>
      <c r="BG614" s="3"/>
      <c r="BH614" s="1"/>
      <c r="BI614" s="1"/>
      <c r="BJ614" s="1"/>
      <c r="BK614" s="1"/>
      <c r="BL614" s="1"/>
    </row>
    <row r="615" spans="1:64" x14ac:dyDescent="0.25">
      <c r="A615" s="1" t="s">
        <v>27</v>
      </c>
      <c r="B615" s="1" t="s">
        <v>18</v>
      </c>
      <c r="C615" s="1" t="s">
        <v>25</v>
      </c>
      <c r="D615" s="1" t="s">
        <v>4</v>
      </c>
      <c r="E615" s="1" t="s">
        <v>690</v>
      </c>
      <c r="F615" s="1" t="s">
        <v>692</v>
      </c>
      <c r="G615"/>
      <c r="H615" s="22">
        <v>-6.4999999999999997E-3</v>
      </c>
      <c r="J615" s="13">
        <v>0.1148</v>
      </c>
      <c r="K615" s="13">
        <v>5.9700000000000003E-2</v>
      </c>
      <c r="L615" s="13">
        <v>5.2400000000000002E-2</v>
      </c>
      <c r="M615" s="13">
        <v>5.1799999999999999E-2</v>
      </c>
      <c r="N615" s="13">
        <v>-6.4999999999999997E-3</v>
      </c>
      <c r="O615" s="13">
        <v>-9.7600000000000006E-2</v>
      </c>
      <c r="P615" s="13"/>
      <c r="Q615" s="19">
        <v>123</v>
      </c>
      <c r="R615" s="22">
        <v>0.88</v>
      </c>
      <c r="S615" s="22">
        <v>1.58</v>
      </c>
      <c r="T615" s="22">
        <v>0.26</v>
      </c>
      <c r="U615" s="19">
        <v>21</v>
      </c>
      <c r="V615" s="19">
        <v>5</v>
      </c>
      <c r="AS615" s="2"/>
      <c r="AT615" s="2"/>
      <c r="AU615" s="2"/>
      <c r="AV615" s="15"/>
      <c r="AW615" s="15"/>
      <c r="BA615" s="2"/>
      <c r="BB615" s="2"/>
      <c r="BD615" s="20"/>
      <c r="BE615" s="20"/>
      <c r="BG615" s="3"/>
      <c r="BH615" s="1"/>
      <c r="BI615" s="1"/>
      <c r="BJ615" s="1"/>
      <c r="BK615" s="1"/>
      <c r="BL615" s="1"/>
    </row>
    <row r="616" spans="1:64" x14ac:dyDescent="0.25">
      <c r="A616" s="1" t="s">
        <v>6</v>
      </c>
      <c r="B616" s="1" t="s">
        <v>2</v>
      </c>
      <c r="C616" s="1" t="s">
        <v>1646</v>
      </c>
      <c r="D616" s="1" t="s">
        <v>4</v>
      </c>
      <c r="E616" s="1" t="s">
        <v>312</v>
      </c>
      <c r="F616" s="1" t="s">
        <v>1488</v>
      </c>
      <c r="G616"/>
      <c r="H616" s="22">
        <v>8.0000000000000002E-3</v>
      </c>
      <c r="J616" s="13">
        <v>0.23319999999999999</v>
      </c>
      <c r="K616" s="13">
        <v>0.24790000000000001</v>
      </c>
      <c r="L616" s="13">
        <v>0.21920000000000001</v>
      </c>
      <c r="M616" s="13">
        <v>0.2084</v>
      </c>
      <c r="N616" s="13">
        <v>0</v>
      </c>
      <c r="O616" s="13">
        <v>-0.14960000000000001</v>
      </c>
      <c r="P616" s="13"/>
      <c r="Q616" s="19">
        <v>2</v>
      </c>
      <c r="R616" s="22">
        <v>0.88</v>
      </c>
      <c r="S616" s="22">
        <v>2.5099999999999998</v>
      </c>
      <c r="T616" s="22">
        <v>0.38</v>
      </c>
      <c r="U616" s="19">
        <v>12</v>
      </c>
      <c r="V616" s="19">
        <v>4</v>
      </c>
      <c r="AS616" s="2"/>
      <c r="AT616" s="2"/>
      <c r="AU616" s="2"/>
      <c r="AV616" s="15"/>
      <c r="AW616" s="15"/>
      <c r="BA616" s="2"/>
      <c r="BB616" s="2"/>
      <c r="BD616" s="20"/>
      <c r="BE616" s="20"/>
      <c r="BG616" s="3"/>
      <c r="BH616" s="1"/>
      <c r="BI616" s="1"/>
      <c r="BJ616" s="1"/>
      <c r="BK616" s="1"/>
      <c r="BL616" s="1"/>
    </row>
    <row r="617" spans="1:64" x14ac:dyDescent="0.25">
      <c r="A617" s="1" t="s">
        <v>32</v>
      </c>
      <c r="B617" s="1" t="s">
        <v>33</v>
      </c>
      <c r="C617" s="1" t="s">
        <v>25</v>
      </c>
      <c r="D617" s="1" t="s">
        <v>19</v>
      </c>
      <c r="E617" s="1" t="s">
        <v>34</v>
      </c>
      <c r="F617" s="1" t="s">
        <v>35</v>
      </c>
      <c r="G617"/>
      <c r="H617" s="22">
        <v>1E-3</v>
      </c>
      <c r="J617" s="13">
        <v>0.11219999999999999</v>
      </c>
      <c r="K617" s="13">
        <v>3.3599999999999998E-2</v>
      </c>
      <c r="L617" s="13">
        <v>2.9499999999999998E-2</v>
      </c>
      <c r="M617" s="13">
        <v>2.93E-2</v>
      </c>
      <c r="N617" s="13">
        <v>0</v>
      </c>
      <c r="O617" s="13">
        <v>-9.1300000000000006E-2</v>
      </c>
      <c r="P617" s="13"/>
      <c r="Q617" s="19">
        <v>0</v>
      </c>
      <c r="R617" s="22">
        <v>0.88</v>
      </c>
      <c r="S617" s="22">
        <v>0.53</v>
      </c>
      <c r="T617" s="22">
        <v>0.5</v>
      </c>
      <c r="U617" s="19">
        <v>23</v>
      </c>
      <c r="V617" s="19">
        <v>7</v>
      </c>
      <c r="AS617" s="2"/>
      <c r="AT617" s="2"/>
      <c r="AU617" s="2"/>
      <c r="AV617" s="15"/>
      <c r="AW617" s="15"/>
      <c r="BA617" s="2"/>
      <c r="BB617" s="2"/>
      <c r="BD617" s="20"/>
      <c r="BE617" s="20"/>
      <c r="BG617" s="3"/>
      <c r="BH617" s="1"/>
      <c r="BI617" s="1"/>
      <c r="BJ617" s="1"/>
      <c r="BK617" s="1"/>
      <c r="BL617" s="1"/>
    </row>
    <row r="618" spans="1:64" x14ac:dyDescent="0.25">
      <c r="A618" s="1" t="s">
        <v>27</v>
      </c>
      <c r="B618" s="1" t="s">
        <v>2</v>
      </c>
      <c r="C618" s="1" t="s">
        <v>39</v>
      </c>
      <c r="D618" s="1" t="s">
        <v>4</v>
      </c>
      <c r="E618" s="1" t="s">
        <v>2421</v>
      </c>
      <c r="F618" s="1" t="s">
        <v>2422</v>
      </c>
      <c r="G618"/>
      <c r="H618" s="22">
        <v>8.9999999999999998E-4</v>
      </c>
      <c r="J618" s="13">
        <v>2.3599999999999999E-2</v>
      </c>
      <c r="K618" s="13">
        <v>2.9000000000000001E-2</v>
      </c>
      <c r="L618" s="13">
        <v>2.5499999999999998E-2</v>
      </c>
      <c r="M618" s="13">
        <v>2.5399999999999999E-2</v>
      </c>
      <c r="N618" s="13">
        <v>-1.95E-2</v>
      </c>
      <c r="O618" s="13">
        <v>-2.0400000000000001E-2</v>
      </c>
      <c r="P618" s="13"/>
      <c r="Q618" s="19">
        <v>53</v>
      </c>
      <c r="R618" s="22">
        <v>0.88</v>
      </c>
      <c r="S618" s="22">
        <v>1.85</v>
      </c>
      <c r="T618" s="22">
        <v>0.2</v>
      </c>
      <c r="U618" s="19">
        <v>7</v>
      </c>
      <c r="V618" s="19">
        <v>5</v>
      </c>
      <c r="AS618" s="2"/>
      <c r="AT618" s="2"/>
      <c r="AU618" s="2"/>
      <c r="AV618" s="15"/>
      <c r="AW618" s="15"/>
      <c r="BA618" s="2"/>
      <c r="BB618" s="2"/>
      <c r="BD618" s="20"/>
      <c r="BE618" s="20"/>
      <c r="BG618" s="3"/>
      <c r="BH618" s="1"/>
      <c r="BI618" s="1"/>
      <c r="BJ618" s="1"/>
      <c r="BK618" s="1"/>
      <c r="BL618" s="1"/>
    </row>
    <row r="619" spans="1:64" x14ac:dyDescent="0.25">
      <c r="A619" s="1" t="s">
        <v>483</v>
      </c>
      <c r="B619" s="1" t="s">
        <v>18</v>
      </c>
      <c r="C619" s="1" t="s">
        <v>539</v>
      </c>
      <c r="D619" s="1" t="s">
        <v>4</v>
      </c>
      <c r="E619" s="1" t="s">
        <v>645</v>
      </c>
      <c r="F619" s="1" t="s">
        <v>646</v>
      </c>
      <c r="G619"/>
      <c r="H619" s="22">
        <v>-1.06E-2</v>
      </c>
      <c r="J619" s="13">
        <v>-8.3000000000000001E-3</v>
      </c>
      <c r="K619" s="13">
        <v>4.4200000000000003E-2</v>
      </c>
      <c r="L619" s="13">
        <v>3.9100000000000003E-2</v>
      </c>
      <c r="M619" s="13">
        <v>3.8800000000000001E-2</v>
      </c>
      <c r="N619" s="13">
        <v>-1.7000000000000001E-2</v>
      </c>
      <c r="O619" s="13">
        <v>-7.2599999999999998E-2</v>
      </c>
      <c r="P619" s="13"/>
      <c r="Q619" s="19">
        <v>815</v>
      </c>
      <c r="R619" s="22">
        <v>0.88</v>
      </c>
      <c r="S619" s="22">
        <v>1.01</v>
      </c>
      <c r="T619" s="22">
        <v>0.34</v>
      </c>
      <c r="U619" s="19">
        <v>26</v>
      </c>
      <c r="V619" s="19">
        <v>3</v>
      </c>
      <c r="AS619" s="2"/>
      <c r="AT619" s="2"/>
      <c r="AU619" s="2"/>
      <c r="AV619" s="15"/>
      <c r="AW619" s="15"/>
      <c r="BA619" s="2"/>
      <c r="BB619" s="2"/>
      <c r="BD619" s="20"/>
      <c r="BE619" s="20"/>
      <c r="BG619" s="3"/>
      <c r="BH619" s="1"/>
      <c r="BI619" s="1"/>
      <c r="BJ619" s="1"/>
      <c r="BK619" s="1"/>
      <c r="BL619" s="1"/>
    </row>
    <row r="620" spans="1:64" x14ac:dyDescent="0.25">
      <c r="A620" s="1" t="s">
        <v>2738</v>
      </c>
      <c r="B620" s="1" t="s">
        <v>18</v>
      </c>
      <c r="C620" s="1" t="s">
        <v>39</v>
      </c>
      <c r="D620" s="1" t="s">
        <v>4</v>
      </c>
      <c r="E620" s="1" t="s">
        <v>2739</v>
      </c>
      <c r="F620" s="1" t="s">
        <v>2740</v>
      </c>
      <c r="G620"/>
      <c r="H620" s="22">
        <v>1.04E-2</v>
      </c>
      <c r="J620" s="13">
        <v>12.6562</v>
      </c>
      <c r="K620" s="13">
        <v>1.2739</v>
      </c>
      <c r="L620" s="13">
        <v>1.1247</v>
      </c>
      <c r="M620" s="13">
        <v>0.75819999999999999</v>
      </c>
      <c r="N620" s="13">
        <v>0</v>
      </c>
      <c r="O620" s="13">
        <v>-0.86839999999999995</v>
      </c>
      <c r="P620" s="13"/>
      <c r="Q620" s="19">
        <v>0</v>
      </c>
      <c r="R620" s="22">
        <v>0.88</v>
      </c>
      <c r="S620" s="22">
        <v>2.84</v>
      </c>
      <c r="T620" s="22">
        <v>0.15</v>
      </c>
      <c r="U620" s="19">
        <v>42</v>
      </c>
      <c r="V620" s="19">
        <v>15</v>
      </c>
      <c r="AS620" s="2"/>
      <c r="AT620" s="2"/>
      <c r="AU620" s="2"/>
      <c r="AV620" s="15"/>
      <c r="AW620" s="15"/>
      <c r="BA620" s="2"/>
      <c r="BB620" s="2"/>
      <c r="BD620" s="20"/>
      <c r="BE620" s="20"/>
      <c r="BG620" s="3"/>
      <c r="BH620" s="1"/>
      <c r="BI620" s="1"/>
      <c r="BJ620" s="1"/>
      <c r="BK620" s="1"/>
      <c r="BL620" s="1"/>
    </row>
    <row r="621" spans="1:64" x14ac:dyDescent="0.25">
      <c r="A621" s="1" t="s">
        <v>6</v>
      </c>
      <c r="B621" s="1" t="s">
        <v>18</v>
      </c>
      <c r="C621" s="1" t="s">
        <v>1645</v>
      </c>
      <c r="D621" s="1" t="s">
        <v>4</v>
      </c>
      <c r="E621" s="1" t="s">
        <v>1039</v>
      </c>
      <c r="F621" s="1" t="s">
        <v>1040</v>
      </c>
      <c r="G621">
        <v>-8.5700000000000001E-4</v>
      </c>
      <c r="H621" s="22">
        <v>-8.4737999999999994E-2</v>
      </c>
      <c r="I621" s="2">
        <v>-8.9999999999999998E-4</v>
      </c>
      <c r="J621" s="13">
        <v>-2.6100000000000002E-2</v>
      </c>
      <c r="K621" s="13">
        <v>0.80069999999999997</v>
      </c>
      <c r="L621" s="13">
        <v>0.70469999999999999</v>
      </c>
      <c r="M621" s="13">
        <v>0.53920000000000001</v>
      </c>
      <c r="N621" s="13">
        <v>-0.35709999999999997</v>
      </c>
      <c r="O621" s="13">
        <v>-0.68700000000000006</v>
      </c>
      <c r="P621" s="13">
        <v>-8.9999999999999998E-4</v>
      </c>
      <c r="Q621" s="19">
        <v>0</v>
      </c>
      <c r="R621" s="22">
        <v>0.88</v>
      </c>
      <c r="S621" s="22">
        <v>1.97</v>
      </c>
      <c r="T621" s="22">
        <v>0.39</v>
      </c>
      <c r="U621" s="19">
        <v>39</v>
      </c>
      <c r="V621" s="19">
        <v>13</v>
      </c>
      <c r="AS621" s="2"/>
      <c r="AT621" s="2"/>
      <c r="AU621" s="2"/>
      <c r="AV621" s="15"/>
      <c r="AW621" s="15"/>
      <c r="BA621" s="2"/>
      <c r="BB621" s="2"/>
      <c r="BD621" s="20"/>
      <c r="BE621" s="20"/>
      <c r="BG621" s="3"/>
      <c r="BH621" s="1"/>
      <c r="BI621" s="1"/>
      <c r="BJ621" s="1"/>
      <c r="BK621" s="1"/>
      <c r="BL621" s="1"/>
    </row>
    <row r="622" spans="1:64" x14ac:dyDescent="0.25">
      <c r="A622" s="1" t="s">
        <v>6</v>
      </c>
      <c r="B622" s="1" t="s">
        <v>18</v>
      </c>
      <c r="C622" s="1" t="s">
        <v>1645</v>
      </c>
      <c r="D622" s="1" t="s">
        <v>4</v>
      </c>
      <c r="E622" s="1" t="s">
        <v>815</v>
      </c>
      <c r="F622" s="1" t="s">
        <v>816</v>
      </c>
      <c r="G622">
        <v>-6.8259E-2</v>
      </c>
      <c r="H622" s="22">
        <v>-0.12624099999999999</v>
      </c>
      <c r="I622" s="2">
        <v>-6.83E-2</v>
      </c>
      <c r="J622" s="13">
        <v>7.2300000000000003E-2</v>
      </c>
      <c r="K622" s="13">
        <v>0.74890000000000001</v>
      </c>
      <c r="L622" s="13">
        <v>0.65869999999999995</v>
      </c>
      <c r="M622" s="13">
        <v>0.50649999999999995</v>
      </c>
      <c r="N622" s="13">
        <v>-0.3463</v>
      </c>
      <c r="O622" s="13">
        <v>-0.65749999999999997</v>
      </c>
      <c r="P622" s="13">
        <v>-6.83E-2</v>
      </c>
      <c r="Q622" s="19">
        <v>0</v>
      </c>
      <c r="R622" s="22">
        <v>0.88</v>
      </c>
      <c r="S622" s="22">
        <v>2.2200000000000002</v>
      </c>
      <c r="T622" s="22">
        <v>0.46</v>
      </c>
      <c r="U622" s="19">
        <v>41</v>
      </c>
      <c r="V622" s="19">
        <v>14</v>
      </c>
      <c r="AS622" s="2"/>
      <c r="AT622" s="2"/>
      <c r="AU622" s="2"/>
      <c r="AV622" s="15"/>
      <c r="AW622" s="15"/>
      <c r="BA622" s="2"/>
      <c r="BB622" s="2"/>
      <c r="BD622" s="20"/>
      <c r="BE622" s="20"/>
      <c r="BG622" s="3"/>
      <c r="BH622" s="1"/>
      <c r="BI622" s="1"/>
      <c r="BJ622" s="1"/>
      <c r="BK622" s="1"/>
      <c r="BL622" s="1"/>
    </row>
    <row r="623" spans="1:64" x14ac:dyDescent="0.25">
      <c r="A623" s="1" t="s">
        <v>6</v>
      </c>
      <c r="B623" s="1" t="s">
        <v>18</v>
      </c>
      <c r="C623" s="1" t="s">
        <v>1645</v>
      </c>
      <c r="D623" s="1" t="s">
        <v>4</v>
      </c>
      <c r="E623" s="1" t="s">
        <v>944</v>
      </c>
      <c r="F623" s="1" t="s">
        <v>945</v>
      </c>
      <c r="G623">
        <v>1.0311000000000001E-2</v>
      </c>
      <c r="H623" s="22">
        <v>-8.8602E-2</v>
      </c>
      <c r="I623" s="2">
        <v>1.03E-2</v>
      </c>
      <c r="J623" s="13">
        <v>0.24149999999999999</v>
      </c>
      <c r="K623" s="13">
        <v>0.78049999999999997</v>
      </c>
      <c r="L623" s="13">
        <v>0.68510000000000004</v>
      </c>
      <c r="M623" s="13">
        <v>0.50770000000000004</v>
      </c>
      <c r="N623" s="13">
        <v>-0.2263</v>
      </c>
      <c r="O623" s="13">
        <v>-0.64470000000000005</v>
      </c>
      <c r="P623" s="13">
        <v>1.03E-2</v>
      </c>
      <c r="Q623" s="19">
        <v>0</v>
      </c>
      <c r="R623" s="22">
        <v>0.88</v>
      </c>
      <c r="S623" s="22">
        <v>1.69</v>
      </c>
      <c r="T623" s="22">
        <v>0.4</v>
      </c>
      <c r="U623" s="19">
        <v>27</v>
      </c>
      <c r="V623" s="19">
        <v>14</v>
      </c>
      <c r="AS623" s="2"/>
      <c r="AT623" s="2"/>
      <c r="AU623" s="2"/>
      <c r="AV623" s="15"/>
      <c r="AW623" s="15"/>
      <c r="BA623" s="2"/>
      <c r="BB623" s="2"/>
      <c r="BD623" s="20"/>
      <c r="BE623" s="20"/>
      <c r="BG623" s="3"/>
      <c r="BH623" s="1"/>
      <c r="BI623" s="1"/>
      <c r="BJ623" s="1"/>
      <c r="BK623" s="1"/>
      <c r="BL623" s="1"/>
    </row>
    <row r="624" spans="1:64" x14ac:dyDescent="0.25">
      <c r="A624" s="1" t="s">
        <v>6</v>
      </c>
      <c r="B624" s="1" t="s">
        <v>18</v>
      </c>
      <c r="C624" s="1" t="s">
        <v>1645</v>
      </c>
      <c r="D624" s="1" t="s">
        <v>4</v>
      </c>
      <c r="E624" s="1" t="s">
        <v>3117</v>
      </c>
      <c r="F624" s="1" t="s">
        <v>3118</v>
      </c>
      <c r="G624">
        <v>0.107805</v>
      </c>
      <c r="H624" s="22">
        <v>-3.7094000000000002E-2</v>
      </c>
      <c r="I624" s="2">
        <v>0.10780000000000001</v>
      </c>
      <c r="J624" s="13">
        <v>0.47039999999999998</v>
      </c>
      <c r="K624" s="13">
        <v>1.2764</v>
      </c>
      <c r="L624" s="13">
        <v>1.1172</v>
      </c>
      <c r="M624" s="13">
        <v>0.7248</v>
      </c>
      <c r="N624" s="13">
        <v>0</v>
      </c>
      <c r="O624" s="13">
        <v>-0.55720000000000003</v>
      </c>
      <c r="P624" s="13">
        <v>0.10780000000000001</v>
      </c>
      <c r="Q624" s="19">
        <v>0</v>
      </c>
      <c r="R624" s="22">
        <v>0.88</v>
      </c>
      <c r="S624" s="22">
        <v>2.2999999999999998</v>
      </c>
      <c r="T624" s="22">
        <v>0.64</v>
      </c>
      <c r="U624" s="19">
        <v>7</v>
      </c>
      <c r="V624" s="19">
        <v>3</v>
      </c>
      <c r="AS624" s="2"/>
      <c r="AT624" s="2"/>
      <c r="AU624" s="2"/>
      <c r="AV624" s="15"/>
      <c r="AW624" s="15"/>
      <c r="BA624" s="2"/>
      <c r="BB624" s="2"/>
      <c r="BD624" s="20"/>
      <c r="BE624" s="20"/>
      <c r="BG624" s="3"/>
      <c r="BH624" s="1"/>
      <c r="BI624" s="1"/>
      <c r="BJ624" s="1"/>
      <c r="BK624" s="1"/>
      <c r="BL624" s="1"/>
    </row>
    <row r="625" spans="1:64" x14ac:dyDescent="0.25">
      <c r="A625" s="1" t="s">
        <v>1</v>
      </c>
      <c r="B625" s="1" t="s">
        <v>2</v>
      </c>
      <c r="C625" s="1" t="s">
        <v>39</v>
      </c>
      <c r="D625" s="1" t="s">
        <v>4</v>
      </c>
      <c r="E625" s="1" t="s">
        <v>1553</v>
      </c>
      <c r="F625" s="1" t="s">
        <v>2312</v>
      </c>
      <c r="G625"/>
      <c r="H625" s="22">
        <v>-2.4299999999999999E-2</v>
      </c>
      <c r="J625" s="13">
        <v>0.14480000000000001</v>
      </c>
      <c r="K625" s="13">
        <v>0.19550000000000001</v>
      </c>
      <c r="L625" s="13">
        <v>0.1726</v>
      </c>
      <c r="M625" s="13">
        <v>0.16550000000000001</v>
      </c>
      <c r="N625" s="13">
        <v>-2.4299999999999999E-2</v>
      </c>
      <c r="O625" s="13">
        <v>-0.24349999999999999</v>
      </c>
      <c r="P625" s="13"/>
      <c r="Q625" s="19">
        <v>59</v>
      </c>
      <c r="R625" s="22">
        <v>0.88</v>
      </c>
      <c r="S625" s="22">
        <v>1.57</v>
      </c>
      <c r="T625" s="22">
        <v>-0.01</v>
      </c>
      <c r="U625" s="19">
        <v>11</v>
      </c>
      <c r="V625" s="19">
        <v>4</v>
      </c>
      <c r="AS625" s="2"/>
      <c r="AT625" s="2"/>
      <c r="AU625" s="2"/>
      <c r="AV625" s="15"/>
      <c r="AW625" s="15"/>
      <c r="BA625" s="2"/>
      <c r="BB625" s="2"/>
      <c r="BD625" s="20"/>
      <c r="BE625" s="20"/>
      <c r="BG625" s="3"/>
      <c r="BH625" s="1"/>
      <c r="BI625" s="1"/>
      <c r="BJ625" s="1"/>
      <c r="BK625" s="1"/>
      <c r="BL625" s="1"/>
    </row>
    <row r="626" spans="1:64" x14ac:dyDescent="0.25">
      <c r="A626" s="1" t="s">
        <v>6</v>
      </c>
      <c r="B626" s="1" t="s">
        <v>18</v>
      </c>
      <c r="C626" s="1" t="s">
        <v>1645</v>
      </c>
      <c r="D626" s="1" t="s">
        <v>4</v>
      </c>
      <c r="E626" s="1" t="s">
        <v>2010</v>
      </c>
      <c r="F626" s="1" t="s">
        <v>2011</v>
      </c>
      <c r="G626">
        <v>9.1704999999999995E-2</v>
      </c>
      <c r="H626" s="22">
        <v>-8.4379999999999997E-2</v>
      </c>
      <c r="I626" s="2">
        <v>9.1700000000000004E-2</v>
      </c>
      <c r="J626" s="13">
        <v>0.72629999999999995</v>
      </c>
      <c r="K626" s="13">
        <v>0.79630000000000001</v>
      </c>
      <c r="L626" s="13">
        <v>0.70220000000000005</v>
      </c>
      <c r="M626" s="13">
        <v>0.51090000000000002</v>
      </c>
      <c r="N626" s="13">
        <v>-9.7500000000000003E-2</v>
      </c>
      <c r="O626" s="13">
        <v>-0.76359999999999995</v>
      </c>
      <c r="P626" s="13">
        <v>9.1700000000000004E-2</v>
      </c>
      <c r="Q626" s="19">
        <v>0</v>
      </c>
      <c r="R626" s="22">
        <v>0.88</v>
      </c>
      <c r="S626" s="22">
        <v>2.19</v>
      </c>
      <c r="T626" s="22">
        <v>0.59</v>
      </c>
      <c r="U626" s="19">
        <v>39</v>
      </c>
      <c r="V626" s="19">
        <v>9</v>
      </c>
      <c r="AS626" s="2"/>
      <c r="AT626" s="2"/>
      <c r="AU626" s="2"/>
      <c r="AV626" s="15"/>
      <c r="AW626" s="15"/>
      <c r="BA626" s="2"/>
      <c r="BB626" s="2"/>
      <c r="BD626" s="20"/>
      <c r="BE626" s="20"/>
      <c r="BG626" s="3"/>
      <c r="BH626" s="1"/>
      <c r="BI626" s="1"/>
      <c r="BJ626" s="1"/>
      <c r="BK626" s="1"/>
      <c r="BL626" s="1"/>
    </row>
    <row r="627" spans="1:64" x14ac:dyDescent="0.25">
      <c r="A627" s="1" t="s">
        <v>27</v>
      </c>
      <c r="B627" s="1" t="s">
        <v>2</v>
      </c>
      <c r="C627" s="1" t="s">
        <v>25</v>
      </c>
      <c r="D627" s="1" t="s">
        <v>4</v>
      </c>
      <c r="E627" s="1" t="s">
        <v>2609</v>
      </c>
      <c r="F627" s="1" t="s">
        <v>2769</v>
      </c>
      <c r="G627"/>
      <c r="H627" s="22">
        <v>-4.0800000000000003E-2</v>
      </c>
      <c r="J627" s="13">
        <v>7.1599999999999997E-2</v>
      </c>
      <c r="K627" s="13">
        <v>7.1499999999999994E-2</v>
      </c>
      <c r="L627" s="13">
        <v>6.2899999999999998E-2</v>
      </c>
      <c r="M627" s="13">
        <v>6.2199999999999998E-2</v>
      </c>
      <c r="N627" s="13">
        <v>-4.0800000000000003E-2</v>
      </c>
      <c r="O627" s="13">
        <v>-4.0800000000000003E-2</v>
      </c>
      <c r="P627" s="13"/>
      <c r="Q627" s="19">
        <v>4656</v>
      </c>
      <c r="R627" s="22">
        <v>0.88</v>
      </c>
      <c r="S627" s="22">
        <v>1.28</v>
      </c>
      <c r="T627" s="22">
        <v>0.11</v>
      </c>
      <c r="U627" s="19">
        <v>2</v>
      </c>
      <c r="V627" s="19">
        <v>1</v>
      </c>
      <c r="AS627" s="2"/>
      <c r="AT627" s="2"/>
      <c r="AU627" s="2"/>
      <c r="AV627" s="15"/>
      <c r="AW627" s="15"/>
      <c r="BA627" s="2"/>
      <c r="BB627" s="2"/>
      <c r="BD627" s="20"/>
      <c r="BE627" s="20"/>
      <c r="BG627" s="3"/>
      <c r="BH627" s="1"/>
      <c r="BI627" s="1"/>
      <c r="BJ627" s="1"/>
      <c r="BK627" s="1"/>
      <c r="BL627" s="1"/>
    </row>
    <row r="628" spans="1:64" x14ac:dyDescent="0.25">
      <c r="A628" s="1" t="s">
        <v>987</v>
      </c>
      <c r="B628" s="1" t="s">
        <v>987</v>
      </c>
      <c r="C628" s="1" t="s">
        <v>987</v>
      </c>
      <c r="D628" s="1" t="s">
        <v>987</v>
      </c>
      <c r="E628" s="1" t="s">
        <v>987</v>
      </c>
      <c r="F628" s="1" t="s">
        <v>1663</v>
      </c>
      <c r="G628"/>
      <c r="H628" s="22">
        <v>-5.0169999999999998E-3</v>
      </c>
      <c r="J628" s="13">
        <v>-1.2200000000000001E-2</v>
      </c>
      <c r="K628" s="13">
        <v>3.7400000000000003E-2</v>
      </c>
      <c r="L628" s="13">
        <v>3.3000000000000002E-2</v>
      </c>
      <c r="M628" s="13">
        <v>3.2800000000000003E-2</v>
      </c>
      <c r="N628" s="13">
        <v>-2.4500000000000001E-2</v>
      </c>
      <c r="O628" s="13">
        <v>-3.7600000000000001E-2</v>
      </c>
      <c r="P628" s="13"/>
      <c r="Q628" s="19"/>
      <c r="R628" s="22">
        <v>0.88</v>
      </c>
      <c r="S628" s="22">
        <v>1.79</v>
      </c>
      <c r="T628" s="22">
        <v>-0.2</v>
      </c>
      <c r="U628" s="19">
        <v>31</v>
      </c>
      <c r="V628" s="19">
        <v>17</v>
      </c>
      <c r="AS628" s="2"/>
      <c r="AT628" s="2"/>
      <c r="AU628" s="2"/>
      <c r="AV628" s="15"/>
      <c r="AW628" s="15"/>
      <c r="BA628" s="2"/>
      <c r="BB628" s="2"/>
      <c r="BD628" s="20"/>
      <c r="BE628" s="20"/>
      <c r="BG628" s="3"/>
      <c r="BH628" s="1"/>
      <c r="BI628" s="1"/>
      <c r="BJ628" s="1"/>
      <c r="BK628" s="1"/>
      <c r="BL628" s="1"/>
    </row>
    <row r="629" spans="1:64" x14ac:dyDescent="0.25">
      <c r="A629" s="1" t="s">
        <v>987</v>
      </c>
      <c r="B629" s="1" t="s">
        <v>987</v>
      </c>
      <c r="C629" s="1" t="s">
        <v>987</v>
      </c>
      <c r="D629" s="1" t="s">
        <v>987</v>
      </c>
      <c r="E629" s="1" t="s">
        <v>987</v>
      </c>
      <c r="F629" s="1" t="s">
        <v>991</v>
      </c>
      <c r="G629">
        <v>1.617E-2</v>
      </c>
      <c r="H629" s="22">
        <v>3.7069999999999998E-3</v>
      </c>
      <c r="I629" s="2">
        <v>1.6199999999999999E-2</v>
      </c>
      <c r="J629" s="13">
        <v>3.0300000000000001E-2</v>
      </c>
      <c r="K629" s="13">
        <v>4.5999999999999999E-2</v>
      </c>
      <c r="L629" s="13">
        <v>4.0500000000000001E-2</v>
      </c>
      <c r="M629" s="13">
        <v>4.02E-2</v>
      </c>
      <c r="N629" s="13">
        <v>-1.4500000000000001E-2</v>
      </c>
      <c r="O629" s="13">
        <v>-4.7300000000000002E-2</v>
      </c>
      <c r="P629" s="13">
        <v>1.6199999999999999E-2</v>
      </c>
      <c r="Q629" s="19"/>
      <c r="R629" s="22">
        <v>0.88</v>
      </c>
      <c r="S629" s="22">
        <v>1.82</v>
      </c>
      <c r="T629" s="22">
        <v>0.08</v>
      </c>
      <c r="U629" s="19">
        <v>16</v>
      </c>
      <c r="V629" s="19">
        <v>6</v>
      </c>
      <c r="AS629" s="2"/>
      <c r="AT629" s="2"/>
      <c r="AU629" s="2"/>
      <c r="AV629" s="15"/>
      <c r="AW629" s="15"/>
      <c r="BA629" s="2"/>
      <c r="BB629" s="2"/>
      <c r="BD629" s="20"/>
      <c r="BE629" s="20"/>
      <c r="BG629" s="3"/>
      <c r="BH629" s="1"/>
      <c r="BI629" s="1"/>
      <c r="BJ629" s="1"/>
      <c r="BK629" s="1"/>
      <c r="BL629" s="1"/>
    </row>
    <row r="630" spans="1:64" x14ac:dyDescent="0.25">
      <c r="A630" s="1" t="s">
        <v>6</v>
      </c>
      <c r="B630" s="1" t="s">
        <v>18</v>
      </c>
      <c r="C630" s="1" t="s">
        <v>1645</v>
      </c>
      <c r="D630" s="1" t="s">
        <v>4</v>
      </c>
      <c r="E630" s="1" t="s">
        <v>1107</v>
      </c>
      <c r="F630" s="1" t="s">
        <v>1108</v>
      </c>
      <c r="G630">
        <v>5.4783999999999999E-2</v>
      </c>
      <c r="H630" s="22">
        <v>0.10656599999999999</v>
      </c>
      <c r="I630" s="2">
        <v>5.4800000000000001E-2</v>
      </c>
      <c r="J630" s="13">
        <v>1.25</v>
      </c>
      <c r="K630" s="13">
        <v>0.77129999999999999</v>
      </c>
      <c r="L630" s="13">
        <v>0.68110000000000004</v>
      </c>
      <c r="M630" s="13">
        <v>0.51590000000000003</v>
      </c>
      <c r="N630" s="13">
        <v>-9.2499999999999999E-2</v>
      </c>
      <c r="O630" s="13">
        <v>-0.81269999999999998</v>
      </c>
      <c r="P630" s="13">
        <v>5.4800000000000001E-2</v>
      </c>
      <c r="Q630" s="19">
        <v>0</v>
      </c>
      <c r="R630" s="22">
        <v>0.88</v>
      </c>
      <c r="S630" s="22">
        <v>1.93</v>
      </c>
      <c r="T630" s="22">
        <v>0.52</v>
      </c>
      <c r="U630" s="19">
        <v>39</v>
      </c>
      <c r="V630" s="19">
        <v>6</v>
      </c>
      <c r="AS630" s="2"/>
      <c r="AT630" s="2"/>
      <c r="AU630" s="2"/>
      <c r="AV630" s="15"/>
      <c r="AW630" s="15"/>
      <c r="BA630" s="2"/>
      <c r="BB630" s="2"/>
      <c r="BD630" s="20"/>
      <c r="BE630" s="20"/>
      <c r="BG630" s="3"/>
      <c r="BH630" s="1"/>
      <c r="BI630" s="1"/>
      <c r="BJ630" s="1"/>
      <c r="BK630" s="1"/>
      <c r="BL630" s="1"/>
    </row>
    <row r="631" spans="1:64" x14ac:dyDescent="0.25">
      <c r="A631" s="1" t="s">
        <v>6</v>
      </c>
      <c r="B631" s="1" t="s">
        <v>18</v>
      </c>
      <c r="C631" s="1" t="s">
        <v>1645</v>
      </c>
      <c r="D631" s="1" t="s">
        <v>4</v>
      </c>
      <c r="E631" s="1" t="s">
        <v>756</v>
      </c>
      <c r="F631" s="1" t="s">
        <v>759</v>
      </c>
      <c r="G631">
        <v>-5.3085E-2</v>
      </c>
      <c r="H631" s="22">
        <v>-7.6271000000000005E-2</v>
      </c>
      <c r="I631" s="2">
        <v>-5.3100000000000001E-2</v>
      </c>
      <c r="J631" s="13">
        <v>0.45069999999999999</v>
      </c>
      <c r="K631" s="13">
        <v>0.96079999999999999</v>
      </c>
      <c r="L631" s="13">
        <v>0.83720000000000006</v>
      </c>
      <c r="M631" s="13">
        <v>0.53749999999999998</v>
      </c>
      <c r="N631" s="13">
        <v>-0.57020000000000004</v>
      </c>
      <c r="O631" s="13">
        <v>-0.82120000000000004</v>
      </c>
      <c r="P631" s="13">
        <v>-5.3100000000000001E-2</v>
      </c>
      <c r="Q631" s="19">
        <v>0</v>
      </c>
      <c r="R631" s="22">
        <v>0.87</v>
      </c>
      <c r="S631" s="22">
        <v>2.69</v>
      </c>
      <c r="T631" s="22">
        <v>0.54</v>
      </c>
      <c r="U631" s="19">
        <v>38</v>
      </c>
      <c r="V631" s="19">
        <v>10</v>
      </c>
      <c r="AS631" s="2"/>
      <c r="AT631" s="2"/>
      <c r="AU631" s="2"/>
      <c r="AV631" s="15"/>
      <c r="AW631" s="15"/>
      <c r="BA631" s="2"/>
      <c r="BB631" s="2"/>
      <c r="BD631" s="20"/>
      <c r="BE631" s="20"/>
      <c r="BG631" s="3"/>
      <c r="BH631" s="1"/>
      <c r="BI631" s="1"/>
      <c r="BJ631" s="1"/>
      <c r="BK631" s="1"/>
      <c r="BL631" s="1"/>
    </row>
    <row r="632" spans="1:64" x14ac:dyDescent="0.25">
      <c r="A632" s="1" t="s">
        <v>27</v>
      </c>
      <c r="B632" s="1" t="s">
        <v>18</v>
      </c>
      <c r="C632" s="1" t="s">
        <v>25</v>
      </c>
      <c r="D632" s="1" t="s">
        <v>4</v>
      </c>
      <c r="E632" s="1" t="s">
        <v>690</v>
      </c>
      <c r="F632" s="1" t="s">
        <v>691</v>
      </c>
      <c r="G632"/>
      <c r="H632" s="22">
        <v>3.2000000000000002E-3</v>
      </c>
      <c r="J632" s="13">
        <v>6.6900000000000001E-2</v>
      </c>
      <c r="K632" s="13">
        <v>4.1000000000000002E-2</v>
      </c>
      <c r="L632" s="13">
        <v>3.5700000000000003E-2</v>
      </c>
      <c r="M632" s="13">
        <v>3.5400000000000001E-2</v>
      </c>
      <c r="N632" s="13">
        <v>0</v>
      </c>
      <c r="O632" s="13">
        <v>-8.9700000000000002E-2</v>
      </c>
      <c r="P632" s="13"/>
      <c r="Q632" s="19">
        <v>211</v>
      </c>
      <c r="R632" s="22">
        <v>0.87</v>
      </c>
      <c r="S632" s="22">
        <v>1.41</v>
      </c>
      <c r="T632" s="22">
        <v>0.49</v>
      </c>
      <c r="U632" s="19">
        <v>13</v>
      </c>
      <c r="V632" s="19">
        <v>4</v>
      </c>
      <c r="AS632" s="2"/>
      <c r="AT632" s="2"/>
      <c r="AU632" s="2"/>
      <c r="AV632" s="15"/>
      <c r="AW632" s="15"/>
      <c r="BA632" s="2"/>
      <c r="BB632" s="2"/>
      <c r="BD632" s="20"/>
      <c r="BE632" s="20"/>
      <c r="BG632" s="3"/>
      <c r="BH632" s="1"/>
      <c r="BI632" s="1"/>
      <c r="BJ632" s="1"/>
      <c r="BK632" s="1"/>
      <c r="BL632" s="1"/>
    </row>
    <row r="633" spans="1:64" x14ac:dyDescent="0.25">
      <c r="A633" s="1" t="s">
        <v>1</v>
      </c>
      <c r="B633" s="1" t="s">
        <v>2</v>
      </c>
      <c r="C633" s="1" t="s">
        <v>39</v>
      </c>
      <c r="D633" s="1" t="s">
        <v>4</v>
      </c>
      <c r="E633" s="1" t="s">
        <v>2118</v>
      </c>
      <c r="F633" s="1" t="s">
        <v>2119</v>
      </c>
      <c r="G633"/>
      <c r="H633" s="22">
        <v>1.7100000000000001E-2</v>
      </c>
      <c r="J633" s="13">
        <v>0.114</v>
      </c>
      <c r="K633" s="13">
        <v>0.24809999999999999</v>
      </c>
      <c r="L633" s="13">
        <v>0.217</v>
      </c>
      <c r="M633" s="13">
        <v>0.20630000000000001</v>
      </c>
      <c r="N633" s="13">
        <v>-0.1502</v>
      </c>
      <c r="O633" s="13">
        <v>-0.1875</v>
      </c>
      <c r="P633" s="13"/>
      <c r="Q633" s="19">
        <v>13</v>
      </c>
      <c r="R633" s="22">
        <v>0.87</v>
      </c>
      <c r="S633" s="22">
        <v>2.4900000000000002</v>
      </c>
      <c r="T633" s="22">
        <v>0.19</v>
      </c>
      <c r="U633" s="19">
        <v>16</v>
      </c>
      <c r="V633" s="19">
        <v>6</v>
      </c>
      <c r="AS633" s="2"/>
      <c r="AT633" s="2"/>
      <c r="AU633" s="2"/>
      <c r="AV633" s="15"/>
      <c r="AW633" s="15"/>
      <c r="BA633" s="2"/>
      <c r="BB633" s="2"/>
      <c r="BD633" s="20"/>
      <c r="BE633" s="20"/>
      <c r="BG633" s="3"/>
      <c r="BH633" s="1"/>
      <c r="BI633" s="1"/>
      <c r="BJ633" s="1"/>
      <c r="BK633" s="1"/>
      <c r="BL633" s="1"/>
    </row>
    <row r="634" spans="1:64" x14ac:dyDescent="0.25">
      <c r="A634" s="1" t="s">
        <v>1</v>
      </c>
      <c r="B634" s="1" t="s">
        <v>18</v>
      </c>
      <c r="C634" s="1" t="s">
        <v>25</v>
      </c>
      <c r="D634" s="1" t="s">
        <v>40</v>
      </c>
      <c r="E634" s="1" t="s">
        <v>1742</v>
      </c>
      <c r="F634" s="1" t="s">
        <v>1743</v>
      </c>
      <c r="G634"/>
      <c r="H634" s="22">
        <v>3.2499999999999999E-3</v>
      </c>
      <c r="J634" s="13">
        <v>1.9099999999999999E-2</v>
      </c>
      <c r="K634" s="13">
        <v>0.1389</v>
      </c>
      <c r="L634" s="13">
        <v>0.121</v>
      </c>
      <c r="M634" s="13">
        <v>0.11749999999999999</v>
      </c>
      <c r="N634" s="13">
        <v>-2.3400000000000001E-2</v>
      </c>
      <c r="O634" s="13">
        <v>-0.25919999999999999</v>
      </c>
      <c r="P634" s="13"/>
      <c r="Q634" s="19">
        <v>100</v>
      </c>
      <c r="R634" s="22">
        <v>0.87</v>
      </c>
      <c r="S634" s="22">
        <v>1.28</v>
      </c>
      <c r="T634" s="22">
        <v>-0.04</v>
      </c>
      <c r="U634" s="19">
        <v>32</v>
      </c>
      <c r="V634" s="19">
        <v>5</v>
      </c>
      <c r="AS634" s="2"/>
      <c r="AT634" s="2"/>
      <c r="AU634" s="2"/>
      <c r="AV634" s="15"/>
      <c r="AW634" s="15"/>
      <c r="BA634" s="2"/>
      <c r="BB634" s="2"/>
      <c r="BD634" s="20"/>
      <c r="BE634" s="20"/>
      <c r="BG634" s="3"/>
      <c r="BH634" s="1"/>
      <c r="BI634" s="1"/>
      <c r="BJ634" s="1"/>
      <c r="BK634" s="1"/>
      <c r="BL634" s="1"/>
    </row>
    <row r="635" spans="1:64" x14ac:dyDescent="0.25">
      <c r="A635" s="1" t="s">
        <v>17</v>
      </c>
      <c r="B635" s="1" t="s">
        <v>2</v>
      </c>
      <c r="C635" s="1" t="s">
        <v>25</v>
      </c>
      <c r="D635" s="1" t="s">
        <v>283</v>
      </c>
      <c r="E635" s="1" t="s">
        <v>3057</v>
      </c>
      <c r="F635" s="1" t="s">
        <v>3059</v>
      </c>
      <c r="G635"/>
      <c r="H635" s="22">
        <v>-2.87E-2</v>
      </c>
      <c r="J635" s="13">
        <v>0.1326</v>
      </c>
      <c r="K635" s="13">
        <v>0.154</v>
      </c>
      <c r="L635" s="13">
        <v>0.13420000000000001</v>
      </c>
      <c r="M635" s="13">
        <v>0.1295</v>
      </c>
      <c r="N635" s="13">
        <v>-2.87E-2</v>
      </c>
      <c r="O635" s="13">
        <v>-0.23710000000000001</v>
      </c>
      <c r="P635" s="13"/>
      <c r="Q635" s="19">
        <v>7</v>
      </c>
      <c r="R635" s="22">
        <v>0.87</v>
      </c>
      <c r="S635" s="22">
        <v>1.34</v>
      </c>
      <c r="T635" s="22">
        <v>0.79</v>
      </c>
      <c r="U635" s="19">
        <v>24</v>
      </c>
      <c r="V635" s="19">
        <v>3</v>
      </c>
      <c r="AS635" s="2"/>
      <c r="AT635" s="2"/>
      <c r="AU635" s="2"/>
      <c r="AV635" s="15"/>
      <c r="AW635" s="15"/>
      <c r="BA635" s="2"/>
      <c r="BB635" s="2"/>
      <c r="BD635" s="20"/>
      <c r="BE635" s="20"/>
      <c r="BG635" s="3"/>
      <c r="BH635" s="1"/>
      <c r="BI635" s="1"/>
      <c r="BJ635" s="1"/>
      <c r="BK635" s="1"/>
      <c r="BL635" s="1"/>
    </row>
    <row r="636" spans="1:64" x14ac:dyDescent="0.25">
      <c r="A636" s="1" t="s">
        <v>1</v>
      </c>
      <c r="B636" s="1" t="s">
        <v>2</v>
      </c>
      <c r="C636" s="1" t="s">
        <v>5</v>
      </c>
      <c r="D636" s="1" t="s">
        <v>30</v>
      </c>
      <c r="E636" s="1" t="s">
        <v>1357</v>
      </c>
      <c r="F636" s="1" t="s">
        <v>1358</v>
      </c>
      <c r="G636">
        <v>2.0285999999999998E-2</v>
      </c>
      <c r="H636" s="22">
        <v>-3.0535E-2</v>
      </c>
      <c r="I636" s="2">
        <v>2.0299999999999999E-2</v>
      </c>
      <c r="J636" s="13">
        <v>7.2700000000000001E-2</v>
      </c>
      <c r="K636" s="13">
        <v>8.7300000000000003E-2</v>
      </c>
      <c r="L636" s="13">
        <v>7.6300000000000007E-2</v>
      </c>
      <c r="M636" s="13">
        <v>7.4999999999999997E-2</v>
      </c>
      <c r="N636" s="13">
        <v>-1.09E-2</v>
      </c>
      <c r="O636" s="13">
        <v>-0.13200000000000001</v>
      </c>
      <c r="P636" s="13">
        <v>2.0299999999999999E-2</v>
      </c>
      <c r="Q636" s="19">
        <v>67</v>
      </c>
      <c r="R636" s="22">
        <v>0.87</v>
      </c>
      <c r="S636" s="22">
        <v>1.01</v>
      </c>
      <c r="T636" s="22">
        <v>0.41</v>
      </c>
      <c r="U636" s="19">
        <v>23</v>
      </c>
      <c r="V636" s="19">
        <v>3</v>
      </c>
      <c r="AS636" s="2"/>
      <c r="AT636" s="2"/>
      <c r="AU636" s="2"/>
      <c r="AV636" s="15"/>
      <c r="AW636" s="15"/>
      <c r="BA636" s="2"/>
      <c r="BB636" s="2"/>
      <c r="BD636" s="20"/>
      <c r="BE636" s="20"/>
      <c r="BG636" s="3"/>
      <c r="BH636" s="1"/>
      <c r="BI636" s="1"/>
      <c r="BJ636" s="1"/>
      <c r="BK636" s="1"/>
      <c r="BL636" s="1"/>
    </row>
    <row r="637" spans="1:64" x14ac:dyDescent="0.25">
      <c r="A637" s="1" t="s">
        <v>6</v>
      </c>
      <c r="B637" s="1" t="s">
        <v>18</v>
      </c>
      <c r="C637" s="1" t="s">
        <v>1645</v>
      </c>
      <c r="D637" s="1" t="s">
        <v>4</v>
      </c>
      <c r="E637" s="1" t="s">
        <v>1329</v>
      </c>
      <c r="F637" s="1" t="s">
        <v>1330</v>
      </c>
      <c r="G637">
        <v>-0.23127800000000001</v>
      </c>
      <c r="H637" s="22">
        <v>-9.2065999999999995E-2</v>
      </c>
      <c r="I637" s="2">
        <v>-0.23130000000000001</v>
      </c>
      <c r="J637" s="13">
        <v>-0.1188</v>
      </c>
      <c r="K637" s="13">
        <v>0.71730000000000005</v>
      </c>
      <c r="L637" s="13">
        <v>0.62239999999999995</v>
      </c>
      <c r="M637" s="13">
        <v>0.45989999999999998</v>
      </c>
      <c r="N637" s="13">
        <v>-0.57110000000000005</v>
      </c>
      <c r="O637" s="13">
        <v>-0.57110000000000005</v>
      </c>
      <c r="P637" s="13">
        <v>-0.23130000000000001</v>
      </c>
      <c r="Q637" s="19">
        <v>0</v>
      </c>
      <c r="R637" s="22">
        <v>0.87</v>
      </c>
      <c r="S637" s="22">
        <v>1.81</v>
      </c>
      <c r="T637" s="22">
        <v>0.44</v>
      </c>
      <c r="U637" s="19">
        <v>25</v>
      </c>
      <c r="V637" s="19">
        <v>8</v>
      </c>
      <c r="AS637" s="2"/>
      <c r="AT637" s="2"/>
      <c r="AU637" s="2"/>
      <c r="AV637" s="15"/>
      <c r="AW637" s="15"/>
      <c r="BA637" s="2"/>
      <c r="BB637" s="2"/>
      <c r="BD637" s="20"/>
      <c r="BE637" s="20"/>
      <c r="BG637" s="3"/>
      <c r="BH637" s="1"/>
      <c r="BI637" s="1"/>
      <c r="BJ637" s="1"/>
      <c r="BK637" s="1"/>
      <c r="BL637" s="1"/>
    </row>
    <row r="638" spans="1:64" x14ac:dyDescent="0.25">
      <c r="A638" s="1" t="s">
        <v>1</v>
      </c>
      <c r="B638" s="1" t="s">
        <v>2</v>
      </c>
      <c r="C638" s="1" t="s">
        <v>22</v>
      </c>
      <c r="D638" s="1" t="s">
        <v>29</v>
      </c>
      <c r="E638" s="1" t="s">
        <v>2144</v>
      </c>
      <c r="F638" s="1" t="s">
        <v>2145</v>
      </c>
      <c r="G638"/>
      <c r="H638" s="22">
        <v>-1.95E-2</v>
      </c>
      <c r="J638" s="13">
        <v>3.8E-3</v>
      </c>
      <c r="K638" s="13">
        <v>9.1300000000000006E-2</v>
      </c>
      <c r="L638" s="13">
        <v>7.9000000000000001E-2</v>
      </c>
      <c r="M638" s="13">
        <v>7.7700000000000005E-2</v>
      </c>
      <c r="N638" s="13">
        <v>-2.7699999999999999E-2</v>
      </c>
      <c r="O638" s="13">
        <v>-8.0699999999999994E-2</v>
      </c>
      <c r="P638" s="13"/>
      <c r="Q638" s="19">
        <v>47</v>
      </c>
      <c r="R638" s="22">
        <v>0.87</v>
      </c>
      <c r="S638" s="22">
        <v>1.32</v>
      </c>
      <c r="T638" s="22">
        <v>0.15</v>
      </c>
      <c r="U638" s="19">
        <v>2</v>
      </c>
      <c r="V638" s="19">
        <v>1</v>
      </c>
      <c r="AS638" s="2"/>
      <c r="AT638" s="2"/>
      <c r="AU638" s="2"/>
      <c r="AV638" s="15"/>
      <c r="AW638" s="15"/>
      <c r="BA638" s="2"/>
      <c r="BB638" s="2"/>
      <c r="BD638" s="20"/>
      <c r="BE638" s="20"/>
      <c r="BG638" s="3"/>
      <c r="BH638" s="1"/>
      <c r="BI638" s="1"/>
      <c r="BJ638" s="1"/>
      <c r="BK638" s="1"/>
      <c r="BL638" s="1"/>
    </row>
    <row r="639" spans="1:64" x14ac:dyDescent="0.25">
      <c r="A639" s="1" t="s">
        <v>6</v>
      </c>
      <c r="B639" s="1" t="s">
        <v>18</v>
      </c>
      <c r="C639" s="1" t="s">
        <v>1645</v>
      </c>
      <c r="D639" s="1" t="s">
        <v>4</v>
      </c>
      <c r="E639" s="1" t="s">
        <v>942</v>
      </c>
      <c r="F639" s="1" t="s">
        <v>943</v>
      </c>
      <c r="G639">
        <v>-1.2442E-2</v>
      </c>
      <c r="H639" s="22">
        <v>-0.13219500000000001</v>
      </c>
      <c r="I639" s="2">
        <v>-1.24E-2</v>
      </c>
      <c r="J639" s="13">
        <v>4.1799999999999997E-2</v>
      </c>
      <c r="K639" s="13">
        <v>0.79139999999999999</v>
      </c>
      <c r="L639" s="13">
        <v>0.68600000000000005</v>
      </c>
      <c r="M639" s="13">
        <v>0.5071</v>
      </c>
      <c r="N639" s="13">
        <v>-0.19320000000000001</v>
      </c>
      <c r="O639" s="13">
        <v>-0.59019999999999995</v>
      </c>
      <c r="P639" s="13">
        <v>-1.24E-2</v>
      </c>
      <c r="Q639" s="19">
        <v>0</v>
      </c>
      <c r="R639" s="22">
        <v>0.87</v>
      </c>
      <c r="S639" s="22">
        <v>2.2000000000000002</v>
      </c>
      <c r="T639" s="22">
        <v>0.49</v>
      </c>
      <c r="U639" s="19">
        <v>38</v>
      </c>
      <c r="V639" s="19">
        <v>14</v>
      </c>
      <c r="AS639" s="2"/>
      <c r="AT639" s="2"/>
      <c r="AU639" s="2"/>
      <c r="AV639" s="15"/>
      <c r="AW639" s="15"/>
      <c r="BA639" s="2"/>
      <c r="BB639" s="2"/>
      <c r="BD639" s="20"/>
      <c r="BE639" s="20"/>
      <c r="BG639" s="3"/>
      <c r="BH639" s="1"/>
      <c r="BI639" s="1"/>
      <c r="BJ639" s="1"/>
      <c r="BK639" s="1"/>
      <c r="BL639" s="1"/>
    </row>
    <row r="640" spans="1:64" x14ac:dyDescent="0.25">
      <c r="A640" s="1" t="s">
        <v>148</v>
      </c>
      <c r="B640" s="1" t="s">
        <v>2</v>
      </c>
      <c r="C640" s="1" t="s">
        <v>39</v>
      </c>
      <c r="D640" s="1" t="s">
        <v>4</v>
      </c>
      <c r="E640" s="1" t="s">
        <v>658</v>
      </c>
      <c r="F640" s="1" t="s">
        <v>1913</v>
      </c>
      <c r="G640"/>
      <c r="H640" s="22">
        <v>-1.1900000000000001E-2</v>
      </c>
      <c r="J640" s="13">
        <v>2.5100000000000001E-2</v>
      </c>
      <c r="K640" s="13">
        <v>4.0500000000000001E-2</v>
      </c>
      <c r="L640" s="13">
        <v>3.5200000000000002E-2</v>
      </c>
      <c r="M640" s="13">
        <v>3.5000000000000003E-2</v>
      </c>
      <c r="N640" s="13">
        <v>-4.02E-2</v>
      </c>
      <c r="O640" s="13">
        <v>-4.02E-2</v>
      </c>
      <c r="P640" s="13"/>
      <c r="Q640" s="19">
        <v>211</v>
      </c>
      <c r="R640" s="22">
        <v>0.87</v>
      </c>
      <c r="S640" s="22">
        <v>0.97</v>
      </c>
      <c r="T640" s="22">
        <v>0.2</v>
      </c>
      <c r="U640" s="19">
        <v>3</v>
      </c>
      <c r="V640" s="19">
        <v>2</v>
      </c>
      <c r="AS640" s="2"/>
      <c r="AT640" s="2"/>
      <c r="AU640" s="2"/>
      <c r="AV640" s="15"/>
      <c r="AW640" s="15"/>
      <c r="BA640" s="2"/>
      <c r="BB640" s="2"/>
      <c r="BD640" s="20"/>
      <c r="BE640" s="20"/>
      <c r="BG640" s="3"/>
      <c r="BH640" s="1"/>
      <c r="BI640" s="1"/>
      <c r="BJ640" s="1"/>
      <c r="BK640" s="1"/>
      <c r="BL640" s="1"/>
    </row>
    <row r="641" spans="1:64" x14ac:dyDescent="0.25">
      <c r="A641" s="1" t="s">
        <v>32</v>
      </c>
      <c r="B641" s="1" t="s">
        <v>2</v>
      </c>
      <c r="C641" s="1" t="s">
        <v>39</v>
      </c>
      <c r="D641" s="1" t="s">
        <v>4</v>
      </c>
      <c r="E641" s="1" t="s">
        <v>2463</v>
      </c>
      <c r="F641" s="1" t="s">
        <v>2464</v>
      </c>
      <c r="G641"/>
      <c r="H641" s="22">
        <v>-4.8999999999999998E-3</v>
      </c>
      <c r="J641" s="13">
        <v>1.67E-2</v>
      </c>
      <c r="K641" s="13">
        <v>2.3300000000000001E-2</v>
      </c>
      <c r="L641" s="13">
        <v>2.0299999999999999E-2</v>
      </c>
      <c r="M641" s="13">
        <v>2.0199999999999999E-2</v>
      </c>
      <c r="N641" s="13">
        <v>-5.3E-3</v>
      </c>
      <c r="O641" s="13">
        <v>-4.0399999999999998E-2</v>
      </c>
      <c r="P641" s="13"/>
      <c r="Q641" s="19">
        <v>200</v>
      </c>
      <c r="R641" s="22">
        <v>0.87</v>
      </c>
      <c r="S641" s="22">
        <v>1.57</v>
      </c>
      <c r="T641" s="22">
        <v>0.16</v>
      </c>
      <c r="U641" s="19">
        <v>28</v>
      </c>
      <c r="V641" s="19">
        <v>5</v>
      </c>
      <c r="AS641" s="2"/>
      <c r="AT641" s="2"/>
      <c r="AU641" s="2"/>
      <c r="AV641" s="15"/>
      <c r="AW641" s="15"/>
      <c r="BA641" s="2"/>
      <c r="BB641" s="2"/>
      <c r="BD641" s="20"/>
      <c r="BE641" s="20"/>
      <c r="BG641" s="3"/>
      <c r="BH641" s="1"/>
      <c r="BI641" s="1"/>
      <c r="BJ641" s="1"/>
      <c r="BK641" s="1"/>
      <c r="BL641" s="1"/>
    </row>
    <row r="642" spans="1:64" x14ac:dyDescent="0.25">
      <c r="A642" s="1" t="s">
        <v>32</v>
      </c>
      <c r="B642" s="1" t="s">
        <v>18</v>
      </c>
      <c r="C642" s="1" t="s">
        <v>25</v>
      </c>
      <c r="D642" s="1" t="s">
        <v>4</v>
      </c>
      <c r="E642" s="1" t="s">
        <v>2479</v>
      </c>
      <c r="F642" s="1" t="s">
        <v>92</v>
      </c>
      <c r="G642"/>
      <c r="H642" s="22">
        <v>1E-4</v>
      </c>
      <c r="J642" s="13">
        <v>5.5500000000000001E-2</v>
      </c>
      <c r="K642" s="13">
        <v>2.9899999999999999E-2</v>
      </c>
      <c r="L642" s="13">
        <v>2.6100000000000002E-2</v>
      </c>
      <c r="M642" s="13">
        <v>2.5999999999999999E-2</v>
      </c>
      <c r="N642" s="13">
        <v>0</v>
      </c>
      <c r="O642" s="13">
        <v>-6.3E-2</v>
      </c>
      <c r="P642" s="13"/>
      <c r="Q642" s="19">
        <v>72</v>
      </c>
      <c r="R642" s="22">
        <v>0.87</v>
      </c>
      <c r="S642" s="22">
        <v>0.79</v>
      </c>
      <c r="T642" s="22">
        <v>0.67</v>
      </c>
      <c r="U642" s="19">
        <v>27</v>
      </c>
      <c r="V642" s="19">
        <v>5</v>
      </c>
      <c r="AS642" s="2"/>
      <c r="AT642" s="2"/>
      <c r="AU642" s="2"/>
      <c r="AV642" s="15"/>
      <c r="AW642" s="15"/>
      <c r="BA642" s="2"/>
      <c r="BB642" s="2"/>
      <c r="BD642" s="20"/>
      <c r="BE642" s="20"/>
      <c r="BG642" s="3"/>
      <c r="BH642" s="1"/>
      <c r="BI642" s="1"/>
      <c r="BJ642" s="1"/>
      <c r="BK642" s="1"/>
      <c r="BL642" s="1"/>
    </row>
    <row r="643" spans="1:64" x14ac:dyDescent="0.25">
      <c r="A643" s="1" t="s">
        <v>987</v>
      </c>
      <c r="B643" s="1" t="s">
        <v>987</v>
      </c>
      <c r="C643" s="1" t="s">
        <v>987</v>
      </c>
      <c r="D643" s="1" t="s">
        <v>987</v>
      </c>
      <c r="E643" s="1" t="s">
        <v>987</v>
      </c>
      <c r="F643" s="1" t="s">
        <v>1660</v>
      </c>
      <c r="G643">
        <v>-5.2800000000000004E-4</v>
      </c>
      <c r="H643" s="22">
        <v>-0.11011799999999999</v>
      </c>
      <c r="I643" s="2">
        <v>-5.0000000000000001E-4</v>
      </c>
      <c r="J643" s="13">
        <v>0.36620000000000003</v>
      </c>
      <c r="K643" s="13">
        <v>0.70960000000000001</v>
      </c>
      <c r="L643" s="13">
        <v>0.6139</v>
      </c>
      <c r="M643" s="13">
        <v>0.45569999999999999</v>
      </c>
      <c r="N643" s="13">
        <v>-0.37909999999999999</v>
      </c>
      <c r="O643" s="13">
        <v>-0.76519999999999999</v>
      </c>
      <c r="P643" s="13">
        <v>-5.0000000000000001E-4</v>
      </c>
      <c r="Q643" s="19"/>
      <c r="R643" s="22">
        <v>0.87</v>
      </c>
      <c r="S643" s="22">
        <v>1.86</v>
      </c>
      <c r="T643" s="22">
        <v>0.44</v>
      </c>
      <c r="U643" s="19">
        <v>38</v>
      </c>
      <c r="V643" s="19">
        <v>9</v>
      </c>
      <c r="AS643" s="2"/>
      <c r="AT643" s="2"/>
      <c r="AU643" s="2"/>
      <c r="AV643" s="15"/>
      <c r="AW643" s="15"/>
      <c r="BA643" s="2"/>
      <c r="BB643" s="2"/>
      <c r="BD643" s="20"/>
      <c r="BE643" s="20"/>
      <c r="BG643" s="3"/>
      <c r="BH643" s="1"/>
      <c r="BI643" s="1"/>
      <c r="BJ643" s="1"/>
      <c r="BK643" s="1"/>
      <c r="BL643" s="1"/>
    </row>
    <row r="644" spans="1:64" x14ac:dyDescent="0.25">
      <c r="A644" s="1" t="s">
        <v>1</v>
      </c>
      <c r="B644" s="1" t="s">
        <v>2</v>
      </c>
      <c r="C644" s="1" t="s">
        <v>28</v>
      </c>
      <c r="D644" s="1" t="s">
        <v>16</v>
      </c>
      <c r="E644" s="1" t="s">
        <v>3003</v>
      </c>
      <c r="F644" s="1" t="s">
        <v>3004</v>
      </c>
      <c r="G644"/>
      <c r="H644" s="22">
        <v>-6.4000000000000003E-3</v>
      </c>
      <c r="J644" s="13">
        <v>-0.1023</v>
      </c>
      <c r="K644" s="13">
        <v>6.54E-2</v>
      </c>
      <c r="L644" s="13">
        <v>5.6899999999999999E-2</v>
      </c>
      <c r="M644" s="13">
        <v>5.62E-2</v>
      </c>
      <c r="N644" s="13">
        <v>-0.1173</v>
      </c>
      <c r="O644" s="13">
        <v>-0.1173</v>
      </c>
      <c r="P644" s="13"/>
      <c r="Q644" s="19">
        <v>55</v>
      </c>
      <c r="R644" s="22">
        <v>0.87</v>
      </c>
      <c r="S644" s="22">
        <v>1.1000000000000001</v>
      </c>
      <c r="T644" s="22">
        <v>-0.08</v>
      </c>
      <c r="U644" s="19">
        <v>27</v>
      </c>
      <c r="V644" s="19">
        <v>7</v>
      </c>
      <c r="AS644" s="2"/>
      <c r="AT644" s="2"/>
      <c r="AU644" s="2"/>
      <c r="AV644" s="15"/>
      <c r="AW644" s="15"/>
      <c r="BA644" s="2"/>
      <c r="BB644" s="2"/>
      <c r="BD644" s="20"/>
      <c r="BE644" s="20"/>
      <c r="BG644" s="3"/>
      <c r="BH644" s="1"/>
      <c r="BI644" s="1"/>
      <c r="BJ644" s="1"/>
      <c r="BK644" s="1"/>
      <c r="BL644" s="1"/>
    </row>
    <row r="645" spans="1:64" x14ac:dyDescent="0.25">
      <c r="A645" s="1" t="s">
        <v>6</v>
      </c>
      <c r="B645" s="1" t="s">
        <v>18</v>
      </c>
      <c r="C645" s="1" t="s">
        <v>1645</v>
      </c>
      <c r="D645" s="1" t="s">
        <v>4</v>
      </c>
      <c r="E645" s="1" t="s">
        <v>1253</v>
      </c>
      <c r="F645" s="1" t="s">
        <v>1254</v>
      </c>
      <c r="G645">
        <v>-7.3280000000000003E-3</v>
      </c>
      <c r="H645" s="22">
        <v>-0.110954</v>
      </c>
      <c r="I645" s="2">
        <v>-7.3000000000000001E-3</v>
      </c>
      <c r="J645" s="13">
        <v>0.31090000000000001</v>
      </c>
      <c r="K645" s="13">
        <v>1.607</v>
      </c>
      <c r="L645" s="13">
        <v>1.3996</v>
      </c>
      <c r="M645" s="13">
        <v>0.79010000000000002</v>
      </c>
      <c r="N645" s="13">
        <v>-0.73599999999999999</v>
      </c>
      <c r="O645" s="13">
        <v>-0.9012</v>
      </c>
      <c r="P645" s="13">
        <v>-7.3000000000000001E-3</v>
      </c>
      <c r="Q645" s="19">
        <v>0</v>
      </c>
      <c r="R645" s="22">
        <v>0.87</v>
      </c>
      <c r="S645" s="22">
        <v>3.05</v>
      </c>
      <c r="T645" s="22">
        <v>0.28999999999999998</v>
      </c>
      <c r="U645" s="19">
        <v>38</v>
      </c>
      <c r="V645" s="19">
        <v>14</v>
      </c>
      <c r="AS645" s="2"/>
      <c r="AT645" s="2"/>
      <c r="AU645" s="2"/>
      <c r="AV645" s="15"/>
      <c r="AW645" s="15"/>
      <c r="BA645" s="2"/>
      <c r="BB645" s="2"/>
      <c r="BD645" s="20"/>
      <c r="BE645" s="20"/>
      <c r="BG645" s="3"/>
      <c r="BH645" s="1"/>
      <c r="BI645" s="1"/>
      <c r="BJ645" s="1"/>
      <c r="BK645" s="1"/>
      <c r="BL645" s="1"/>
    </row>
    <row r="646" spans="1:64" x14ac:dyDescent="0.25">
      <c r="A646" s="1" t="s">
        <v>17</v>
      </c>
      <c r="B646" s="1" t="s">
        <v>18</v>
      </c>
      <c r="C646" s="1" t="s">
        <v>25</v>
      </c>
      <c r="D646" s="1" t="s">
        <v>1686</v>
      </c>
      <c r="E646" s="1" t="s">
        <v>1938</v>
      </c>
      <c r="F646" s="1" t="s">
        <v>2082</v>
      </c>
      <c r="G646"/>
      <c r="H646" s="22">
        <v>-3.8E-3</v>
      </c>
      <c r="J646" s="13">
        <v>0.16239999999999999</v>
      </c>
      <c r="K646" s="13">
        <v>0.17469999999999999</v>
      </c>
      <c r="L646" s="13">
        <v>0.15179999999999999</v>
      </c>
      <c r="M646" s="13">
        <v>0.14449999999999999</v>
      </c>
      <c r="N646" s="13">
        <v>-3.8E-3</v>
      </c>
      <c r="O646" s="13">
        <v>-0.42149999999999999</v>
      </c>
      <c r="P646" s="13"/>
      <c r="Q646" s="19">
        <v>0</v>
      </c>
      <c r="R646" s="22">
        <v>0.87</v>
      </c>
      <c r="S646" s="22">
        <v>0.85</v>
      </c>
      <c r="T646" s="22">
        <v>0.7</v>
      </c>
      <c r="U646" s="19">
        <v>31</v>
      </c>
      <c r="V646" s="19">
        <v>4</v>
      </c>
      <c r="AS646" s="2"/>
      <c r="AT646" s="2"/>
      <c r="AU646" s="2"/>
      <c r="AV646" s="15"/>
      <c r="AW646" s="15"/>
      <c r="BA646" s="2"/>
      <c r="BB646" s="2"/>
      <c r="BD646" s="20"/>
      <c r="BE646" s="20"/>
      <c r="BG646" s="3"/>
      <c r="BH646" s="1"/>
      <c r="BI646" s="1"/>
      <c r="BJ646" s="1"/>
      <c r="BK646" s="1"/>
      <c r="BL646" s="1"/>
    </row>
    <row r="647" spans="1:64" x14ac:dyDescent="0.25">
      <c r="A647" s="1" t="s">
        <v>21</v>
      </c>
      <c r="B647" s="1" t="s">
        <v>18</v>
      </c>
      <c r="C647" s="1" t="s">
        <v>7</v>
      </c>
      <c r="D647" s="1" t="s">
        <v>4</v>
      </c>
      <c r="E647" s="1" t="s">
        <v>1504</v>
      </c>
      <c r="F647" s="1" t="s">
        <v>1505</v>
      </c>
      <c r="G647"/>
      <c r="H647" s="22">
        <v>-4.0099999999999997E-2</v>
      </c>
      <c r="J647" s="13">
        <v>7.6799999999999993E-2</v>
      </c>
      <c r="K647" s="13">
        <v>7.3999999999999996E-2</v>
      </c>
      <c r="L647" s="13">
        <v>6.4600000000000005E-2</v>
      </c>
      <c r="M647" s="13">
        <v>6.3700000000000007E-2</v>
      </c>
      <c r="N647" s="13">
        <v>-4.0099999999999997E-2</v>
      </c>
      <c r="O647" s="13">
        <v>-5.4800000000000001E-2</v>
      </c>
      <c r="P647" s="13"/>
      <c r="Q647" s="19">
        <v>7</v>
      </c>
      <c r="R647" s="22">
        <v>0.87</v>
      </c>
      <c r="S647" s="22">
        <v>1.2</v>
      </c>
      <c r="T647" s="22">
        <v>0.77</v>
      </c>
      <c r="U647" s="19">
        <v>4</v>
      </c>
      <c r="V647" s="19">
        <v>2</v>
      </c>
      <c r="AS647" s="2"/>
      <c r="AT647" s="2"/>
      <c r="AU647" s="2"/>
      <c r="AV647" s="15"/>
      <c r="AW647" s="15"/>
      <c r="BA647" s="2"/>
      <c r="BB647" s="2"/>
      <c r="BD647" s="20"/>
      <c r="BE647" s="20"/>
      <c r="BG647" s="3"/>
      <c r="BH647" s="1"/>
      <c r="BI647" s="1"/>
      <c r="BJ647" s="1"/>
      <c r="BK647" s="1"/>
      <c r="BL647" s="1"/>
    </row>
    <row r="648" spans="1:64" x14ac:dyDescent="0.25">
      <c r="A648" s="1" t="s">
        <v>6</v>
      </c>
      <c r="B648" s="1" t="s">
        <v>18</v>
      </c>
      <c r="C648" s="1" t="s">
        <v>1645</v>
      </c>
      <c r="D648" s="1" t="s">
        <v>4</v>
      </c>
      <c r="E648" s="1" t="s">
        <v>2000</v>
      </c>
      <c r="F648" s="1" t="s">
        <v>2001</v>
      </c>
      <c r="G648">
        <v>-0.109668</v>
      </c>
      <c r="H648" s="22">
        <v>-0.29992000000000002</v>
      </c>
      <c r="I648" s="2">
        <v>-0.10970000000000001</v>
      </c>
      <c r="J648" s="13">
        <v>-9.06E-2</v>
      </c>
      <c r="K648" s="13">
        <v>0.90490000000000004</v>
      </c>
      <c r="L648" s="13">
        <v>0.77759999999999996</v>
      </c>
      <c r="M648" s="13">
        <v>0.50539999999999996</v>
      </c>
      <c r="N648" s="13">
        <v>-0.50039999999999996</v>
      </c>
      <c r="O648" s="13">
        <v>-0.60170000000000001</v>
      </c>
      <c r="P648" s="13">
        <v>-0.10970000000000001</v>
      </c>
      <c r="Q648" s="19">
        <v>0</v>
      </c>
      <c r="R648" s="22">
        <v>0.86</v>
      </c>
      <c r="S648" s="22">
        <v>2.0099999999999998</v>
      </c>
      <c r="T648" s="22">
        <v>0.43</v>
      </c>
      <c r="U648" s="19">
        <v>10</v>
      </c>
      <c r="V648" s="19">
        <v>3</v>
      </c>
      <c r="AS648" s="2"/>
      <c r="AT648" s="2"/>
      <c r="AU648" s="2"/>
      <c r="AV648" s="15"/>
      <c r="AW648" s="15"/>
      <c r="BA648" s="2"/>
      <c r="BB648" s="2"/>
      <c r="BD648" s="20"/>
      <c r="BE648" s="20"/>
      <c r="BG648" s="3"/>
      <c r="BH648" s="1"/>
      <c r="BI648" s="1"/>
      <c r="BJ648" s="1"/>
      <c r="BK648" s="1"/>
      <c r="BL648" s="1"/>
    </row>
    <row r="649" spans="1:64" x14ac:dyDescent="0.25">
      <c r="A649" s="1" t="s">
        <v>17</v>
      </c>
      <c r="B649" s="1" t="s">
        <v>18</v>
      </c>
      <c r="C649" s="1" t="s">
        <v>25</v>
      </c>
      <c r="D649" s="1" t="s">
        <v>100</v>
      </c>
      <c r="E649" s="1" t="s">
        <v>668</v>
      </c>
      <c r="F649" s="1" t="s">
        <v>2801</v>
      </c>
      <c r="G649"/>
      <c r="H649" s="22">
        <v>6.08E-2</v>
      </c>
      <c r="J649" s="13">
        <v>0.1651</v>
      </c>
      <c r="K649" s="13">
        <v>0.19489999999999999</v>
      </c>
      <c r="L649" s="13">
        <v>0.16719999999999999</v>
      </c>
      <c r="M649" s="13">
        <v>0.1603</v>
      </c>
      <c r="N649" s="13">
        <v>0</v>
      </c>
      <c r="O649" s="13">
        <v>-9.35E-2</v>
      </c>
      <c r="P649" s="13"/>
      <c r="Q649" s="19">
        <v>122</v>
      </c>
      <c r="R649" s="22">
        <v>0.86</v>
      </c>
      <c r="S649" s="22">
        <v>1.98</v>
      </c>
      <c r="T649" s="22">
        <v>0.48</v>
      </c>
      <c r="U649" s="19">
        <v>6</v>
      </c>
      <c r="V649" s="19">
        <v>3</v>
      </c>
      <c r="AS649" s="2"/>
      <c r="AT649" s="2"/>
      <c r="AU649" s="2"/>
      <c r="AV649" s="15"/>
      <c r="AW649" s="15"/>
      <c r="BA649" s="2"/>
      <c r="BB649" s="2"/>
      <c r="BD649" s="20"/>
      <c r="BE649" s="20"/>
      <c r="BG649" s="3"/>
      <c r="BH649" s="1"/>
      <c r="BI649" s="1"/>
      <c r="BJ649" s="1"/>
      <c r="BK649" s="1"/>
      <c r="BL649" s="1"/>
    </row>
    <row r="650" spans="1:64" x14ac:dyDescent="0.25">
      <c r="A650" s="1" t="s">
        <v>17</v>
      </c>
      <c r="B650" s="1" t="s">
        <v>2</v>
      </c>
      <c r="C650" s="1" t="s">
        <v>25</v>
      </c>
      <c r="D650" s="1" t="s">
        <v>283</v>
      </c>
      <c r="E650" s="1" t="s">
        <v>3057</v>
      </c>
      <c r="F650" s="1" t="s">
        <v>3060</v>
      </c>
      <c r="G650"/>
      <c r="H650" s="22">
        <v>-4.1300000000000003E-2</v>
      </c>
      <c r="J650" s="13">
        <v>0.18779999999999999</v>
      </c>
      <c r="K650" s="13">
        <v>0.17680000000000001</v>
      </c>
      <c r="L650" s="13">
        <v>0.15279999999999999</v>
      </c>
      <c r="M650" s="13">
        <v>0.1467</v>
      </c>
      <c r="N650" s="13">
        <v>-4.1300000000000003E-2</v>
      </c>
      <c r="O650" s="13">
        <v>-0.29249999999999998</v>
      </c>
      <c r="P650" s="13"/>
      <c r="Q650" s="19">
        <v>4</v>
      </c>
      <c r="R650" s="22">
        <v>0.86</v>
      </c>
      <c r="S650" s="22">
        <v>1.79</v>
      </c>
      <c r="T650" s="22">
        <v>0.72</v>
      </c>
      <c r="U650" s="19">
        <v>41</v>
      </c>
      <c r="V650" s="19">
        <v>6</v>
      </c>
      <c r="AS650" s="2"/>
      <c r="AT650" s="2"/>
      <c r="AU650" s="2"/>
      <c r="AV650" s="15"/>
      <c r="AW650" s="15"/>
      <c r="BA650" s="2"/>
      <c r="BB650" s="2"/>
      <c r="BD650" s="20"/>
      <c r="BE650" s="20"/>
      <c r="BG650" s="3"/>
      <c r="BH650" s="1"/>
      <c r="BI650" s="1"/>
      <c r="BJ650" s="1"/>
      <c r="BK650" s="1"/>
      <c r="BL650" s="1"/>
    </row>
    <row r="651" spans="1:64" x14ac:dyDescent="0.25">
      <c r="A651" s="1" t="s">
        <v>6</v>
      </c>
      <c r="B651" s="1" t="s">
        <v>18</v>
      </c>
      <c r="C651" s="1" t="s">
        <v>1645</v>
      </c>
      <c r="D651" s="1" t="s">
        <v>4</v>
      </c>
      <c r="E651" s="1" t="s">
        <v>3018</v>
      </c>
      <c r="F651" s="1" t="s">
        <v>3019</v>
      </c>
      <c r="G651"/>
      <c r="H651" s="22">
        <v>-0.10780000000000001</v>
      </c>
      <c r="J651" s="13">
        <v>0.1047</v>
      </c>
      <c r="K651" s="13">
        <v>0.8155</v>
      </c>
      <c r="L651" s="13">
        <v>0.70069999999999999</v>
      </c>
      <c r="M651" s="13">
        <v>0.48749999999999999</v>
      </c>
      <c r="N651" s="13">
        <v>-0.37759999999999999</v>
      </c>
      <c r="O651" s="13">
        <v>-0.68979999999999997</v>
      </c>
      <c r="P651" s="13"/>
      <c r="Q651" s="19">
        <v>437</v>
      </c>
      <c r="R651" s="22">
        <v>0.86</v>
      </c>
      <c r="S651" s="22">
        <v>2.0299999999999998</v>
      </c>
      <c r="T651" s="22">
        <v>0.64</v>
      </c>
      <c r="U651" s="19">
        <v>38</v>
      </c>
      <c r="V651" s="19">
        <v>9</v>
      </c>
      <c r="AS651" s="2"/>
      <c r="AT651" s="2"/>
      <c r="AU651" s="2"/>
      <c r="AV651" s="15"/>
      <c r="AW651" s="15"/>
      <c r="BA651" s="2"/>
      <c r="BB651" s="2"/>
      <c r="BD651" s="20"/>
      <c r="BE651" s="20"/>
      <c r="BG651" s="3"/>
      <c r="BH651" s="1"/>
      <c r="BI651" s="1"/>
      <c r="BJ651" s="1"/>
      <c r="BK651" s="1"/>
      <c r="BL651" s="1"/>
    </row>
    <row r="652" spans="1:64" x14ac:dyDescent="0.25">
      <c r="A652" s="1" t="s">
        <v>6</v>
      </c>
      <c r="B652" s="1" t="s">
        <v>2</v>
      </c>
      <c r="C652" s="1" t="s">
        <v>1646</v>
      </c>
      <c r="D652" s="1" t="s">
        <v>4</v>
      </c>
      <c r="E652" s="1" t="s">
        <v>1967</v>
      </c>
      <c r="F652" s="1" t="s">
        <v>1968</v>
      </c>
      <c r="G652"/>
      <c r="H652" s="22">
        <v>-0.10929999999999999</v>
      </c>
      <c r="J652" s="13">
        <v>0.37109999999999999</v>
      </c>
      <c r="K652" s="13">
        <v>0.30570000000000003</v>
      </c>
      <c r="L652" s="13">
        <v>0.26279999999999998</v>
      </c>
      <c r="M652" s="13">
        <v>0.24429999999999999</v>
      </c>
      <c r="N652" s="13">
        <v>-0.10929999999999999</v>
      </c>
      <c r="O652" s="13">
        <v>-0.17949999999999999</v>
      </c>
      <c r="P652" s="13"/>
      <c r="Q652" s="19">
        <v>30</v>
      </c>
      <c r="R652" s="22">
        <v>0.86</v>
      </c>
      <c r="S652" s="22">
        <v>2.3199999999999998</v>
      </c>
      <c r="T652" s="22">
        <v>0.43</v>
      </c>
      <c r="U652" s="19">
        <v>10</v>
      </c>
      <c r="V652" s="19">
        <v>3</v>
      </c>
      <c r="AS652" s="2"/>
      <c r="AT652" s="2"/>
      <c r="AU652" s="2"/>
      <c r="AV652" s="15"/>
      <c r="AW652" s="15"/>
      <c r="BA652" s="2"/>
      <c r="BB652" s="2"/>
      <c r="BD652" s="20"/>
      <c r="BE652" s="20"/>
      <c r="BG652" s="3"/>
      <c r="BH652" s="1"/>
      <c r="BI652" s="1"/>
      <c r="BJ652" s="1"/>
      <c r="BK652" s="1"/>
      <c r="BL652" s="1"/>
    </row>
    <row r="653" spans="1:64" x14ac:dyDescent="0.25">
      <c r="A653" s="1" t="s">
        <v>36</v>
      </c>
      <c r="B653" s="1" t="s">
        <v>18</v>
      </c>
      <c r="C653" s="1" t="s">
        <v>39</v>
      </c>
      <c r="D653" s="1" t="s">
        <v>4</v>
      </c>
      <c r="E653" s="1" t="s">
        <v>50</v>
      </c>
      <c r="F653" s="1" t="s">
        <v>517</v>
      </c>
      <c r="G653">
        <v>5.777E-3</v>
      </c>
      <c r="H653" s="22">
        <v>4.8780000000000004E-3</v>
      </c>
      <c r="I653" s="2">
        <v>5.7999999999999996E-3</v>
      </c>
      <c r="J653" s="13">
        <v>2.9399999999999999E-2</v>
      </c>
      <c r="K653" s="13">
        <v>4.8899999999999999E-2</v>
      </c>
      <c r="L653" s="13">
        <v>4.2000000000000003E-2</v>
      </c>
      <c r="M653" s="13">
        <v>4.1500000000000002E-2</v>
      </c>
      <c r="N653" s="13">
        <v>-2.3999999999999998E-3</v>
      </c>
      <c r="O653" s="13">
        <v>-0.1295</v>
      </c>
      <c r="P653" s="13">
        <v>5.7999999999999996E-3</v>
      </c>
      <c r="Q653" s="19">
        <v>0</v>
      </c>
      <c r="R653" s="22">
        <v>0.86</v>
      </c>
      <c r="S653" s="22">
        <v>1.07</v>
      </c>
      <c r="T653" s="22">
        <v>0.39</v>
      </c>
      <c r="U653" s="19">
        <v>40</v>
      </c>
      <c r="V653" s="19">
        <v>6</v>
      </c>
      <c r="AS653" s="2"/>
      <c r="AT653" s="2"/>
      <c r="AU653" s="2"/>
      <c r="AV653" s="15"/>
      <c r="AW653" s="15"/>
      <c r="BA653" s="2"/>
      <c r="BB653" s="2"/>
      <c r="BD653" s="20"/>
      <c r="BE653" s="20"/>
      <c r="BG653" s="3"/>
      <c r="BH653" s="1"/>
      <c r="BI653" s="1"/>
      <c r="BJ653" s="1"/>
      <c r="BK653" s="1"/>
      <c r="BL653" s="1"/>
    </row>
    <row r="654" spans="1:64" x14ac:dyDescent="0.25">
      <c r="A654" s="1" t="s">
        <v>6</v>
      </c>
      <c r="B654" s="1" t="s">
        <v>18</v>
      </c>
      <c r="C654" s="1" t="s">
        <v>1645</v>
      </c>
      <c r="D654" s="1" t="s">
        <v>4</v>
      </c>
      <c r="E654" s="1" t="s">
        <v>1234</v>
      </c>
      <c r="F654" s="1" t="s">
        <v>1235</v>
      </c>
      <c r="G654"/>
      <c r="H654" s="22">
        <v>2.5840999999999999E-2</v>
      </c>
      <c r="J654" s="13">
        <v>0.82679999999999998</v>
      </c>
      <c r="K654" s="13">
        <v>0.75980000000000003</v>
      </c>
      <c r="L654" s="13">
        <v>0.6542</v>
      </c>
      <c r="M654" s="13">
        <v>0.44769999999999999</v>
      </c>
      <c r="N654" s="13">
        <v>-8.7499999999999994E-2</v>
      </c>
      <c r="O654" s="13">
        <v>-0.80359999999999998</v>
      </c>
      <c r="P654" s="13"/>
      <c r="Q654" s="19">
        <v>0</v>
      </c>
      <c r="R654" s="22">
        <v>0.86</v>
      </c>
      <c r="S654" s="22">
        <v>1.67</v>
      </c>
      <c r="T654" s="22">
        <v>0.59</v>
      </c>
      <c r="U654" s="19">
        <v>37</v>
      </c>
      <c r="V654" s="19">
        <v>13</v>
      </c>
      <c r="AS654" s="2"/>
      <c r="AT654" s="2"/>
      <c r="AU654" s="2"/>
      <c r="AV654" s="15"/>
      <c r="AW654" s="15"/>
      <c r="BA654" s="2"/>
      <c r="BB654" s="2"/>
      <c r="BD654" s="20"/>
      <c r="BE654" s="20"/>
      <c r="BG654" s="3"/>
      <c r="BH654" s="1"/>
      <c r="BI654" s="1"/>
      <c r="BJ654" s="1"/>
      <c r="BK654" s="1"/>
      <c r="BL654" s="1"/>
    </row>
    <row r="655" spans="1:64" x14ac:dyDescent="0.25">
      <c r="A655" s="1" t="s">
        <v>1</v>
      </c>
      <c r="B655" s="1" t="s">
        <v>2</v>
      </c>
      <c r="C655" s="1" t="s">
        <v>39</v>
      </c>
      <c r="D655" s="1" t="s">
        <v>4</v>
      </c>
      <c r="E655" s="1" t="s">
        <v>3289</v>
      </c>
      <c r="F655" s="1" t="s">
        <v>3290</v>
      </c>
      <c r="G655"/>
      <c r="H655" s="22">
        <v>1.6299999999999999E-2</v>
      </c>
      <c r="J655" s="13">
        <v>-9.5999999999999992E-3</v>
      </c>
      <c r="K655" s="13">
        <v>9.4700000000000006E-2</v>
      </c>
      <c r="L655" s="13">
        <v>8.1600000000000006E-2</v>
      </c>
      <c r="M655" s="13">
        <v>0.08</v>
      </c>
      <c r="N655" s="13">
        <v>-0.1178</v>
      </c>
      <c r="O655" s="13">
        <v>-0.15090000000000001</v>
      </c>
      <c r="P655" s="13"/>
      <c r="Q655" s="19">
        <v>15</v>
      </c>
      <c r="R655" s="22">
        <v>0.86</v>
      </c>
      <c r="S655" s="22">
        <v>1.34</v>
      </c>
      <c r="T655" s="22">
        <v>-0.16</v>
      </c>
      <c r="U655" s="19">
        <v>14</v>
      </c>
      <c r="V655" s="19">
        <v>7</v>
      </c>
      <c r="AS655" s="2"/>
      <c r="AT655" s="2"/>
      <c r="AU655" s="2"/>
      <c r="AV655" s="15"/>
      <c r="AW655" s="15"/>
      <c r="BA655" s="2"/>
      <c r="BB655" s="2"/>
      <c r="BD655" s="20"/>
      <c r="BE655" s="20"/>
      <c r="BG655" s="3"/>
      <c r="BH655" s="1"/>
      <c r="BI655" s="1"/>
      <c r="BJ655" s="1"/>
      <c r="BK655" s="1"/>
      <c r="BL655" s="1"/>
    </row>
    <row r="656" spans="1:64" x14ac:dyDescent="0.25">
      <c r="A656" s="1" t="s">
        <v>17</v>
      </c>
      <c r="B656" s="1" t="s">
        <v>18</v>
      </c>
      <c r="C656" s="1" t="s">
        <v>25</v>
      </c>
      <c r="D656" s="1" t="s">
        <v>283</v>
      </c>
      <c r="E656" s="1" t="s">
        <v>2290</v>
      </c>
      <c r="F656" s="1" t="s">
        <v>587</v>
      </c>
      <c r="G656">
        <v>2.6501E-2</v>
      </c>
      <c r="H656" s="22">
        <v>-7.3529999999999998E-2</v>
      </c>
      <c r="I656" s="2">
        <v>2.6499999999999999E-2</v>
      </c>
      <c r="J656" s="13">
        <v>6.2799999999999995E-2</v>
      </c>
      <c r="K656" s="13">
        <v>0.14249999999999999</v>
      </c>
      <c r="L656" s="13">
        <v>0.1225</v>
      </c>
      <c r="M656" s="13">
        <v>0.11849999999999999</v>
      </c>
      <c r="N656" s="13">
        <v>-4.9000000000000002E-2</v>
      </c>
      <c r="O656" s="13">
        <v>-0.22489999999999999</v>
      </c>
      <c r="P656" s="13">
        <v>2.6499999999999999E-2</v>
      </c>
      <c r="Q656" s="19">
        <v>0</v>
      </c>
      <c r="R656" s="22">
        <v>0.86</v>
      </c>
      <c r="S656" s="22">
        <v>1.43</v>
      </c>
      <c r="T656" s="22">
        <v>0.82</v>
      </c>
      <c r="U656" s="19">
        <v>33</v>
      </c>
      <c r="V656" s="19">
        <v>4</v>
      </c>
      <c r="AS656" s="2"/>
      <c r="AT656" s="2"/>
      <c r="AU656" s="2"/>
      <c r="AV656" s="15"/>
      <c r="AW656" s="15"/>
      <c r="BA656" s="2"/>
      <c r="BB656" s="2"/>
      <c r="BD656" s="20"/>
      <c r="BE656" s="20"/>
      <c r="BG656" s="3"/>
      <c r="BH656" s="1"/>
      <c r="BI656" s="1"/>
      <c r="BJ656" s="1"/>
      <c r="BK656" s="1"/>
      <c r="BL656" s="1"/>
    </row>
    <row r="657" spans="1:64" x14ac:dyDescent="0.25">
      <c r="A657" s="1" t="s">
        <v>1</v>
      </c>
      <c r="B657" s="1" t="s">
        <v>2</v>
      </c>
      <c r="C657" s="1" t="s">
        <v>22</v>
      </c>
      <c r="D657" s="1" t="s">
        <v>4</v>
      </c>
      <c r="E657" s="1" t="s">
        <v>3148</v>
      </c>
      <c r="F657" s="1" t="s">
        <v>3149</v>
      </c>
      <c r="G657"/>
      <c r="H657" s="22">
        <v>-9.9000000000000008E-3</v>
      </c>
      <c r="J657" s="13">
        <v>5.4300000000000001E-2</v>
      </c>
      <c r="K657" s="13">
        <v>0.1211</v>
      </c>
      <c r="L657" s="13">
        <v>0.1047</v>
      </c>
      <c r="M657" s="13">
        <v>0.1022</v>
      </c>
      <c r="N657" s="13">
        <v>-4.36E-2</v>
      </c>
      <c r="O657" s="13">
        <v>-0.10879999999999999</v>
      </c>
      <c r="P657" s="13"/>
      <c r="Q657" s="19">
        <v>56</v>
      </c>
      <c r="R657" s="22">
        <v>0.86</v>
      </c>
      <c r="S657" s="22">
        <v>2.25</v>
      </c>
      <c r="T657" s="22">
        <v>-0.37</v>
      </c>
      <c r="U657" s="19">
        <v>11</v>
      </c>
      <c r="V657" s="19">
        <v>3</v>
      </c>
      <c r="AS657" s="2"/>
      <c r="AT657" s="2"/>
      <c r="AU657" s="2"/>
      <c r="AV657" s="15"/>
      <c r="AW657" s="15"/>
      <c r="BA657" s="2"/>
      <c r="BB657" s="2"/>
      <c r="BD657" s="20"/>
      <c r="BE657" s="20"/>
      <c r="BG657" s="3"/>
      <c r="BH657" s="1"/>
      <c r="BI657" s="1"/>
      <c r="BJ657" s="1"/>
      <c r="BK657" s="1"/>
      <c r="BL657" s="1"/>
    </row>
    <row r="658" spans="1:64" x14ac:dyDescent="0.25">
      <c r="A658" s="1" t="s">
        <v>17</v>
      </c>
      <c r="B658" s="1" t="s">
        <v>18</v>
      </c>
      <c r="C658" s="1" t="s">
        <v>25</v>
      </c>
      <c r="D658" s="1" t="s">
        <v>100</v>
      </c>
      <c r="E658" s="1" t="s">
        <v>97</v>
      </c>
      <c r="F658" s="1" t="s">
        <v>1693</v>
      </c>
      <c r="G658"/>
      <c r="H658" s="22">
        <v>-6.0000000000000001E-3</v>
      </c>
      <c r="J658" s="13">
        <v>0.1371</v>
      </c>
      <c r="K658" s="13">
        <v>0.1875</v>
      </c>
      <c r="L658" s="13">
        <v>0.1618</v>
      </c>
      <c r="M658" s="13">
        <v>0.15590000000000001</v>
      </c>
      <c r="N658" s="13">
        <v>-4.1399999999999999E-2</v>
      </c>
      <c r="O658" s="13">
        <v>-9.9500000000000005E-2</v>
      </c>
      <c r="P658" s="13"/>
      <c r="Q658" s="19">
        <v>68</v>
      </c>
      <c r="R658" s="22">
        <v>0.86</v>
      </c>
      <c r="S658" s="22">
        <v>1.8</v>
      </c>
      <c r="T658" s="22">
        <v>0.62</v>
      </c>
      <c r="U658" s="19">
        <v>5</v>
      </c>
      <c r="V658" s="19">
        <v>2</v>
      </c>
      <c r="AS658" s="2"/>
      <c r="AT658" s="2"/>
      <c r="AU658" s="2"/>
      <c r="AV658" s="15"/>
      <c r="AW658" s="15"/>
      <c r="BA658" s="2"/>
      <c r="BB658" s="2"/>
      <c r="BD658" s="20"/>
      <c r="BE658" s="20"/>
      <c r="BG658" s="3"/>
      <c r="BH658" s="1"/>
      <c r="BI658" s="1"/>
      <c r="BJ658" s="1"/>
      <c r="BK658" s="1"/>
      <c r="BL658" s="1"/>
    </row>
    <row r="659" spans="1:64" x14ac:dyDescent="0.25">
      <c r="A659" s="1" t="s">
        <v>65</v>
      </c>
      <c r="B659" s="1" t="s">
        <v>129</v>
      </c>
      <c r="C659" s="1" t="s">
        <v>7</v>
      </c>
      <c r="D659" s="1" t="s">
        <v>4</v>
      </c>
      <c r="E659" s="1" t="s">
        <v>178</v>
      </c>
      <c r="F659" s="1" t="s">
        <v>616</v>
      </c>
      <c r="G659"/>
      <c r="H659" s="22">
        <v>-1.8149999999999999E-2</v>
      </c>
      <c r="J659" s="13">
        <v>7.0900000000000005E-2</v>
      </c>
      <c r="K659" s="13">
        <v>9.11E-2</v>
      </c>
      <c r="L659" s="13">
        <v>7.8E-2</v>
      </c>
      <c r="M659" s="13">
        <v>7.6499999999999999E-2</v>
      </c>
      <c r="N659" s="13">
        <v>-2.64E-2</v>
      </c>
      <c r="O659" s="13">
        <v>-0.17599999999999999</v>
      </c>
      <c r="P659" s="13"/>
      <c r="Q659" s="19">
        <v>16700</v>
      </c>
      <c r="R659" s="22">
        <v>0.86</v>
      </c>
      <c r="S659" s="22">
        <v>1.45</v>
      </c>
      <c r="T659" s="22">
        <v>0.7</v>
      </c>
      <c r="U659" s="19">
        <v>26</v>
      </c>
      <c r="V659" s="19">
        <v>4</v>
      </c>
      <c r="AS659" s="2"/>
      <c r="AT659" s="2"/>
      <c r="AU659" s="2"/>
      <c r="AV659" s="15"/>
      <c r="AW659" s="15"/>
      <c r="BA659" s="2"/>
      <c r="BB659" s="2"/>
      <c r="BD659" s="20"/>
      <c r="BE659" s="20"/>
      <c r="BG659" s="3"/>
      <c r="BH659" s="1"/>
      <c r="BI659" s="1"/>
      <c r="BJ659" s="1"/>
      <c r="BK659" s="1"/>
      <c r="BL659" s="1"/>
    </row>
    <row r="660" spans="1:64" x14ac:dyDescent="0.25">
      <c r="A660" s="1" t="s">
        <v>32</v>
      </c>
      <c r="B660" s="1" t="s">
        <v>18</v>
      </c>
      <c r="C660" s="1" t="s">
        <v>25</v>
      </c>
      <c r="D660" s="1" t="s">
        <v>4</v>
      </c>
      <c r="E660" s="1" t="s">
        <v>1627</v>
      </c>
      <c r="F660" s="1" t="s">
        <v>1630</v>
      </c>
      <c r="G660"/>
      <c r="H660" s="22">
        <v>5.8659999999999997E-3</v>
      </c>
      <c r="J660" s="13">
        <v>4.07E-2</v>
      </c>
      <c r="K660" s="13">
        <v>6.4899999999999999E-2</v>
      </c>
      <c r="L660" s="13">
        <v>5.5500000000000001E-2</v>
      </c>
      <c r="M660" s="13">
        <v>5.4800000000000001E-2</v>
      </c>
      <c r="N660" s="13">
        <v>0</v>
      </c>
      <c r="O660" s="13">
        <v>-8.8400000000000006E-2</v>
      </c>
      <c r="P660" s="13"/>
      <c r="Q660" s="19">
        <v>448</v>
      </c>
      <c r="R660" s="22">
        <v>0.86</v>
      </c>
      <c r="S660" s="22">
        <v>1.47</v>
      </c>
      <c r="T660" s="22">
        <v>0.28999999999999998</v>
      </c>
      <c r="U660" s="19">
        <v>33</v>
      </c>
      <c r="V660" s="19">
        <v>6</v>
      </c>
      <c r="AS660" s="2"/>
      <c r="AT660" s="2"/>
      <c r="AU660" s="2"/>
      <c r="AV660" s="15"/>
      <c r="AW660" s="15"/>
      <c r="BA660" s="2"/>
      <c r="BB660" s="2"/>
      <c r="BD660" s="20"/>
      <c r="BE660" s="20"/>
      <c r="BG660" s="3"/>
      <c r="BH660" s="1"/>
      <c r="BI660" s="1"/>
      <c r="BJ660" s="1"/>
      <c r="BK660" s="1"/>
      <c r="BL660" s="1"/>
    </row>
    <row r="661" spans="1:64" x14ac:dyDescent="0.25">
      <c r="A661" s="1" t="s">
        <v>6</v>
      </c>
      <c r="B661" s="1" t="s">
        <v>18</v>
      </c>
      <c r="C661" s="1" t="s">
        <v>1645</v>
      </c>
      <c r="D661" s="1" t="s">
        <v>4</v>
      </c>
      <c r="E661" s="1" t="s">
        <v>800</v>
      </c>
      <c r="F661" s="1" t="s">
        <v>801</v>
      </c>
      <c r="G661">
        <v>6.3640000000000002E-2</v>
      </c>
      <c r="H661" s="22">
        <v>-5.5503999999999998E-2</v>
      </c>
      <c r="I661" s="2">
        <v>6.3600000000000004E-2</v>
      </c>
      <c r="J661" s="13">
        <v>0.92430000000000001</v>
      </c>
      <c r="K661" s="13">
        <v>0.71709999999999996</v>
      </c>
      <c r="L661" s="13">
        <v>0.61560000000000004</v>
      </c>
      <c r="M661" s="13">
        <v>0.44669999999999999</v>
      </c>
      <c r="N661" s="13">
        <v>0</v>
      </c>
      <c r="O661" s="13">
        <v>-0.68330000000000002</v>
      </c>
      <c r="P661" s="13">
        <v>6.3600000000000004E-2</v>
      </c>
      <c r="Q661" s="19">
        <v>0</v>
      </c>
      <c r="R661" s="22">
        <v>0.86</v>
      </c>
      <c r="S661" s="22">
        <v>1.95</v>
      </c>
      <c r="T661" s="22">
        <v>0.47</v>
      </c>
      <c r="U661" s="19">
        <v>27</v>
      </c>
      <c r="V661" s="19">
        <v>9</v>
      </c>
      <c r="AS661" s="2"/>
      <c r="AT661" s="2"/>
      <c r="AU661" s="2"/>
      <c r="AV661" s="15"/>
      <c r="AW661" s="15"/>
      <c r="BA661" s="2"/>
      <c r="BB661" s="2"/>
      <c r="BD661" s="20"/>
      <c r="BE661" s="20"/>
      <c r="BG661" s="3"/>
      <c r="BH661" s="1"/>
      <c r="BI661" s="1"/>
      <c r="BJ661" s="1"/>
      <c r="BK661" s="1"/>
      <c r="BL661" s="1"/>
    </row>
    <row r="662" spans="1:64" x14ac:dyDescent="0.25">
      <c r="A662" s="1" t="s">
        <v>6</v>
      </c>
      <c r="B662" s="1" t="s">
        <v>18</v>
      </c>
      <c r="C662" s="1" t="s">
        <v>1645</v>
      </c>
      <c r="D662" s="1" t="s">
        <v>4</v>
      </c>
      <c r="E662" s="1" t="s">
        <v>1952</v>
      </c>
      <c r="F662" s="1" t="s">
        <v>1953</v>
      </c>
      <c r="G662">
        <v>-9.3530000000000002E-3</v>
      </c>
      <c r="H662" s="22">
        <v>-0.144427</v>
      </c>
      <c r="I662" s="2">
        <v>-9.4000000000000004E-3</v>
      </c>
      <c r="J662" s="13">
        <v>7.7600000000000002E-2</v>
      </c>
      <c r="K662" s="13">
        <v>0.9909</v>
      </c>
      <c r="L662" s="13">
        <v>0.85399999999999998</v>
      </c>
      <c r="M662" s="13">
        <v>0.39639999999999997</v>
      </c>
      <c r="N662" s="13">
        <v>-0.65629999999999999</v>
      </c>
      <c r="O662" s="13">
        <v>-0.91510000000000002</v>
      </c>
      <c r="P662" s="13">
        <v>-9.4000000000000004E-3</v>
      </c>
      <c r="Q662" s="19">
        <v>0</v>
      </c>
      <c r="R662" s="22">
        <v>0.86</v>
      </c>
      <c r="S662" s="22">
        <v>1.57</v>
      </c>
      <c r="T662" s="22">
        <v>0.47</v>
      </c>
      <c r="U662" s="19">
        <v>34</v>
      </c>
      <c r="V662" s="19">
        <v>11</v>
      </c>
      <c r="AS662" s="2"/>
      <c r="AT662" s="2"/>
      <c r="AU662" s="2"/>
      <c r="AV662" s="15"/>
      <c r="AW662" s="15"/>
      <c r="BA662" s="2"/>
      <c r="BB662" s="2"/>
      <c r="BD662" s="20"/>
      <c r="BE662" s="20"/>
      <c r="BG662" s="3"/>
      <c r="BH662" s="1"/>
      <c r="BI662" s="1"/>
      <c r="BJ662" s="1"/>
      <c r="BK662" s="1"/>
      <c r="BL662" s="1"/>
    </row>
    <row r="663" spans="1:64" x14ac:dyDescent="0.25">
      <c r="A663" s="1" t="s">
        <v>17</v>
      </c>
      <c r="B663" s="1" t="s">
        <v>18</v>
      </c>
      <c r="C663" s="1" t="s">
        <v>25</v>
      </c>
      <c r="D663" s="1" t="s">
        <v>4</v>
      </c>
      <c r="E663" s="1" t="s">
        <v>2559</v>
      </c>
      <c r="F663" s="1" t="s">
        <v>3307</v>
      </c>
      <c r="G663"/>
      <c r="H663" s="22">
        <v>-1.2562E-2</v>
      </c>
      <c r="J663" s="13">
        <v>0.2147</v>
      </c>
      <c r="K663" s="13">
        <v>0.13769999999999999</v>
      </c>
      <c r="L663" s="13">
        <v>0.1167</v>
      </c>
      <c r="M663" s="13">
        <v>0.1133</v>
      </c>
      <c r="N663" s="13">
        <v>-1.26E-2</v>
      </c>
      <c r="O663" s="13">
        <v>-0.1011</v>
      </c>
      <c r="P663" s="13"/>
      <c r="Q663" s="19">
        <v>2909</v>
      </c>
      <c r="R663" s="22">
        <v>0.85</v>
      </c>
      <c r="S663" s="22">
        <v>1.86</v>
      </c>
      <c r="T663" s="22">
        <v>0.6</v>
      </c>
      <c r="U663" s="19">
        <v>6</v>
      </c>
      <c r="V663" s="19">
        <v>3</v>
      </c>
      <c r="AS663" s="2"/>
      <c r="AT663" s="2"/>
      <c r="AU663" s="2"/>
      <c r="AV663" s="15"/>
      <c r="AW663" s="15"/>
      <c r="BA663" s="2"/>
      <c r="BB663" s="2"/>
      <c r="BD663" s="20"/>
      <c r="BE663" s="20"/>
      <c r="BG663" s="3"/>
      <c r="BH663" s="1"/>
      <c r="BI663" s="1"/>
      <c r="BJ663" s="1"/>
      <c r="BK663" s="1"/>
      <c r="BL663" s="1"/>
    </row>
    <row r="664" spans="1:64" x14ac:dyDescent="0.25">
      <c r="A664" s="1" t="s">
        <v>65</v>
      </c>
      <c r="B664" s="1" t="s">
        <v>18</v>
      </c>
      <c r="C664" s="1" t="s">
        <v>25</v>
      </c>
      <c r="D664" s="1" t="s">
        <v>290</v>
      </c>
      <c r="E664" s="1" t="s">
        <v>3076</v>
      </c>
      <c r="F664" s="1" t="s">
        <v>3078</v>
      </c>
      <c r="G664"/>
      <c r="H664" s="22">
        <v>-4.4299999999999999E-2</v>
      </c>
      <c r="J664" s="13">
        <v>0.2319</v>
      </c>
      <c r="K664" s="13">
        <v>0.24099999999999999</v>
      </c>
      <c r="L664" s="13">
        <v>0.20469999999999999</v>
      </c>
      <c r="M664" s="13">
        <v>0.19289999999999999</v>
      </c>
      <c r="N664" s="13">
        <v>-7.9200000000000007E-2</v>
      </c>
      <c r="O664" s="13">
        <v>-0.17469999999999999</v>
      </c>
      <c r="P664" s="13"/>
      <c r="Q664" s="19">
        <v>47</v>
      </c>
      <c r="R664" s="22">
        <v>0.85</v>
      </c>
      <c r="S664" s="22">
        <v>1.81</v>
      </c>
      <c r="T664" s="22">
        <v>0.83</v>
      </c>
      <c r="U664" s="19">
        <v>3</v>
      </c>
      <c r="V664" s="19">
        <v>2</v>
      </c>
      <c r="AS664" s="2"/>
      <c r="AT664" s="2"/>
      <c r="AU664" s="2"/>
      <c r="AV664" s="15"/>
      <c r="AW664" s="15"/>
      <c r="BA664" s="2"/>
      <c r="BB664" s="2"/>
      <c r="BD664" s="20"/>
      <c r="BE664" s="20"/>
      <c r="BG664" s="3"/>
      <c r="BH664" s="1"/>
      <c r="BI664" s="1"/>
      <c r="BJ664" s="1"/>
      <c r="BK664" s="1"/>
      <c r="BL664" s="1"/>
    </row>
    <row r="665" spans="1:64" x14ac:dyDescent="0.25">
      <c r="A665" s="1" t="s">
        <v>17</v>
      </c>
      <c r="B665" s="1" t="s">
        <v>18</v>
      </c>
      <c r="C665" s="1" t="s">
        <v>25</v>
      </c>
      <c r="D665" s="1" t="s">
        <v>128</v>
      </c>
      <c r="E665" s="1" t="s">
        <v>622</v>
      </c>
      <c r="F665" s="1" t="s">
        <v>2369</v>
      </c>
      <c r="G665"/>
      <c r="H665" s="22">
        <v>2.2700000000000001E-2</v>
      </c>
      <c r="J665" s="13">
        <v>0.17119999999999999</v>
      </c>
      <c r="K665" s="13">
        <v>7.5999999999999998E-2</v>
      </c>
      <c r="L665" s="13">
        <v>6.4699999999999994E-2</v>
      </c>
      <c r="M665" s="13">
        <v>6.3700000000000007E-2</v>
      </c>
      <c r="N665" s="13">
        <v>0</v>
      </c>
      <c r="O665" s="13">
        <v>-0.10390000000000001</v>
      </c>
      <c r="P665" s="13"/>
      <c r="Q665" s="19">
        <v>232</v>
      </c>
      <c r="R665" s="22">
        <v>0.85</v>
      </c>
      <c r="S665" s="22">
        <v>1.96</v>
      </c>
      <c r="T665" s="22">
        <v>-0.12</v>
      </c>
      <c r="U665" s="19">
        <v>15</v>
      </c>
      <c r="V665" s="19">
        <v>5</v>
      </c>
      <c r="AS665" s="2"/>
      <c r="AT665" s="2"/>
      <c r="AU665" s="2"/>
      <c r="AV665" s="15"/>
      <c r="AW665" s="15"/>
      <c r="BA665" s="2"/>
      <c r="BB665" s="2"/>
      <c r="BD665" s="20"/>
      <c r="BE665" s="20"/>
      <c r="BG665" s="3"/>
      <c r="BH665" s="1"/>
      <c r="BI665" s="1"/>
      <c r="BJ665" s="1"/>
      <c r="BK665" s="1"/>
      <c r="BL665" s="1"/>
    </row>
    <row r="666" spans="1:64" x14ac:dyDescent="0.25">
      <c r="A666" s="1" t="s">
        <v>65</v>
      </c>
      <c r="B666" s="1" t="s">
        <v>68</v>
      </c>
      <c r="C666" s="1" t="s">
        <v>7</v>
      </c>
      <c r="D666" s="1" t="s">
        <v>16</v>
      </c>
      <c r="E666" s="1" t="s">
        <v>622</v>
      </c>
      <c r="F666" s="1" t="s">
        <v>903</v>
      </c>
      <c r="G666"/>
      <c r="H666" s="22">
        <v>-1.6552000000000001E-2</v>
      </c>
      <c r="J666" s="13">
        <v>2.46E-2</v>
      </c>
      <c r="K666" s="13">
        <v>8.8800000000000004E-2</v>
      </c>
      <c r="L666" s="13">
        <v>7.5300000000000006E-2</v>
      </c>
      <c r="M666" s="13">
        <v>7.3899999999999993E-2</v>
      </c>
      <c r="N666" s="13">
        <v>-2.3199999999999998E-2</v>
      </c>
      <c r="O666" s="13">
        <v>-7.22E-2</v>
      </c>
      <c r="P666" s="13"/>
      <c r="Q666" s="19">
        <v>0</v>
      </c>
      <c r="R666" s="22">
        <v>0.85</v>
      </c>
      <c r="S666" s="22">
        <v>1.56</v>
      </c>
      <c r="T666" s="22">
        <v>-0.14000000000000001</v>
      </c>
      <c r="U666" s="19">
        <v>18</v>
      </c>
      <c r="V666" s="19">
        <v>6</v>
      </c>
      <c r="AS666" s="2"/>
      <c r="AT666" s="2"/>
      <c r="AU666" s="2"/>
      <c r="AV666" s="15"/>
      <c r="AW666" s="15"/>
      <c r="BA666" s="2"/>
      <c r="BB666" s="2"/>
      <c r="BD666" s="20"/>
      <c r="BE666" s="20"/>
      <c r="BG666" s="3"/>
      <c r="BH666" s="1"/>
      <c r="BI666" s="1"/>
      <c r="BJ666" s="1"/>
      <c r="BK666" s="1"/>
      <c r="BL666" s="1"/>
    </row>
    <row r="667" spans="1:64" x14ac:dyDescent="0.25">
      <c r="A667" s="1" t="s">
        <v>1079</v>
      </c>
      <c r="B667" s="1" t="s">
        <v>18</v>
      </c>
      <c r="C667" s="1" t="s">
        <v>7</v>
      </c>
      <c r="D667" s="1" t="s">
        <v>4</v>
      </c>
      <c r="E667" s="1" t="s">
        <v>1131</v>
      </c>
      <c r="F667" s="1" t="s">
        <v>1132</v>
      </c>
      <c r="G667">
        <v>-3.9063000000000001E-2</v>
      </c>
      <c r="H667" s="22">
        <v>1.1259E-2</v>
      </c>
      <c r="I667" s="2">
        <v>-3.9100000000000003E-2</v>
      </c>
      <c r="J667" s="13">
        <v>0.25790000000000002</v>
      </c>
      <c r="K667" s="13">
        <v>0.17050000000000001</v>
      </c>
      <c r="L667" s="13">
        <v>0.14560000000000001</v>
      </c>
      <c r="M667" s="13">
        <v>0.13950000000000001</v>
      </c>
      <c r="N667" s="13">
        <v>-3.9100000000000003E-2</v>
      </c>
      <c r="O667" s="13">
        <v>-0.4078</v>
      </c>
      <c r="P667" s="13">
        <v>-3.9100000000000003E-2</v>
      </c>
      <c r="Q667" s="19">
        <v>0</v>
      </c>
      <c r="R667" s="22">
        <v>0.85</v>
      </c>
      <c r="S667" s="22">
        <v>1.34</v>
      </c>
      <c r="T667" s="22">
        <v>0.37</v>
      </c>
      <c r="U667" s="19">
        <v>46</v>
      </c>
      <c r="V667" s="19">
        <v>6</v>
      </c>
      <c r="AS667" s="2"/>
      <c r="AT667" s="2"/>
      <c r="AU667" s="2"/>
      <c r="AV667" s="15"/>
      <c r="AW667" s="15"/>
      <c r="BA667" s="2"/>
      <c r="BB667" s="2"/>
      <c r="BD667" s="20"/>
      <c r="BE667" s="20"/>
      <c r="BG667" s="3"/>
      <c r="BH667" s="1"/>
      <c r="BI667" s="1"/>
      <c r="BJ667" s="1"/>
      <c r="BK667" s="1"/>
      <c r="BL667" s="1"/>
    </row>
    <row r="668" spans="1:64" x14ac:dyDescent="0.25">
      <c r="A668" s="1" t="s">
        <v>1</v>
      </c>
      <c r="B668" s="1" t="s">
        <v>18</v>
      </c>
      <c r="C668" s="1" t="s">
        <v>56</v>
      </c>
      <c r="D668" s="1" t="s">
        <v>4</v>
      </c>
      <c r="E668" s="1" t="s">
        <v>1349</v>
      </c>
      <c r="F668" s="1" t="s">
        <v>1639</v>
      </c>
      <c r="G668"/>
      <c r="H668" s="22">
        <v>-3.1899999999999998E-2</v>
      </c>
      <c r="J668" s="13">
        <v>-0.15290000000000001</v>
      </c>
      <c r="K668" s="13">
        <v>0.10290000000000001</v>
      </c>
      <c r="L668" s="13">
        <v>8.72E-2</v>
      </c>
      <c r="M668" s="13">
        <v>8.5199999999999998E-2</v>
      </c>
      <c r="N668" s="13">
        <v>-0.15759999999999999</v>
      </c>
      <c r="O668" s="13">
        <v>-0.15759999999999999</v>
      </c>
      <c r="P668" s="13"/>
      <c r="Q668" s="19">
        <v>4</v>
      </c>
      <c r="R668" s="22">
        <v>0.85</v>
      </c>
      <c r="S668" s="22">
        <v>1.49</v>
      </c>
      <c r="T668" s="22">
        <v>0.28999999999999998</v>
      </c>
      <c r="U668" s="19">
        <v>6</v>
      </c>
      <c r="V668" s="19">
        <v>2</v>
      </c>
      <c r="AS668" s="2"/>
      <c r="AT668" s="2"/>
      <c r="AU668" s="2"/>
      <c r="AV668" s="15"/>
      <c r="AW668" s="15"/>
      <c r="BA668" s="2"/>
      <c r="BB668" s="2"/>
      <c r="BD668" s="20"/>
      <c r="BE668" s="20"/>
      <c r="BG668" s="3"/>
      <c r="BH668" s="1"/>
      <c r="BI668" s="1"/>
      <c r="BJ668" s="1"/>
      <c r="BK668" s="1"/>
      <c r="BL668" s="1"/>
    </row>
    <row r="669" spans="1:64" x14ac:dyDescent="0.25">
      <c r="A669" s="1" t="s">
        <v>987</v>
      </c>
      <c r="B669" s="1" t="s">
        <v>987</v>
      </c>
      <c r="C669" s="1" t="s">
        <v>987</v>
      </c>
      <c r="D669" s="1" t="s">
        <v>987</v>
      </c>
      <c r="E669" s="1" t="s">
        <v>987</v>
      </c>
      <c r="F669" s="1" t="s">
        <v>1646</v>
      </c>
      <c r="G669">
        <v>-2.186E-3</v>
      </c>
      <c r="H669" s="22">
        <v>-2.0920000000000001E-2</v>
      </c>
      <c r="I669" s="2">
        <v>-2.2000000000000001E-3</v>
      </c>
      <c r="J669" s="13">
        <v>0.45429999999999998</v>
      </c>
      <c r="K669" s="13">
        <v>0.44969999999999999</v>
      </c>
      <c r="L669" s="13">
        <v>0.38140000000000002</v>
      </c>
      <c r="M669" s="13">
        <v>0.32929999999999998</v>
      </c>
      <c r="N669" s="13">
        <v>-2.3099999999999999E-2</v>
      </c>
      <c r="O669" s="13">
        <v>-0.40849999999999997</v>
      </c>
      <c r="P669" s="13">
        <v>-2.2000000000000001E-3</v>
      </c>
      <c r="Q669" s="19"/>
      <c r="R669" s="22">
        <v>0.85</v>
      </c>
      <c r="S669" s="22">
        <v>1.84</v>
      </c>
      <c r="T669" s="22">
        <v>0.42</v>
      </c>
      <c r="U669" s="19">
        <v>27</v>
      </c>
      <c r="V669" s="19">
        <v>10</v>
      </c>
      <c r="AS669" s="2"/>
      <c r="AT669" s="2"/>
      <c r="AU669" s="2"/>
      <c r="AV669" s="15"/>
      <c r="AW669" s="15"/>
      <c r="BA669" s="2"/>
      <c r="BB669" s="2"/>
      <c r="BD669" s="20"/>
      <c r="BE669" s="20"/>
      <c r="BG669" s="3"/>
      <c r="BH669" s="1"/>
      <c r="BI669" s="1"/>
      <c r="BJ669" s="1"/>
      <c r="BK669" s="1"/>
      <c r="BL669" s="1"/>
    </row>
    <row r="670" spans="1:64" x14ac:dyDescent="0.25">
      <c r="A670" s="1" t="s">
        <v>1</v>
      </c>
      <c r="B670" s="1" t="s">
        <v>2</v>
      </c>
      <c r="C670" s="1" t="s">
        <v>22</v>
      </c>
      <c r="D670" s="1" t="s">
        <v>4</v>
      </c>
      <c r="E670" s="1" t="s">
        <v>1525</v>
      </c>
      <c r="F670" s="1" t="s">
        <v>1526</v>
      </c>
      <c r="G670"/>
      <c r="H670" s="22">
        <v>-1.9800000000000002E-2</v>
      </c>
      <c r="J670" s="13">
        <v>0.1278</v>
      </c>
      <c r="K670" s="13">
        <v>8.5000000000000006E-2</v>
      </c>
      <c r="L670" s="13">
        <v>7.22E-2</v>
      </c>
      <c r="M670" s="13">
        <v>7.0900000000000005E-2</v>
      </c>
      <c r="N670" s="13">
        <v>-1.9800000000000002E-2</v>
      </c>
      <c r="O670" s="13">
        <v>-0.26750000000000002</v>
      </c>
      <c r="P670" s="13"/>
      <c r="Q670" s="19">
        <v>188</v>
      </c>
      <c r="R670" s="22">
        <v>0.85</v>
      </c>
      <c r="S670" s="22">
        <v>1.59</v>
      </c>
      <c r="T670" s="22">
        <v>-0.16</v>
      </c>
      <c r="U670" s="19">
        <v>95</v>
      </c>
      <c r="V670" s="19">
        <v>7</v>
      </c>
      <c r="AS670" s="2"/>
      <c r="AT670" s="2"/>
      <c r="AU670" s="2"/>
      <c r="AV670" s="15"/>
      <c r="AW670" s="15"/>
      <c r="BA670" s="2"/>
      <c r="BB670" s="2"/>
      <c r="BD670" s="20"/>
      <c r="BE670" s="20"/>
      <c r="BG670" s="3"/>
      <c r="BH670" s="1"/>
      <c r="BI670" s="1"/>
      <c r="BJ670" s="1"/>
      <c r="BK670" s="1"/>
      <c r="BL670" s="1"/>
    </row>
    <row r="671" spans="1:64" x14ac:dyDescent="0.25">
      <c r="A671" s="1" t="s">
        <v>6</v>
      </c>
      <c r="B671" s="1" t="s">
        <v>18</v>
      </c>
      <c r="C671" s="1" t="s">
        <v>1645</v>
      </c>
      <c r="D671" s="1" t="s">
        <v>4</v>
      </c>
      <c r="E671" s="1" t="s">
        <v>756</v>
      </c>
      <c r="F671" s="1" t="s">
        <v>760</v>
      </c>
      <c r="G671">
        <v>8.5593000000000002E-2</v>
      </c>
      <c r="H671" s="22">
        <v>-8.9094000000000007E-2</v>
      </c>
      <c r="I671" s="2">
        <v>8.5599999999999996E-2</v>
      </c>
      <c r="J671" s="13">
        <v>0.76429999999999998</v>
      </c>
      <c r="K671" s="13">
        <v>0.92079999999999995</v>
      </c>
      <c r="L671" s="13">
        <v>0.77170000000000005</v>
      </c>
      <c r="M671" s="13">
        <v>0.48799999999999999</v>
      </c>
      <c r="N671" s="13">
        <v>-0.33</v>
      </c>
      <c r="O671" s="13">
        <v>-0.81399999999999995</v>
      </c>
      <c r="P671" s="13">
        <v>8.5599999999999996E-2</v>
      </c>
      <c r="Q671" s="19">
        <v>0</v>
      </c>
      <c r="R671" s="22">
        <v>0.84</v>
      </c>
      <c r="S671" s="22">
        <v>2.2000000000000002</v>
      </c>
      <c r="T671" s="22">
        <v>0.55000000000000004</v>
      </c>
      <c r="U671" s="19">
        <v>39</v>
      </c>
      <c r="V671" s="19">
        <v>9</v>
      </c>
      <c r="AS671" s="2"/>
      <c r="AT671" s="2"/>
      <c r="AU671" s="2"/>
      <c r="AV671" s="15"/>
      <c r="AW671" s="15"/>
      <c r="BA671" s="2"/>
      <c r="BB671" s="2"/>
      <c r="BD671" s="20"/>
      <c r="BE671" s="20"/>
      <c r="BG671" s="3"/>
      <c r="BH671" s="1"/>
      <c r="BI671" s="1"/>
      <c r="BJ671" s="1"/>
      <c r="BK671" s="1"/>
      <c r="BL671" s="1"/>
    </row>
    <row r="672" spans="1:64" x14ac:dyDescent="0.25">
      <c r="A672" s="1" t="s">
        <v>1</v>
      </c>
      <c r="B672" s="1" t="s">
        <v>18</v>
      </c>
      <c r="C672" s="1" t="s">
        <v>27</v>
      </c>
      <c r="D672" s="1" t="s">
        <v>40</v>
      </c>
      <c r="E672" s="1" t="s">
        <v>2995</v>
      </c>
      <c r="F672" s="1" t="s">
        <v>2996</v>
      </c>
      <c r="G672"/>
      <c r="H672" s="22">
        <v>4.0000000000000002E-4</v>
      </c>
      <c r="J672" s="13">
        <v>-5.0000000000000001E-4</v>
      </c>
      <c r="K672" s="13">
        <v>6.7699999999999996E-2</v>
      </c>
      <c r="L672" s="13">
        <v>5.6800000000000003E-2</v>
      </c>
      <c r="M672" s="13">
        <v>5.6000000000000001E-2</v>
      </c>
      <c r="N672" s="13">
        <v>-2.1299999999999999E-2</v>
      </c>
      <c r="O672" s="13">
        <v>-0.12479999999999999</v>
      </c>
      <c r="P672" s="13"/>
      <c r="Q672" s="19">
        <v>49</v>
      </c>
      <c r="R672" s="22">
        <v>0.84</v>
      </c>
      <c r="S672" s="22">
        <v>1.1200000000000001</v>
      </c>
      <c r="T672" s="22">
        <v>0.12</v>
      </c>
      <c r="U672" s="19">
        <v>42</v>
      </c>
      <c r="V672" s="19">
        <v>7</v>
      </c>
      <c r="AS672" s="2"/>
      <c r="AT672" s="2"/>
      <c r="AU672" s="2"/>
      <c r="AV672" s="15"/>
      <c r="AW672" s="15"/>
      <c r="BA672" s="2"/>
      <c r="BB672" s="2"/>
      <c r="BD672" s="20"/>
      <c r="BE672" s="20"/>
      <c r="BG672" s="3"/>
      <c r="BH672" s="1"/>
      <c r="BI672" s="1"/>
      <c r="BJ672" s="1"/>
      <c r="BK672" s="1"/>
      <c r="BL672" s="1"/>
    </row>
    <row r="673" spans="1:64" x14ac:dyDescent="0.25">
      <c r="A673" s="1" t="s">
        <v>27</v>
      </c>
      <c r="B673" s="1" t="s">
        <v>18</v>
      </c>
      <c r="C673" s="1" t="s">
        <v>25</v>
      </c>
      <c r="D673" s="1" t="s">
        <v>4</v>
      </c>
      <c r="E673" s="1" t="s">
        <v>88</v>
      </c>
      <c r="F673" s="1" t="s">
        <v>1343</v>
      </c>
      <c r="G673"/>
      <c r="H673" s="22">
        <v>-8.2000000000000007E-3</v>
      </c>
      <c r="J673" s="13">
        <v>3.2599999999999997E-2</v>
      </c>
      <c r="K673" s="13">
        <v>5.6099999999999997E-2</v>
      </c>
      <c r="L673" s="13">
        <v>4.7199999999999999E-2</v>
      </c>
      <c r="M673" s="13">
        <v>4.6600000000000003E-2</v>
      </c>
      <c r="N673" s="13">
        <v>-8.2000000000000007E-3</v>
      </c>
      <c r="O673" s="13">
        <v>-9.6199999999999994E-2</v>
      </c>
      <c r="P673" s="13"/>
      <c r="Q673" s="19">
        <v>374</v>
      </c>
      <c r="R673" s="22">
        <v>0.84</v>
      </c>
      <c r="S673" s="22">
        <v>1.31</v>
      </c>
      <c r="T673" s="22">
        <v>0.31</v>
      </c>
      <c r="U673" s="19">
        <v>26</v>
      </c>
      <c r="V673" s="19">
        <v>4</v>
      </c>
      <c r="AS673" s="2"/>
      <c r="AT673" s="2"/>
      <c r="AU673" s="2"/>
      <c r="AV673" s="15"/>
      <c r="AW673" s="15"/>
      <c r="BA673" s="2"/>
      <c r="BB673" s="2"/>
      <c r="BD673" s="20"/>
      <c r="BE673" s="20"/>
      <c r="BG673" s="3"/>
      <c r="BH673" s="1"/>
      <c r="BI673" s="1"/>
      <c r="BJ673" s="1"/>
      <c r="BK673" s="1"/>
      <c r="BL673" s="1"/>
    </row>
    <row r="674" spans="1:64" x14ac:dyDescent="0.25">
      <c r="A674" s="1" t="s">
        <v>1</v>
      </c>
      <c r="B674" s="1" t="s">
        <v>2</v>
      </c>
      <c r="C674" s="1" t="s">
        <v>13</v>
      </c>
      <c r="D674" s="1" t="s">
        <v>4</v>
      </c>
      <c r="E674" s="1" t="s">
        <v>91</v>
      </c>
      <c r="F674" s="1" t="s">
        <v>1473</v>
      </c>
      <c r="G674"/>
      <c r="H674" s="22">
        <v>8.0000000000000007E-5</v>
      </c>
      <c r="J674" s="13">
        <v>0.1855</v>
      </c>
      <c r="K674" s="13">
        <v>0.11</v>
      </c>
      <c r="L674" s="13">
        <v>9.1899999999999996E-2</v>
      </c>
      <c r="M674" s="13">
        <v>8.9399999999999993E-2</v>
      </c>
      <c r="N674" s="13">
        <v>0</v>
      </c>
      <c r="O674" s="13">
        <v>-0.16350000000000001</v>
      </c>
      <c r="P674" s="13"/>
      <c r="Q674" s="19">
        <v>1200</v>
      </c>
      <c r="R674" s="22">
        <v>0.84</v>
      </c>
      <c r="S674" s="22">
        <v>1.52</v>
      </c>
      <c r="T674" s="22">
        <v>0.02</v>
      </c>
      <c r="U674" s="19">
        <v>23</v>
      </c>
      <c r="V674" s="19">
        <v>6</v>
      </c>
      <c r="AS674" s="2"/>
      <c r="AT674" s="2"/>
      <c r="AU674" s="2"/>
      <c r="AV674" s="15"/>
      <c r="AW674" s="15"/>
      <c r="BA674" s="2"/>
      <c r="BB674" s="2"/>
      <c r="BD674" s="20"/>
      <c r="BE674" s="20"/>
      <c r="BG674" s="3"/>
      <c r="BH674" s="1"/>
      <c r="BI674" s="1"/>
      <c r="BJ674" s="1"/>
      <c r="BK674" s="1"/>
      <c r="BL674" s="1"/>
    </row>
    <row r="675" spans="1:64" x14ac:dyDescent="0.25">
      <c r="A675" s="1" t="s">
        <v>65</v>
      </c>
      <c r="B675" s="1" t="s">
        <v>18</v>
      </c>
      <c r="C675" s="1" t="s">
        <v>25</v>
      </c>
      <c r="D675" s="1" t="s">
        <v>30</v>
      </c>
      <c r="E675" s="1" t="s">
        <v>2713</v>
      </c>
      <c r="F675" s="1" t="s">
        <v>2714</v>
      </c>
      <c r="G675"/>
      <c r="H675" s="22">
        <v>-2.23E-2</v>
      </c>
      <c r="J675" s="13">
        <v>0.25080000000000002</v>
      </c>
      <c r="K675" s="13">
        <v>0.10539999999999999</v>
      </c>
      <c r="L675" s="13">
        <v>8.8900000000000007E-2</v>
      </c>
      <c r="M675" s="13">
        <v>8.6499999999999994E-2</v>
      </c>
      <c r="N675" s="13">
        <v>-2.23E-2</v>
      </c>
      <c r="O675" s="13">
        <v>-0.2097</v>
      </c>
      <c r="P675" s="13"/>
      <c r="Q675" s="19">
        <v>0</v>
      </c>
      <c r="R675" s="22">
        <v>0.84</v>
      </c>
      <c r="S675" s="22">
        <v>0.97</v>
      </c>
      <c r="T675" s="22">
        <v>0.56999999999999995</v>
      </c>
      <c r="U675" s="19">
        <v>22</v>
      </c>
      <c r="V675" s="19">
        <v>4</v>
      </c>
      <c r="AS675" s="2"/>
      <c r="AT675" s="2"/>
      <c r="AU675" s="2"/>
      <c r="AV675" s="15"/>
      <c r="AW675" s="15"/>
      <c r="BA675" s="2"/>
      <c r="BB675" s="2"/>
      <c r="BD675" s="20"/>
      <c r="BE675" s="20"/>
      <c r="BG675" s="3"/>
      <c r="BH675" s="1"/>
      <c r="BI675" s="1"/>
      <c r="BJ675" s="1"/>
      <c r="BK675" s="1"/>
      <c r="BL675" s="1"/>
    </row>
    <row r="676" spans="1:64" x14ac:dyDescent="0.25">
      <c r="A676" s="1" t="s">
        <v>6</v>
      </c>
      <c r="B676" s="1" t="s">
        <v>18</v>
      </c>
      <c r="C676" s="1" t="s">
        <v>1645</v>
      </c>
      <c r="D676" s="1" t="s">
        <v>4</v>
      </c>
      <c r="E676" s="1" t="s">
        <v>3067</v>
      </c>
      <c r="F676" s="1" t="s">
        <v>3068</v>
      </c>
      <c r="G676">
        <v>-0.25094499999999997</v>
      </c>
      <c r="H676" s="22">
        <v>-4.6476999999999997E-2</v>
      </c>
      <c r="I676" s="2">
        <v>-0.25090000000000001</v>
      </c>
      <c r="J676" s="13">
        <v>0.8861</v>
      </c>
      <c r="K676" s="13">
        <v>1.718</v>
      </c>
      <c r="L676" s="13">
        <v>1.4502999999999999</v>
      </c>
      <c r="M676" s="13">
        <v>0</v>
      </c>
      <c r="N676" s="13">
        <v>-0.2858</v>
      </c>
      <c r="O676" s="13">
        <v>-0.52159999999999995</v>
      </c>
      <c r="P676" s="13">
        <v>-0.25090000000000001</v>
      </c>
      <c r="Q676" s="19">
        <v>0</v>
      </c>
      <c r="R676" s="22">
        <v>0.84</v>
      </c>
      <c r="S676" s="22">
        <v>3.58</v>
      </c>
      <c r="T676" s="22"/>
      <c r="U676" s="19">
        <v>5</v>
      </c>
      <c r="V676" s="19">
        <v>3</v>
      </c>
      <c r="AS676" s="2"/>
      <c r="AT676" s="2"/>
      <c r="AU676" s="2"/>
      <c r="AV676" s="15"/>
      <c r="AW676" s="15"/>
      <c r="BA676" s="2"/>
      <c r="BB676" s="2"/>
      <c r="BD676" s="20"/>
      <c r="BE676" s="20"/>
      <c r="BG676" s="3"/>
      <c r="BH676" s="1"/>
      <c r="BI676" s="1"/>
      <c r="BJ676" s="1"/>
      <c r="BK676" s="1"/>
      <c r="BL676" s="1"/>
    </row>
    <row r="677" spans="1:64" x14ac:dyDescent="0.25">
      <c r="A677" s="1" t="s">
        <v>6</v>
      </c>
      <c r="B677" s="1" t="s">
        <v>18</v>
      </c>
      <c r="C677" s="1" t="s">
        <v>1645</v>
      </c>
      <c r="D677" s="1" t="s">
        <v>4</v>
      </c>
      <c r="E677" s="1" t="s">
        <v>795</v>
      </c>
      <c r="F677" s="1" t="s">
        <v>796</v>
      </c>
      <c r="G677">
        <v>-5.1943000000000003E-2</v>
      </c>
      <c r="H677" s="22">
        <v>-0.136518</v>
      </c>
      <c r="I677" s="2">
        <v>-5.1900000000000002E-2</v>
      </c>
      <c r="J677" s="13">
        <v>8.4099999999999994E-2</v>
      </c>
      <c r="K677" s="13">
        <v>0.9022</v>
      </c>
      <c r="L677" s="13">
        <v>0.75760000000000005</v>
      </c>
      <c r="M677" s="13">
        <v>0.49530000000000002</v>
      </c>
      <c r="N677" s="13">
        <v>-0.49330000000000002</v>
      </c>
      <c r="O677" s="13">
        <v>-0.77559999999999996</v>
      </c>
      <c r="P677" s="13">
        <v>-5.1900000000000002E-2</v>
      </c>
      <c r="Q677" s="19">
        <v>0</v>
      </c>
      <c r="R677" s="22">
        <v>0.84</v>
      </c>
      <c r="S677" s="22">
        <v>2</v>
      </c>
      <c r="T677" s="22">
        <v>0.44</v>
      </c>
      <c r="U677" s="19">
        <v>38</v>
      </c>
      <c r="V677" s="19">
        <v>14</v>
      </c>
      <c r="AS677" s="2"/>
      <c r="AT677" s="2"/>
      <c r="AU677" s="2"/>
      <c r="AV677" s="15"/>
      <c r="AW677" s="15"/>
      <c r="BA677" s="2"/>
      <c r="BB677" s="2"/>
      <c r="BD677" s="20"/>
      <c r="BE677" s="20"/>
      <c r="BG677" s="3"/>
      <c r="BH677" s="1"/>
      <c r="BI677" s="1"/>
      <c r="BJ677" s="1"/>
      <c r="BK677" s="1"/>
      <c r="BL677" s="1"/>
    </row>
    <row r="678" spans="1:64" x14ac:dyDescent="0.25">
      <c r="A678" s="1" t="s">
        <v>1</v>
      </c>
      <c r="B678" s="1" t="s">
        <v>2</v>
      </c>
      <c r="C678" s="1" t="s">
        <v>39</v>
      </c>
      <c r="D678" s="1" t="s">
        <v>4</v>
      </c>
      <c r="E678" s="1" t="s">
        <v>1341</v>
      </c>
      <c r="F678" s="1" t="s">
        <v>1342</v>
      </c>
      <c r="G678"/>
      <c r="H678" s="22">
        <v>2.7000000000000001E-3</v>
      </c>
      <c r="J678" s="13">
        <v>7.1599999999999997E-2</v>
      </c>
      <c r="K678" s="13">
        <v>0.1968</v>
      </c>
      <c r="L678" s="13">
        <v>0.16489999999999999</v>
      </c>
      <c r="M678" s="13">
        <v>0.15640000000000001</v>
      </c>
      <c r="N678" s="13">
        <v>-8.2000000000000003E-2</v>
      </c>
      <c r="O678" s="13">
        <v>-0.26050000000000001</v>
      </c>
      <c r="P678" s="13"/>
      <c r="Q678" s="19">
        <v>5</v>
      </c>
      <c r="R678" s="22">
        <v>0.84</v>
      </c>
      <c r="S678" s="22">
        <v>2</v>
      </c>
      <c r="T678" s="22">
        <v>-0.19</v>
      </c>
      <c r="U678" s="19">
        <v>30</v>
      </c>
      <c r="V678" s="19">
        <v>9</v>
      </c>
      <c r="AS678" s="2"/>
      <c r="AT678" s="2"/>
      <c r="AU678" s="2"/>
      <c r="AV678" s="15"/>
      <c r="AW678" s="15"/>
      <c r="BA678" s="2"/>
      <c r="BB678" s="2"/>
      <c r="BD678" s="20"/>
      <c r="BE678" s="20"/>
      <c r="BG678" s="3"/>
      <c r="BH678" s="1"/>
      <c r="BI678" s="1"/>
      <c r="BJ678" s="1"/>
      <c r="BK678" s="1"/>
      <c r="BL678" s="1"/>
    </row>
    <row r="679" spans="1:64" x14ac:dyDescent="0.25">
      <c r="A679" s="1" t="s">
        <v>6</v>
      </c>
      <c r="B679" s="1" t="s">
        <v>18</v>
      </c>
      <c r="C679" s="1" t="s">
        <v>1645</v>
      </c>
      <c r="D679" s="1" t="s">
        <v>4</v>
      </c>
      <c r="E679" s="1" t="s">
        <v>1723</v>
      </c>
      <c r="F679" s="1" t="s">
        <v>1057</v>
      </c>
      <c r="G679">
        <v>-1.2281E-2</v>
      </c>
      <c r="H679" s="22">
        <v>-0.101411</v>
      </c>
      <c r="I679" s="2">
        <v>-1.23E-2</v>
      </c>
      <c r="J679" s="13">
        <v>0.45519999999999999</v>
      </c>
      <c r="K679" s="13">
        <v>0.79100000000000004</v>
      </c>
      <c r="L679" s="13">
        <v>0.66010000000000002</v>
      </c>
      <c r="M679" s="13">
        <v>0.44190000000000002</v>
      </c>
      <c r="N679" s="13">
        <v>-0.27739999999999998</v>
      </c>
      <c r="O679" s="13">
        <v>-0.76300000000000001</v>
      </c>
      <c r="P679" s="13">
        <v>-1.23E-2</v>
      </c>
      <c r="Q679" s="19">
        <v>0</v>
      </c>
      <c r="R679" s="22">
        <v>0.83</v>
      </c>
      <c r="S679" s="22">
        <v>1.86</v>
      </c>
      <c r="T679" s="22">
        <v>0.63</v>
      </c>
      <c r="U679" s="19">
        <v>38</v>
      </c>
      <c r="V679" s="19">
        <v>9</v>
      </c>
      <c r="AS679" s="2"/>
      <c r="AT679" s="2"/>
      <c r="AU679" s="2"/>
      <c r="AV679" s="15"/>
      <c r="AW679" s="15"/>
      <c r="BA679" s="2"/>
      <c r="BB679" s="2"/>
      <c r="BD679" s="20"/>
      <c r="BE679" s="20"/>
      <c r="BG679" s="3"/>
      <c r="BH679" s="1"/>
      <c r="BI679" s="1"/>
      <c r="BJ679" s="1"/>
      <c r="BK679" s="1"/>
      <c r="BL679" s="1"/>
    </row>
    <row r="680" spans="1:64" x14ac:dyDescent="0.25">
      <c r="A680" s="1" t="s">
        <v>32</v>
      </c>
      <c r="B680" s="1" t="s">
        <v>18</v>
      </c>
      <c r="C680" s="1" t="s">
        <v>25</v>
      </c>
      <c r="D680" s="1" t="s">
        <v>1768</v>
      </c>
      <c r="E680" s="1" t="s">
        <v>3113</v>
      </c>
      <c r="F680" s="1" t="s">
        <v>3114</v>
      </c>
      <c r="G680"/>
      <c r="H680" s="22">
        <v>1.7100000000000001E-2</v>
      </c>
      <c r="J680" s="13">
        <v>0.13320000000000001</v>
      </c>
      <c r="K680" s="13">
        <v>0.13489999999999999</v>
      </c>
      <c r="L680" s="13">
        <v>0.11260000000000001</v>
      </c>
      <c r="M680" s="13">
        <v>0.10920000000000001</v>
      </c>
      <c r="N680" s="13">
        <v>-1.11E-2</v>
      </c>
      <c r="O680" s="13">
        <v>-8.9399999999999993E-2</v>
      </c>
      <c r="P680" s="13"/>
      <c r="Q680" s="19">
        <v>175</v>
      </c>
      <c r="R680" s="22">
        <v>0.83</v>
      </c>
      <c r="S680" s="22">
        <v>1.42</v>
      </c>
      <c r="T680" s="22">
        <v>0.74</v>
      </c>
      <c r="U680" s="19">
        <v>4</v>
      </c>
      <c r="V680" s="19">
        <v>3</v>
      </c>
      <c r="AS680" s="2"/>
      <c r="AT680" s="2"/>
      <c r="AU680" s="2"/>
      <c r="AV680" s="15"/>
      <c r="AW680" s="15"/>
      <c r="BA680" s="2"/>
      <c r="BB680" s="2"/>
      <c r="BD680" s="20"/>
      <c r="BE680" s="20"/>
      <c r="BG680" s="3"/>
      <c r="BH680" s="1"/>
      <c r="BI680" s="1"/>
      <c r="BJ680" s="1"/>
      <c r="BK680" s="1"/>
      <c r="BL680" s="1"/>
    </row>
    <row r="681" spans="1:64" x14ac:dyDescent="0.25">
      <c r="A681" s="1" t="s">
        <v>6</v>
      </c>
      <c r="B681" s="1" t="s">
        <v>18</v>
      </c>
      <c r="C681" s="1" t="s">
        <v>1645</v>
      </c>
      <c r="D681" s="1" t="s">
        <v>4</v>
      </c>
      <c r="E681" s="1" t="s">
        <v>2853</v>
      </c>
      <c r="F681" s="1" t="s">
        <v>2854</v>
      </c>
      <c r="G681">
        <v>-6.0671000000000003E-2</v>
      </c>
      <c r="H681" s="22">
        <v>-1.298E-2</v>
      </c>
      <c r="I681" s="2">
        <v>-6.0699999999999997E-2</v>
      </c>
      <c r="J681" s="13">
        <v>0.20960000000000001</v>
      </c>
      <c r="K681" s="13">
        <v>0.47010000000000002</v>
      </c>
      <c r="L681" s="13">
        <v>0.3881</v>
      </c>
      <c r="M681" s="13">
        <v>0</v>
      </c>
      <c r="N681" s="13">
        <v>-7.2900000000000006E-2</v>
      </c>
      <c r="O681" s="13">
        <v>-7.2900000000000006E-2</v>
      </c>
      <c r="P681" s="13">
        <v>-6.0699999999999997E-2</v>
      </c>
      <c r="Q681" s="19">
        <v>0</v>
      </c>
      <c r="R681" s="22">
        <v>0.83</v>
      </c>
      <c r="S681" s="22">
        <v>4.6900000000000004</v>
      </c>
      <c r="T681" s="22"/>
      <c r="U681" s="19">
        <v>2</v>
      </c>
      <c r="V681" s="19">
        <v>1</v>
      </c>
      <c r="AS681" s="2"/>
      <c r="AT681" s="2"/>
      <c r="AU681" s="2"/>
      <c r="AV681" s="15"/>
      <c r="AW681" s="15"/>
      <c r="BA681" s="2"/>
      <c r="BB681" s="2"/>
      <c r="BD681" s="20"/>
      <c r="BE681" s="20"/>
      <c r="BG681" s="3"/>
      <c r="BH681" s="1"/>
      <c r="BI681" s="1"/>
      <c r="BJ681" s="1"/>
      <c r="BK681" s="1"/>
      <c r="BL681" s="1"/>
    </row>
    <row r="682" spans="1:64" x14ac:dyDescent="0.25">
      <c r="A682" s="1" t="s">
        <v>1</v>
      </c>
      <c r="B682" s="1" t="s">
        <v>18</v>
      </c>
      <c r="C682" s="1" t="s">
        <v>25</v>
      </c>
      <c r="D682" s="1" t="s">
        <v>45</v>
      </c>
      <c r="E682" s="1" t="s">
        <v>46</v>
      </c>
      <c r="F682" s="1" t="s">
        <v>3125</v>
      </c>
      <c r="G682"/>
      <c r="H682" s="22">
        <v>-5.0000000000000001E-4</v>
      </c>
      <c r="J682" s="13">
        <v>-4.6399999999999997E-2</v>
      </c>
      <c r="K682" s="13">
        <v>7.3499999999999996E-2</v>
      </c>
      <c r="L682" s="13">
        <v>6.08E-2</v>
      </c>
      <c r="M682" s="13">
        <v>5.9799999999999999E-2</v>
      </c>
      <c r="N682" s="13">
        <v>-5.3199999999999997E-2</v>
      </c>
      <c r="O682" s="13">
        <v>-0.1048</v>
      </c>
      <c r="P682" s="13"/>
      <c r="Q682" s="19">
        <v>9</v>
      </c>
      <c r="R682" s="22">
        <v>0.83</v>
      </c>
      <c r="S682" s="22">
        <v>1.68</v>
      </c>
      <c r="T682" s="22">
        <v>0.03</v>
      </c>
      <c r="U682" s="19">
        <v>13</v>
      </c>
      <c r="V682" s="19">
        <v>4</v>
      </c>
      <c r="AS682" s="2"/>
      <c r="AT682" s="2"/>
      <c r="AU682" s="2"/>
      <c r="AV682" s="15"/>
      <c r="AW682" s="15"/>
      <c r="BA682" s="2"/>
      <c r="BB682" s="2"/>
      <c r="BD682" s="20"/>
      <c r="BE682" s="20"/>
      <c r="BG682" s="3"/>
      <c r="BH682" s="1"/>
      <c r="BI682" s="1"/>
      <c r="BJ682" s="1"/>
      <c r="BK682" s="1"/>
      <c r="BL682" s="1"/>
    </row>
    <row r="683" spans="1:64" x14ac:dyDescent="0.25">
      <c r="A683" s="1" t="s">
        <v>1</v>
      </c>
      <c r="B683" s="1" t="s">
        <v>18</v>
      </c>
      <c r="C683" s="1" t="s">
        <v>25</v>
      </c>
      <c r="D683" s="1" t="s">
        <v>4</v>
      </c>
      <c r="E683" s="1" t="s">
        <v>2325</v>
      </c>
      <c r="F683" s="1" t="s">
        <v>2326</v>
      </c>
      <c r="G683"/>
      <c r="H683" s="22">
        <v>1.0699999999999999E-2</v>
      </c>
      <c r="J683" s="13">
        <v>7.2999999999999995E-2</v>
      </c>
      <c r="K683" s="13">
        <v>4.87E-2</v>
      </c>
      <c r="L683" s="13">
        <v>4.0500000000000001E-2</v>
      </c>
      <c r="M683" s="13">
        <v>4.0099999999999997E-2</v>
      </c>
      <c r="N683" s="13">
        <v>0</v>
      </c>
      <c r="O683" s="13">
        <v>-9.4799999999999995E-2</v>
      </c>
      <c r="P683" s="13"/>
      <c r="Q683" s="19">
        <v>157</v>
      </c>
      <c r="R683" s="22">
        <v>0.83</v>
      </c>
      <c r="S683" s="22">
        <v>1.28</v>
      </c>
      <c r="T683" s="22">
        <v>0.16</v>
      </c>
      <c r="U683" s="19">
        <v>30</v>
      </c>
      <c r="V683" s="19">
        <v>7</v>
      </c>
      <c r="AS683" s="2"/>
      <c r="AT683" s="2"/>
      <c r="AU683" s="2"/>
      <c r="AV683" s="15"/>
      <c r="AW683" s="15"/>
      <c r="BA683" s="2"/>
      <c r="BB683" s="2"/>
      <c r="BD683" s="20"/>
      <c r="BE683" s="20"/>
      <c r="BG683" s="3"/>
      <c r="BH683" s="1"/>
      <c r="BI683" s="1"/>
      <c r="BJ683" s="1"/>
      <c r="BK683" s="1"/>
      <c r="BL683" s="1"/>
    </row>
    <row r="684" spans="1:64" x14ac:dyDescent="0.25">
      <c r="A684" s="1" t="s">
        <v>17</v>
      </c>
      <c r="B684" s="1" t="s">
        <v>18</v>
      </c>
      <c r="C684" s="1" t="s">
        <v>39</v>
      </c>
      <c r="D684" s="1" t="s">
        <v>19</v>
      </c>
      <c r="E684" s="1" t="s">
        <v>1479</v>
      </c>
      <c r="F684" s="1" t="s">
        <v>1480</v>
      </c>
      <c r="G684"/>
      <c r="H684" s="22">
        <v>2.0000000000000001E-4</v>
      </c>
      <c r="J684" s="13">
        <v>3.8699999999999998E-2</v>
      </c>
      <c r="K684" s="13">
        <v>4.7800000000000002E-2</v>
      </c>
      <c r="L684" s="13">
        <v>3.9899999999999998E-2</v>
      </c>
      <c r="M684" s="13">
        <v>3.95E-2</v>
      </c>
      <c r="N684" s="13">
        <v>0</v>
      </c>
      <c r="O684" s="13">
        <v>-0.1701</v>
      </c>
      <c r="P684" s="13"/>
      <c r="Q684" s="19">
        <v>131</v>
      </c>
      <c r="R684" s="22">
        <v>0.83</v>
      </c>
      <c r="S684" s="22">
        <v>0.63</v>
      </c>
      <c r="T684" s="22">
        <v>0.46</v>
      </c>
      <c r="U684" s="19">
        <v>45</v>
      </c>
      <c r="V684" s="19">
        <v>6</v>
      </c>
      <c r="AS684" s="2"/>
      <c r="AT684" s="2"/>
      <c r="AU684" s="2"/>
      <c r="AV684" s="15"/>
      <c r="AW684" s="15"/>
      <c r="BA684" s="2"/>
      <c r="BB684" s="2"/>
      <c r="BD684" s="20"/>
      <c r="BE684" s="20"/>
      <c r="BG684" s="3"/>
      <c r="BH684" s="1"/>
      <c r="BI684" s="1"/>
      <c r="BJ684" s="1"/>
      <c r="BK684" s="1"/>
      <c r="BL684" s="1"/>
    </row>
    <row r="685" spans="1:64" x14ac:dyDescent="0.25">
      <c r="A685" s="1" t="s">
        <v>6</v>
      </c>
      <c r="B685" s="1" t="s">
        <v>18</v>
      </c>
      <c r="C685" s="1" t="s">
        <v>1645</v>
      </c>
      <c r="D685" s="1" t="s">
        <v>4</v>
      </c>
      <c r="E685" s="1" t="s">
        <v>1041</v>
      </c>
      <c r="F685" s="1" t="s">
        <v>1042</v>
      </c>
      <c r="G685">
        <v>-2.1599999999999999E-4</v>
      </c>
      <c r="H685" s="22">
        <v>-0.20560600000000001</v>
      </c>
      <c r="I685" s="2">
        <v>-2.0000000000000001E-4</v>
      </c>
      <c r="J685" s="13">
        <v>-0.14649999999999999</v>
      </c>
      <c r="K685" s="13">
        <v>1.2032</v>
      </c>
      <c r="L685" s="13">
        <v>1.0014000000000001</v>
      </c>
      <c r="M685" s="13">
        <v>0.55449999999999999</v>
      </c>
      <c r="N685" s="13">
        <v>-0.56120000000000003</v>
      </c>
      <c r="O685" s="13">
        <v>-0.86260000000000003</v>
      </c>
      <c r="P685" s="13">
        <v>-2.0000000000000001E-4</v>
      </c>
      <c r="Q685" s="19">
        <v>0</v>
      </c>
      <c r="R685" s="22">
        <v>0.83</v>
      </c>
      <c r="S685" s="22">
        <v>2.0499999999999998</v>
      </c>
      <c r="T685" s="22">
        <v>0.38</v>
      </c>
      <c r="U685" s="19">
        <v>37</v>
      </c>
      <c r="V685" s="19">
        <v>11</v>
      </c>
      <c r="AS685" s="2"/>
      <c r="AT685" s="2"/>
      <c r="AU685" s="2"/>
      <c r="AV685" s="15"/>
      <c r="AW685" s="15"/>
      <c r="BA685" s="2"/>
      <c r="BB685" s="2"/>
      <c r="BD685" s="20"/>
      <c r="BE685" s="20"/>
      <c r="BG685" s="3"/>
      <c r="BH685" s="1"/>
      <c r="BI685" s="1"/>
      <c r="BJ685" s="1"/>
      <c r="BK685" s="1"/>
      <c r="BL685" s="1"/>
    </row>
    <row r="686" spans="1:64" x14ac:dyDescent="0.25">
      <c r="A686" s="1" t="s">
        <v>6</v>
      </c>
      <c r="B686" s="1" t="s">
        <v>18</v>
      </c>
      <c r="C686" s="1" t="s">
        <v>1645</v>
      </c>
      <c r="D686" s="1" t="s">
        <v>4</v>
      </c>
      <c r="E686" s="1" t="s">
        <v>940</v>
      </c>
      <c r="F686" s="1" t="s">
        <v>941</v>
      </c>
      <c r="G686">
        <v>0.10875899999999999</v>
      </c>
      <c r="H686" s="22">
        <v>-0.123172</v>
      </c>
      <c r="I686" s="2">
        <v>0.10879999999999999</v>
      </c>
      <c r="J686" s="13">
        <v>0.32390000000000002</v>
      </c>
      <c r="K686" s="13">
        <v>0.96760000000000002</v>
      </c>
      <c r="L686" s="13">
        <v>0.80640000000000001</v>
      </c>
      <c r="M686" s="13">
        <v>0.47049999999999997</v>
      </c>
      <c r="N686" s="13">
        <v>-0.45910000000000001</v>
      </c>
      <c r="O686" s="13">
        <v>-0.83679999999999999</v>
      </c>
      <c r="P686" s="13">
        <v>0.10879999999999999</v>
      </c>
      <c r="Q686" s="19">
        <v>0</v>
      </c>
      <c r="R686" s="22">
        <v>0.83</v>
      </c>
      <c r="S686" s="22">
        <v>1.9</v>
      </c>
      <c r="T686" s="22">
        <v>0.54</v>
      </c>
      <c r="U686" s="19">
        <v>39</v>
      </c>
      <c r="V686" s="19">
        <v>15</v>
      </c>
      <c r="AS686" s="2"/>
      <c r="AT686" s="2"/>
      <c r="AU686" s="2"/>
      <c r="AV686" s="15"/>
      <c r="AW686" s="15"/>
      <c r="BA686" s="2"/>
      <c r="BB686" s="2"/>
      <c r="BD686" s="20"/>
      <c r="BE686" s="20"/>
      <c r="BG686" s="3"/>
      <c r="BH686" s="1"/>
      <c r="BI686" s="1"/>
      <c r="BJ686" s="1"/>
      <c r="BK686" s="1"/>
      <c r="BL686" s="1"/>
    </row>
    <row r="687" spans="1:64" x14ac:dyDescent="0.25">
      <c r="A687" s="1" t="s">
        <v>32</v>
      </c>
      <c r="B687" s="1" t="s">
        <v>18</v>
      </c>
      <c r="C687" s="1" t="s">
        <v>25</v>
      </c>
      <c r="D687" s="1" t="s">
        <v>4</v>
      </c>
      <c r="E687" s="1" t="s">
        <v>110</v>
      </c>
      <c r="F687" s="1" t="s">
        <v>532</v>
      </c>
      <c r="G687"/>
      <c r="H687" s="22">
        <v>2.9999999999999997E-4</v>
      </c>
      <c r="J687" s="13">
        <v>0.14510000000000001</v>
      </c>
      <c r="K687" s="13">
        <v>0.10340000000000001</v>
      </c>
      <c r="L687" s="13">
        <v>8.5800000000000001E-2</v>
      </c>
      <c r="M687" s="13">
        <v>8.3599999999999994E-2</v>
      </c>
      <c r="N687" s="13">
        <v>-3.5999999999999999E-3</v>
      </c>
      <c r="O687" s="13">
        <v>-0.2626</v>
      </c>
      <c r="P687" s="13"/>
      <c r="Q687" s="19">
        <v>1241</v>
      </c>
      <c r="R687" s="22">
        <v>0.83</v>
      </c>
      <c r="S687" s="22">
        <v>0.71</v>
      </c>
      <c r="T687" s="22">
        <v>0.49</v>
      </c>
      <c r="U687" s="19">
        <v>21</v>
      </c>
      <c r="V687" s="19">
        <v>5</v>
      </c>
      <c r="AS687" s="2"/>
      <c r="AT687" s="2"/>
      <c r="AU687" s="2"/>
      <c r="AV687" s="15"/>
      <c r="AW687" s="15"/>
      <c r="BA687" s="2"/>
      <c r="BB687" s="2"/>
      <c r="BD687" s="20"/>
      <c r="BE687" s="20"/>
      <c r="BG687" s="3"/>
      <c r="BH687" s="1"/>
      <c r="BI687" s="1"/>
      <c r="BJ687" s="1"/>
      <c r="BK687" s="1"/>
      <c r="BL687" s="1"/>
    </row>
    <row r="688" spans="1:64" x14ac:dyDescent="0.25">
      <c r="A688" s="1" t="s">
        <v>36</v>
      </c>
      <c r="B688" s="1" t="s">
        <v>8</v>
      </c>
      <c r="C688" s="1" t="s">
        <v>7</v>
      </c>
      <c r="D688" s="1" t="s">
        <v>4</v>
      </c>
      <c r="E688" s="1" t="s">
        <v>1141</v>
      </c>
      <c r="F688" s="1" t="s">
        <v>1142</v>
      </c>
      <c r="G688">
        <v>1.0232E-2</v>
      </c>
      <c r="H688" s="22">
        <v>-4.169E-3</v>
      </c>
      <c r="I688" s="2">
        <v>1.0200000000000001E-2</v>
      </c>
      <c r="J688" s="13">
        <v>6.6400000000000001E-2</v>
      </c>
      <c r="K688" s="13">
        <v>4.6199999999999998E-2</v>
      </c>
      <c r="L688" s="13">
        <v>3.8300000000000001E-2</v>
      </c>
      <c r="M688" s="13">
        <v>3.78E-2</v>
      </c>
      <c r="N688" s="13">
        <v>0</v>
      </c>
      <c r="O688" s="13">
        <v>-0.10920000000000001</v>
      </c>
      <c r="P688" s="13">
        <v>1.0200000000000001E-2</v>
      </c>
      <c r="Q688" s="19">
        <v>0</v>
      </c>
      <c r="R688" s="22">
        <v>0.83</v>
      </c>
      <c r="S688" s="22">
        <v>0.81</v>
      </c>
      <c r="T688" s="22">
        <v>0.81</v>
      </c>
      <c r="U688" s="19">
        <v>33</v>
      </c>
      <c r="V688" s="19">
        <v>4</v>
      </c>
      <c r="AS688" s="2"/>
      <c r="AT688" s="2"/>
      <c r="AU688" s="2"/>
      <c r="AV688" s="15"/>
      <c r="AW688" s="15"/>
      <c r="BA688" s="2"/>
      <c r="BB688" s="2"/>
      <c r="BD688" s="20"/>
      <c r="BE688" s="20"/>
      <c r="BG688" s="3"/>
      <c r="BH688" s="1"/>
      <c r="BI688" s="1"/>
      <c r="BJ688" s="1"/>
      <c r="BK688" s="1"/>
      <c r="BL688" s="1"/>
    </row>
    <row r="689" spans="1:64" x14ac:dyDescent="0.25">
      <c r="A689" s="1" t="s">
        <v>6</v>
      </c>
      <c r="B689" s="1" t="s">
        <v>18</v>
      </c>
      <c r="C689" s="1" t="s">
        <v>1646</v>
      </c>
      <c r="D689" s="1" t="s">
        <v>4</v>
      </c>
      <c r="E689" s="1" t="s">
        <v>3256</v>
      </c>
      <c r="F689" s="1" t="s">
        <v>1646</v>
      </c>
      <c r="G689"/>
      <c r="H689" s="22">
        <v>-0.1216</v>
      </c>
      <c r="J689" s="13">
        <v>0.84409999999999996</v>
      </c>
      <c r="K689" s="13">
        <v>0.69169999999999998</v>
      </c>
      <c r="L689" s="13">
        <v>0.57669999999999999</v>
      </c>
      <c r="M689" s="13">
        <v>0.42149999999999999</v>
      </c>
      <c r="N689" s="13">
        <v>-0.20580000000000001</v>
      </c>
      <c r="O689" s="13">
        <v>-0.81310000000000004</v>
      </c>
      <c r="P689" s="13"/>
      <c r="Q689" s="19">
        <v>66</v>
      </c>
      <c r="R689" s="22">
        <v>0.83</v>
      </c>
      <c r="S689" s="22">
        <v>1.48</v>
      </c>
      <c r="T689" s="22">
        <v>0.47</v>
      </c>
      <c r="U689" s="19">
        <v>38</v>
      </c>
      <c r="V689" s="19">
        <v>7</v>
      </c>
      <c r="AS689" s="2"/>
      <c r="AT689" s="2"/>
      <c r="AU689" s="2"/>
      <c r="AV689" s="15"/>
      <c r="AW689" s="15"/>
      <c r="BA689" s="2"/>
      <c r="BB689" s="2"/>
      <c r="BD689" s="20"/>
      <c r="BE689" s="20"/>
      <c r="BG689" s="3"/>
      <c r="BH689" s="1"/>
      <c r="BI689" s="1"/>
      <c r="BJ689" s="1"/>
      <c r="BK689" s="1"/>
      <c r="BL689" s="1"/>
    </row>
    <row r="690" spans="1:64" x14ac:dyDescent="0.25">
      <c r="A690" s="1" t="s">
        <v>17</v>
      </c>
      <c r="B690" s="1" t="s">
        <v>18</v>
      </c>
      <c r="C690" s="1" t="s">
        <v>25</v>
      </c>
      <c r="D690" s="1" t="s">
        <v>283</v>
      </c>
      <c r="E690" s="1" t="s">
        <v>500</v>
      </c>
      <c r="F690" s="1" t="s">
        <v>2691</v>
      </c>
      <c r="G690"/>
      <c r="H690" s="22">
        <v>-3.2000000000000002E-3</v>
      </c>
      <c r="J690" s="13">
        <v>0.19769999999999999</v>
      </c>
      <c r="K690" s="13">
        <v>8.2199999999999995E-2</v>
      </c>
      <c r="L690" s="13">
        <v>6.7900000000000002E-2</v>
      </c>
      <c r="M690" s="13">
        <v>6.6500000000000004E-2</v>
      </c>
      <c r="N690" s="13">
        <v>-3.2000000000000002E-3</v>
      </c>
      <c r="O690" s="13">
        <v>-0.1125</v>
      </c>
      <c r="P690" s="13"/>
      <c r="Q690" s="19">
        <v>157</v>
      </c>
      <c r="R690" s="22">
        <v>0.83</v>
      </c>
      <c r="S690" s="22">
        <v>1.1599999999999999</v>
      </c>
      <c r="T690" s="22">
        <v>0.82</v>
      </c>
      <c r="U690" s="19">
        <v>19</v>
      </c>
      <c r="V690" s="19">
        <v>4</v>
      </c>
      <c r="AS690" s="2"/>
      <c r="AT690" s="2"/>
      <c r="AU690" s="2"/>
      <c r="AV690" s="15"/>
      <c r="AW690" s="15"/>
      <c r="BA690" s="2"/>
      <c r="BB690" s="2"/>
      <c r="BD690" s="20"/>
      <c r="BE690" s="20"/>
      <c r="BG690" s="3"/>
      <c r="BH690" s="1"/>
      <c r="BI690" s="1"/>
      <c r="BJ690" s="1"/>
      <c r="BK690" s="1"/>
      <c r="BL690" s="1"/>
    </row>
    <row r="691" spans="1:64" x14ac:dyDescent="0.25">
      <c r="A691" s="1" t="s">
        <v>6</v>
      </c>
      <c r="B691" s="1" t="s">
        <v>18</v>
      </c>
      <c r="C691" s="1" t="s">
        <v>1645</v>
      </c>
      <c r="D691" s="1" t="s">
        <v>4</v>
      </c>
      <c r="E691" s="1" t="s">
        <v>972</v>
      </c>
      <c r="F691" s="1" t="s">
        <v>973</v>
      </c>
      <c r="G691">
        <v>3.5462E-2</v>
      </c>
      <c r="H691" s="22">
        <v>-7.7011999999999997E-2</v>
      </c>
      <c r="I691" s="2">
        <v>3.5499999999999997E-2</v>
      </c>
      <c r="J691" s="13">
        <v>0.26379999999999998</v>
      </c>
      <c r="K691" s="13">
        <v>0.80589999999999995</v>
      </c>
      <c r="L691" s="13">
        <v>0.67249999999999999</v>
      </c>
      <c r="M691" s="13">
        <v>0.48870000000000002</v>
      </c>
      <c r="N691" s="13">
        <v>-0.4577</v>
      </c>
      <c r="O691" s="13">
        <v>-0.74150000000000005</v>
      </c>
      <c r="P691" s="13">
        <v>3.5499999999999997E-2</v>
      </c>
      <c r="Q691" s="19">
        <v>0</v>
      </c>
      <c r="R691" s="22">
        <v>0.83</v>
      </c>
      <c r="S691" s="22">
        <v>1.99</v>
      </c>
      <c r="T691" s="22">
        <v>0.43</v>
      </c>
      <c r="U691" s="19">
        <v>38</v>
      </c>
      <c r="V691" s="19">
        <v>13</v>
      </c>
      <c r="AS691" s="2"/>
      <c r="AT691" s="2"/>
      <c r="AU691" s="2"/>
      <c r="AV691" s="15"/>
      <c r="AW691" s="15"/>
      <c r="BA691" s="2"/>
      <c r="BB691" s="2"/>
      <c r="BD691" s="20"/>
      <c r="BE691" s="20"/>
      <c r="BG691" s="3"/>
      <c r="BH691" s="1"/>
      <c r="BI691" s="1"/>
      <c r="BJ691" s="1"/>
      <c r="BK691" s="1"/>
      <c r="BL691" s="1"/>
    </row>
    <row r="692" spans="1:64" x14ac:dyDescent="0.25">
      <c r="A692" s="1" t="s">
        <v>6</v>
      </c>
      <c r="B692" s="1" t="s">
        <v>18</v>
      </c>
      <c r="C692" s="1" t="s">
        <v>1645</v>
      </c>
      <c r="D692" s="1" t="s">
        <v>4</v>
      </c>
      <c r="E692" s="1" t="s">
        <v>1385</v>
      </c>
      <c r="F692" s="1" t="s">
        <v>1386</v>
      </c>
      <c r="G692">
        <v>-3.3097000000000001E-2</v>
      </c>
      <c r="H692" s="22">
        <v>-0.21324299999999999</v>
      </c>
      <c r="I692" s="2">
        <v>-3.3099999999999997E-2</v>
      </c>
      <c r="J692" s="13">
        <v>0.38479999999999998</v>
      </c>
      <c r="K692" s="13">
        <v>0.87970000000000004</v>
      </c>
      <c r="L692" s="13">
        <v>0.72699999999999998</v>
      </c>
      <c r="M692" s="13">
        <v>0.47960000000000003</v>
      </c>
      <c r="N692" s="13">
        <v>-0.43469999999999998</v>
      </c>
      <c r="O692" s="13">
        <v>-0.52669999999999995</v>
      </c>
      <c r="P692" s="13">
        <v>-3.3099999999999997E-2</v>
      </c>
      <c r="Q692" s="19">
        <v>0</v>
      </c>
      <c r="R692" s="22">
        <v>0.83</v>
      </c>
      <c r="S692" s="22">
        <v>2.23</v>
      </c>
      <c r="T692" s="22">
        <v>0.36</v>
      </c>
      <c r="U692" s="19">
        <v>10</v>
      </c>
      <c r="V692" s="19">
        <v>4</v>
      </c>
      <c r="AS692" s="2"/>
      <c r="AT692" s="2"/>
      <c r="AU692" s="2"/>
      <c r="AV692" s="15"/>
      <c r="AW692" s="15"/>
      <c r="BA692" s="2"/>
      <c r="BB692" s="2"/>
      <c r="BD692" s="20"/>
      <c r="BE692" s="20"/>
      <c r="BG692" s="3"/>
      <c r="BH692" s="1"/>
      <c r="BI692" s="1"/>
      <c r="BJ692" s="1"/>
      <c r="BK692" s="1"/>
      <c r="BL692" s="1"/>
    </row>
    <row r="693" spans="1:64" x14ac:dyDescent="0.25">
      <c r="A693" s="1" t="s">
        <v>6</v>
      </c>
      <c r="B693" s="1" t="s">
        <v>18</v>
      </c>
      <c r="C693" s="1" t="s">
        <v>1645</v>
      </c>
      <c r="D693" s="1" t="s">
        <v>4</v>
      </c>
      <c r="E693" s="1" t="s">
        <v>777</v>
      </c>
      <c r="F693" s="1" t="s">
        <v>1382</v>
      </c>
      <c r="G693">
        <v>3.9634000000000003E-2</v>
      </c>
      <c r="H693" s="22">
        <v>-0.141485</v>
      </c>
      <c r="I693" s="2">
        <v>3.9600000000000003E-2</v>
      </c>
      <c r="J693" s="13">
        <v>3.1399999999999997E-2</v>
      </c>
      <c r="K693" s="13">
        <v>0.68640000000000001</v>
      </c>
      <c r="L693" s="13">
        <v>0.55989999999999995</v>
      </c>
      <c r="M693" s="13">
        <v>0.41289999999999999</v>
      </c>
      <c r="N693" s="13">
        <v>-0.1963</v>
      </c>
      <c r="O693" s="13">
        <v>-0.49690000000000001</v>
      </c>
      <c r="P693" s="13">
        <v>3.9600000000000003E-2</v>
      </c>
      <c r="Q693" s="19">
        <v>0</v>
      </c>
      <c r="R693" s="22">
        <v>0.82</v>
      </c>
      <c r="S693" s="22">
        <v>1.63</v>
      </c>
      <c r="T693" s="22">
        <v>0.45</v>
      </c>
      <c r="U693" s="19">
        <v>10</v>
      </c>
      <c r="V693" s="19">
        <v>6</v>
      </c>
      <c r="AS693" s="2"/>
      <c r="AT693" s="2"/>
      <c r="AU693" s="2"/>
      <c r="AV693" s="15"/>
      <c r="AW693" s="15"/>
      <c r="BA693" s="2"/>
      <c r="BB693" s="2"/>
      <c r="BD693" s="20"/>
      <c r="BE693" s="20"/>
      <c r="BG693" s="3"/>
      <c r="BH693" s="1"/>
      <c r="BI693" s="1"/>
      <c r="BJ693" s="1"/>
      <c r="BK693" s="1"/>
      <c r="BL693" s="1"/>
    </row>
    <row r="694" spans="1:64" x14ac:dyDescent="0.25">
      <c r="A694" s="1" t="s">
        <v>36</v>
      </c>
      <c r="B694" s="1" t="s">
        <v>18</v>
      </c>
      <c r="C694" s="1" t="s">
        <v>25</v>
      </c>
      <c r="D694" s="1" t="s">
        <v>45</v>
      </c>
      <c r="E694" s="1" t="s">
        <v>1739</v>
      </c>
      <c r="F694" s="1" t="s">
        <v>1740</v>
      </c>
      <c r="G694"/>
      <c r="H694" s="22">
        <v>0.1648</v>
      </c>
      <c r="J694" s="13">
        <v>-0.12520000000000001</v>
      </c>
      <c r="K694" s="13">
        <v>0.3523</v>
      </c>
      <c r="L694" s="13">
        <v>0.28970000000000001</v>
      </c>
      <c r="M694" s="13">
        <v>0.2591</v>
      </c>
      <c r="N694" s="13">
        <v>-0.34510000000000002</v>
      </c>
      <c r="O694" s="13">
        <v>-0.54610000000000003</v>
      </c>
      <c r="P694" s="13"/>
      <c r="Q694" s="19">
        <v>142</v>
      </c>
      <c r="R694" s="22">
        <v>0.82</v>
      </c>
      <c r="S694" s="22">
        <v>1.58</v>
      </c>
      <c r="T694" s="22">
        <v>-0.16</v>
      </c>
      <c r="U694" s="19">
        <v>46</v>
      </c>
      <c r="V694" s="19">
        <v>8</v>
      </c>
      <c r="AS694" s="2"/>
      <c r="AT694" s="2"/>
      <c r="AU694" s="2"/>
      <c r="AV694" s="15"/>
      <c r="AW694" s="15"/>
      <c r="BA694" s="2"/>
      <c r="BB694" s="2"/>
      <c r="BD694" s="20"/>
      <c r="BE694" s="20"/>
      <c r="BG694" s="3"/>
      <c r="BH694" s="1"/>
      <c r="BI694" s="1"/>
      <c r="BJ694" s="1"/>
      <c r="BK694" s="1"/>
      <c r="BL694" s="1"/>
    </row>
    <row r="695" spans="1:64" x14ac:dyDescent="0.25">
      <c r="A695" s="1" t="s">
        <v>36</v>
      </c>
      <c r="B695" s="1" t="s">
        <v>8</v>
      </c>
      <c r="C695" s="1" t="s">
        <v>7</v>
      </c>
      <c r="D695" s="1" t="s">
        <v>4</v>
      </c>
      <c r="E695" s="1" t="s">
        <v>614</v>
      </c>
      <c r="F695" s="1" t="s">
        <v>2582</v>
      </c>
      <c r="G695"/>
      <c r="H695" s="22">
        <v>-2E-3</v>
      </c>
      <c r="J695" s="13">
        <v>5.0700000000000002E-2</v>
      </c>
      <c r="K695" s="13">
        <v>3.6900000000000002E-2</v>
      </c>
      <c r="L695" s="13">
        <v>3.0099999999999998E-2</v>
      </c>
      <c r="M695" s="13">
        <v>2.98E-2</v>
      </c>
      <c r="N695" s="13">
        <v>-2E-3</v>
      </c>
      <c r="O695" s="13">
        <v>-8.6699999999999999E-2</v>
      </c>
      <c r="P695" s="13"/>
      <c r="Q695" s="19">
        <v>16</v>
      </c>
      <c r="R695" s="22">
        <v>0.82</v>
      </c>
      <c r="S695" s="22">
        <v>0.79</v>
      </c>
      <c r="T695" s="22">
        <v>0.69</v>
      </c>
      <c r="U695" s="19">
        <v>37</v>
      </c>
      <c r="V695" s="19">
        <v>4</v>
      </c>
      <c r="AS695" s="2"/>
      <c r="AT695" s="2"/>
      <c r="AU695" s="2"/>
      <c r="AV695" s="15"/>
      <c r="AW695" s="15"/>
      <c r="BA695" s="2"/>
      <c r="BB695" s="2"/>
      <c r="BD695" s="20"/>
      <c r="BE695" s="20"/>
      <c r="BG695" s="3"/>
      <c r="BH695" s="1"/>
      <c r="BI695" s="1"/>
      <c r="BJ695" s="1"/>
      <c r="BK695" s="1"/>
      <c r="BL695" s="1"/>
    </row>
    <row r="696" spans="1:64" x14ac:dyDescent="0.25">
      <c r="A696" s="1" t="s">
        <v>65</v>
      </c>
      <c r="B696" s="1" t="s">
        <v>18</v>
      </c>
      <c r="C696" s="1" t="s">
        <v>391</v>
      </c>
      <c r="D696" s="1" t="s">
        <v>30</v>
      </c>
      <c r="E696" s="1" t="s">
        <v>392</v>
      </c>
      <c r="F696" s="1" t="s">
        <v>393</v>
      </c>
      <c r="G696">
        <v>3.6665999999999997E-2</v>
      </c>
      <c r="H696" s="22">
        <v>-4.1239999999999999E-2</v>
      </c>
      <c r="I696" s="2">
        <v>3.6700000000000003E-2</v>
      </c>
      <c r="J696" s="13">
        <v>1.84E-2</v>
      </c>
      <c r="K696" s="13">
        <v>0.14760000000000001</v>
      </c>
      <c r="L696" s="13">
        <v>0.12139999999999999</v>
      </c>
      <c r="M696" s="13">
        <v>0.1163</v>
      </c>
      <c r="N696" s="13">
        <v>-1.9699999999999999E-2</v>
      </c>
      <c r="O696" s="13">
        <v>-0.54249999999999998</v>
      </c>
      <c r="P696" s="13">
        <v>3.6700000000000003E-2</v>
      </c>
      <c r="Q696" s="19">
        <v>0</v>
      </c>
      <c r="R696" s="22">
        <v>0.82</v>
      </c>
      <c r="S696" s="22">
        <v>1.1599999999999999</v>
      </c>
      <c r="T696" s="22">
        <v>0.68</v>
      </c>
      <c r="U696" s="19">
        <v>43</v>
      </c>
      <c r="V696" s="19">
        <v>8</v>
      </c>
      <c r="AS696" s="2"/>
      <c r="AT696" s="2"/>
      <c r="AU696" s="2"/>
      <c r="AV696" s="15"/>
      <c r="AW696" s="15"/>
      <c r="BA696" s="2"/>
      <c r="BB696" s="2"/>
      <c r="BD696" s="20"/>
      <c r="BE696" s="20"/>
      <c r="BG696" s="3"/>
      <c r="BH696" s="1"/>
      <c r="BI696" s="1"/>
      <c r="BJ696" s="1"/>
      <c r="BK696" s="1"/>
      <c r="BL696" s="1"/>
    </row>
    <row r="697" spans="1:64" x14ac:dyDescent="0.25">
      <c r="A697" s="1" t="s">
        <v>27</v>
      </c>
      <c r="B697" s="1" t="s">
        <v>18</v>
      </c>
      <c r="C697" s="1" t="s">
        <v>25</v>
      </c>
      <c r="D697" s="1" t="s">
        <v>283</v>
      </c>
      <c r="E697" s="1" t="s">
        <v>2816</v>
      </c>
      <c r="F697" s="1" t="s">
        <v>2817</v>
      </c>
      <c r="G697"/>
      <c r="H697" s="22">
        <v>9.2999999999999992E-3</v>
      </c>
      <c r="J697" s="13">
        <v>8.8499999999999995E-2</v>
      </c>
      <c r="K697" s="13">
        <v>0.11849999999999999</v>
      </c>
      <c r="L697" s="13">
        <v>9.7600000000000006E-2</v>
      </c>
      <c r="M697" s="13">
        <v>9.2999999999999999E-2</v>
      </c>
      <c r="N697" s="13">
        <v>0</v>
      </c>
      <c r="O697" s="13">
        <v>-0.39190000000000003</v>
      </c>
      <c r="P697" s="13"/>
      <c r="Q697" s="19">
        <v>57</v>
      </c>
      <c r="R697" s="22">
        <v>0.82</v>
      </c>
      <c r="S697" s="22">
        <v>0.31</v>
      </c>
      <c r="T697" s="22">
        <v>0.34</v>
      </c>
      <c r="U697" s="19">
        <v>54</v>
      </c>
      <c r="V697" s="19">
        <v>7</v>
      </c>
      <c r="AS697" s="2"/>
      <c r="AT697" s="2"/>
      <c r="AU697" s="2"/>
      <c r="AV697" s="15"/>
      <c r="AW697" s="15"/>
      <c r="BA697" s="2"/>
      <c r="BB697" s="2"/>
      <c r="BD697" s="20"/>
      <c r="BE697" s="20"/>
      <c r="BG697" s="3"/>
      <c r="BH697" s="1"/>
      <c r="BI697" s="1"/>
      <c r="BJ697" s="1"/>
      <c r="BK697" s="1"/>
      <c r="BL697" s="1"/>
    </row>
    <row r="698" spans="1:64" x14ac:dyDescent="0.25">
      <c r="A698" s="1" t="s">
        <v>1</v>
      </c>
      <c r="B698" s="1" t="s">
        <v>2</v>
      </c>
      <c r="C698" s="1" t="s">
        <v>13</v>
      </c>
      <c r="D698" s="1" t="s">
        <v>344</v>
      </c>
      <c r="E698" s="1" t="s">
        <v>55</v>
      </c>
      <c r="F698" s="1" t="s">
        <v>1731</v>
      </c>
      <c r="G698"/>
      <c r="H698" s="22">
        <v>-2.4799999999999999E-2</v>
      </c>
      <c r="J698" s="13">
        <v>5.2299999999999999E-2</v>
      </c>
      <c r="K698" s="13">
        <v>7.9600000000000004E-2</v>
      </c>
      <c r="L698" s="13">
        <v>6.5500000000000003E-2</v>
      </c>
      <c r="M698" s="13">
        <v>6.4299999999999996E-2</v>
      </c>
      <c r="N698" s="13">
        <v>-2.4799999999999999E-2</v>
      </c>
      <c r="O698" s="13">
        <v>-3.5200000000000002E-2</v>
      </c>
      <c r="P698" s="13"/>
      <c r="Q698" s="19">
        <v>342</v>
      </c>
      <c r="R698" s="22">
        <v>0.82</v>
      </c>
      <c r="S698" s="22">
        <v>1.76</v>
      </c>
      <c r="T698" s="22">
        <v>0.24</v>
      </c>
      <c r="U698" s="19">
        <v>6</v>
      </c>
      <c r="V698" s="19">
        <v>3</v>
      </c>
      <c r="AS698" s="2"/>
      <c r="AT698" s="2"/>
      <c r="AU698" s="2"/>
      <c r="AV698" s="15"/>
      <c r="AW698" s="15"/>
      <c r="BA698" s="2"/>
      <c r="BB698" s="2"/>
      <c r="BD698" s="20"/>
      <c r="BE698" s="20"/>
      <c r="BG698" s="3"/>
      <c r="BH698" s="1"/>
      <c r="BI698" s="1"/>
      <c r="BJ698" s="1"/>
      <c r="BK698" s="1"/>
      <c r="BL698" s="1"/>
    </row>
    <row r="699" spans="1:64" x14ac:dyDescent="0.25">
      <c r="A699" s="1" t="s">
        <v>6</v>
      </c>
      <c r="B699" s="1" t="s">
        <v>2</v>
      </c>
      <c r="C699" s="1" t="s">
        <v>1646</v>
      </c>
      <c r="D699" s="1" t="s">
        <v>4</v>
      </c>
      <c r="E699" s="1" t="s">
        <v>2122</v>
      </c>
      <c r="F699" s="1" t="s">
        <v>2123</v>
      </c>
      <c r="G699"/>
      <c r="H699" s="22">
        <v>-0.159</v>
      </c>
      <c r="J699" s="13">
        <v>5.9799999999999999E-2</v>
      </c>
      <c r="K699" s="13">
        <v>0.66239999999999999</v>
      </c>
      <c r="L699" s="13">
        <v>0.54510000000000003</v>
      </c>
      <c r="M699" s="13">
        <v>0.41959999999999997</v>
      </c>
      <c r="N699" s="13">
        <v>-0.26440000000000002</v>
      </c>
      <c r="O699" s="13">
        <v>-0.61180000000000001</v>
      </c>
      <c r="P699" s="13"/>
      <c r="Q699" s="19">
        <v>72</v>
      </c>
      <c r="R699" s="22">
        <v>0.82</v>
      </c>
      <c r="S699" s="22">
        <v>2.02</v>
      </c>
      <c r="T699" s="22">
        <v>0.4</v>
      </c>
      <c r="U699" s="19">
        <v>28</v>
      </c>
      <c r="V699" s="19">
        <v>7</v>
      </c>
      <c r="AS699" s="2"/>
      <c r="AT699" s="2"/>
      <c r="AU699" s="2"/>
      <c r="AV699" s="15"/>
      <c r="AW699" s="15"/>
      <c r="BA699" s="2"/>
      <c r="BB699" s="2"/>
      <c r="BD699" s="20"/>
      <c r="BE699" s="20"/>
      <c r="BG699" s="3"/>
      <c r="BH699" s="1"/>
      <c r="BI699" s="1"/>
      <c r="BJ699" s="1"/>
      <c r="BK699" s="1"/>
      <c r="BL699" s="1"/>
    </row>
    <row r="700" spans="1:64" x14ac:dyDescent="0.25">
      <c r="A700" s="1" t="s">
        <v>32</v>
      </c>
      <c r="B700" s="1" t="s">
        <v>18</v>
      </c>
      <c r="C700" s="1" t="s">
        <v>25</v>
      </c>
      <c r="D700" s="1" t="s">
        <v>4</v>
      </c>
      <c r="E700" s="1" t="s">
        <v>685</v>
      </c>
      <c r="F700" s="1" t="s">
        <v>2345</v>
      </c>
      <c r="G700"/>
      <c r="H700" s="22">
        <v>8.8000000000000005E-3</v>
      </c>
      <c r="J700" s="13">
        <v>4.2299999999999997E-2</v>
      </c>
      <c r="K700" s="13">
        <v>5.5500000000000001E-2</v>
      </c>
      <c r="L700" s="13">
        <v>4.5699999999999998E-2</v>
      </c>
      <c r="M700" s="13">
        <v>4.5100000000000001E-2</v>
      </c>
      <c r="N700" s="13">
        <v>0</v>
      </c>
      <c r="O700" s="13">
        <v>-8.5599999999999996E-2</v>
      </c>
      <c r="P700" s="13"/>
      <c r="Q700" s="19">
        <v>196</v>
      </c>
      <c r="R700" s="22">
        <v>0.82</v>
      </c>
      <c r="S700" s="22">
        <v>0.61</v>
      </c>
      <c r="T700" s="22">
        <v>0.6</v>
      </c>
      <c r="U700" s="19">
        <v>23</v>
      </c>
      <c r="V700" s="19">
        <v>12</v>
      </c>
      <c r="AS700" s="2"/>
      <c r="AT700" s="2"/>
      <c r="AU700" s="2"/>
      <c r="AV700" s="15"/>
      <c r="AW700" s="15"/>
      <c r="BA700" s="2"/>
      <c r="BB700" s="2"/>
      <c r="BD700" s="20"/>
      <c r="BE700" s="20"/>
      <c r="BG700" s="3"/>
      <c r="BH700" s="1"/>
      <c r="BI700" s="1"/>
      <c r="BJ700" s="1"/>
      <c r="BK700" s="1"/>
      <c r="BL700" s="1"/>
    </row>
    <row r="701" spans="1:64" x14ac:dyDescent="0.25">
      <c r="A701" s="1" t="s">
        <v>6</v>
      </c>
      <c r="B701" s="1" t="s">
        <v>18</v>
      </c>
      <c r="C701" s="1" t="s">
        <v>1645</v>
      </c>
      <c r="D701" s="1" t="s">
        <v>4</v>
      </c>
      <c r="E701" s="1" t="s">
        <v>1954</v>
      </c>
      <c r="F701" s="1" t="s">
        <v>1955</v>
      </c>
      <c r="G701">
        <v>-0.12507499999999999</v>
      </c>
      <c r="H701" s="22">
        <v>-0.269646</v>
      </c>
      <c r="I701" s="2">
        <v>-0.12509999999999999</v>
      </c>
      <c r="J701" s="13">
        <v>-0.13139999999999999</v>
      </c>
      <c r="K701" s="13">
        <v>1.1335999999999999</v>
      </c>
      <c r="L701" s="13">
        <v>0.92400000000000004</v>
      </c>
      <c r="M701" s="13">
        <v>0.49869999999999998</v>
      </c>
      <c r="N701" s="13">
        <v>-0.50249999999999995</v>
      </c>
      <c r="O701" s="13">
        <v>-0.59330000000000005</v>
      </c>
      <c r="P701" s="13">
        <v>-0.12509999999999999</v>
      </c>
      <c r="Q701" s="19">
        <v>0</v>
      </c>
      <c r="R701" s="22">
        <v>0.82</v>
      </c>
      <c r="S701" s="22">
        <v>2.79</v>
      </c>
      <c r="T701" s="22">
        <v>0.53</v>
      </c>
      <c r="U701" s="19">
        <v>10</v>
      </c>
      <c r="V701" s="19">
        <v>5</v>
      </c>
      <c r="AS701" s="2"/>
      <c r="AT701" s="2"/>
      <c r="AU701" s="2"/>
      <c r="AV701" s="15"/>
      <c r="AW701" s="15"/>
      <c r="BA701" s="2"/>
      <c r="BB701" s="2"/>
      <c r="BD701" s="20"/>
      <c r="BE701" s="20"/>
      <c r="BG701" s="3"/>
      <c r="BH701" s="1"/>
      <c r="BI701" s="1"/>
      <c r="BJ701" s="1"/>
      <c r="BK701" s="1"/>
      <c r="BL701" s="1"/>
    </row>
    <row r="702" spans="1:64" x14ac:dyDescent="0.25">
      <c r="A702" s="1" t="s">
        <v>2738</v>
      </c>
      <c r="B702" s="1" t="s">
        <v>18</v>
      </c>
      <c r="C702" s="1" t="s">
        <v>25</v>
      </c>
      <c r="D702" s="1" t="s">
        <v>4</v>
      </c>
      <c r="E702" s="1" t="s">
        <v>2739</v>
      </c>
      <c r="F702" s="1" t="s">
        <v>2745</v>
      </c>
      <c r="G702"/>
      <c r="H702" s="22">
        <v>0.10589999999999999</v>
      </c>
      <c r="J702" s="13">
        <v>0.2072</v>
      </c>
      <c r="K702" s="13">
        <v>0.48049999999999998</v>
      </c>
      <c r="L702" s="13">
        <v>0.39279999999999998</v>
      </c>
      <c r="M702" s="13">
        <v>0.33489999999999998</v>
      </c>
      <c r="N702" s="13">
        <v>-0.32490000000000002</v>
      </c>
      <c r="O702" s="13">
        <v>-0.38950000000000001</v>
      </c>
      <c r="P702" s="13"/>
      <c r="Q702" s="19">
        <v>0</v>
      </c>
      <c r="R702" s="22">
        <v>0.82</v>
      </c>
      <c r="S702" s="22">
        <v>1.74</v>
      </c>
      <c r="T702" s="22">
        <v>0.12</v>
      </c>
      <c r="U702" s="19">
        <v>9</v>
      </c>
      <c r="V702" s="19">
        <v>5</v>
      </c>
      <c r="AS702" s="2"/>
      <c r="AT702" s="2"/>
      <c r="AU702" s="2"/>
      <c r="AV702" s="15"/>
      <c r="AW702" s="15"/>
      <c r="BA702" s="2"/>
      <c r="BB702" s="2"/>
      <c r="BD702" s="20"/>
      <c r="BE702" s="20"/>
      <c r="BG702" s="3"/>
      <c r="BH702" s="1"/>
      <c r="BI702" s="1"/>
      <c r="BJ702" s="1"/>
      <c r="BK702" s="1"/>
      <c r="BL702" s="1"/>
    </row>
    <row r="703" spans="1:64" x14ac:dyDescent="0.25">
      <c r="A703" s="1" t="s">
        <v>483</v>
      </c>
      <c r="B703" s="1" t="s">
        <v>18</v>
      </c>
      <c r="C703" s="1" t="s">
        <v>25</v>
      </c>
      <c r="D703" s="1" t="s">
        <v>283</v>
      </c>
      <c r="E703" s="1" t="s">
        <v>636</v>
      </c>
      <c r="F703" s="1" t="s">
        <v>2497</v>
      </c>
      <c r="G703"/>
      <c r="H703" s="22">
        <v>-1.04E-2</v>
      </c>
      <c r="J703" s="13">
        <v>1.37E-2</v>
      </c>
      <c r="K703" s="13">
        <v>4.7399999999999998E-2</v>
      </c>
      <c r="L703" s="13">
        <v>3.9E-2</v>
      </c>
      <c r="M703" s="13">
        <v>3.8600000000000002E-2</v>
      </c>
      <c r="N703" s="13">
        <v>-1.14E-2</v>
      </c>
      <c r="O703" s="13">
        <v>-6.3799999999999996E-2</v>
      </c>
      <c r="P703" s="13"/>
      <c r="Q703" s="19">
        <v>1361</v>
      </c>
      <c r="R703" s="22">
        <v>0.82</v>
      </c>
      <c r="S703" s="22">
        <v>1.02</v>
      </c>
      <c r="T703" s="22">
        <v>0.61</v>
      </c>
      <c r="U703" s="19">
        <v>30</v>
      </c>
      <c r="V703" s="19">
        <v>4</v>
      </c>
      <c r="AS703" s="2"/>
      <c r="AT703" s="2"/>
      <c r="AU703" s="2"/>
      <c r="AV703" s="15"/>
      <c r="AW703" s="15"/>
      <c r="BA703" s="2"/>
      <c r="BB703" s="2"/>
      <c r="BD703" s="20"/>
      <c r="BE703" s="20"/>
      <c r="BG703" s="3"/>
      <c r="BH703" s="1"/>
      <c r="BI703" s="1"/>
      <c r="BJ703" s="1"/>
      <c r="BK703" s="1"/>
      <c r="BL703" s="1"/>
    </row>
    <row r="704" spans="1:64" x14ac:dyDescent="0.25">
      <c r="A704" s="1" t="s">
        <v>17</v>
      </c>
      <c r="B704" s="1" t="s">
        <v>18</v>
      </c>
      <c r="C704" s="1" t="s">
        <v>25</v>
      </c>
      <c r="D704" s="1" t="s">
        <v>4</v>
      </c>
      <c r="E704" s="1" t="s">
        <v>474</v>
      </c>
      <c r="F704" s="1" t="s">
        <v>522</v>
      </c>
      <c r="G704">
        <v>3.6736999999999999E-2</v>
      </c>
      <c r="H704" s="22">
        <v>-4.2984000000000001E-2</v>
      </c>
      <c r="I704" s="2">
        <v>3.6700000000000003E-2</v>
      </c>
      <c r="J704" s="13">
        <v>0.1338</v>
      </c>
      <c r="K704" s="13">
        <v>9.0700000000000003E-2</v>
      </c>
      <c r="L704" s="13">
        <v>7.4099999999999999E-2</v>
      </c>
      <c r="M704" s="13">
        <v>7.2300000000000003E-2</v>
      </c>
      <c r="N704" s="13">
        <v>-7.7999999999999996E-3</v>
      </c>
      <c r="O704" s="13">
        <v>-0.2051</v>
      </c>
      <c r="P704" s="13">
        <v>3.6700000000000003E-2</v>
      </c>
      <c r="Q704" s="19">
        <v>0</v>
      </c>
      <c r="R704" s="22">
        <v>0.82</v>
      </c>
      <c r="S704" s="22">
        <v>1.1299999999999999</v>
      </c>
      <c r="T704" s="22">
        <v>0.82</v>
      </c>
      <c r="U704" s="19">
        <v>39</v>
      </c>
      <c r="V704" s="19">
        <v>4</v>
      </c>
      <c r="AS704" s="2"/>
      <c r="AT704" s="2"/>
      <c r="AU704" s="2"/>
      <c r="AV704" s="15"/>
      <c r="AW704" s="15"/>
      <c r="BA704" s="2"/>
      <c r="BB704" s="2"/>
      <c r="BD704" s="20"/>
      <c r="BE704" s="20"/>
      <c r="BG704" s="3"/>
      <c r="BH704" s="1"/>
      <c r="BI704" s="1"/>
      <c r="BJ704" s="1"/>
      <c r="BK704" s="1"/>
      <c r="BL704" s="1"/>
    </row>
    <row r="705" spans="1:64" x14ac:dyDescent="0.25">
      <c r="A705" s="1" t="s">
        <v>6</v>
      </c>
      <c r="B705" s="1" t="s">
        <v>18</v>
      </c>
      <c r="C705" s="1" t="s">
        <v>1645</v>
      </c>
      <c r="D705" s="1" t="s">
        <v>4</v>
      </c>
      <c r="E705" s="1" t="s">
        <v>2002</v>
      </c>
      <c r="F705" s="1" t="s">
        <v>2003</v>
      </c>
      <c r="G705">
        <v>2.8589E-2</v>
      </c>
      <c r="H705" s="22">
        <v>-7.3187000000000002E-2</v>
      </c>
      <c r="I705" s="2">
        <v>2.86E-2</v>
      </c>
      <c r="J705" s="13">
        <v>-7.8799999999999995E-2</v>
      </c>
      <c r="K705" s="13">
        <v>0.76100000000000001</v>
      </c>
      <c r="L705" s="13">
        <v>0.62549999999999994</v>
      </c>
      <c r="M705" s="13">
        <v>0.44779999999999998</v>
      </c>
      <c r="N705" s="13">
        <v>-0.30669999999999997</v>
      </c>
      <c r="O705" s="13">
        <v>-0.51129999999999998</v>
      </c>
      <c r="P705" s="13">
        <v>2.86E-2</v>
      </c>
      <c r="Q705" s="19">
        <v>0</v>
      </c>
      <c r="R705" s="22">
        <v>0.82</v>
      </c>
      <c r="S705" s="22">
        <v>1.75</v>
      </c>
      <c r="T705" s="22">
        <v>0.46</v>
      </c>
      <c r="U705" s="19">
        <v>37</v>
      </c>
      <c r="V705" s="19">
        <v>14</v>
      </c>
      <c r="AS705" s="2"/>
      <c r="AT705" s="2"/>
      <c r="AU705" s="2"/>
      <c r="AV705" s="15"/>
      <c r="AW705" s="15"/>
      <c r="BA705" s="2"/>
      <c r="BB705" s="2"/>
      <c r="BD705" s="20"/>
      <c r="BE705" s="20"/>
      <c r="BG705" s="3"/>
      <c r="BH705" s="1"/>
      <c r="BI705" s="1"/>
      <c r="BJ705" s="1"/>
      <c r="BK705" s="1"/>
      <c r="BL705" s="1"/>
    </row>
    <row r="706" spans="1:64" x14ac:dyDescent="0.25">
      <c r="A706" s="1" t="s">
        <v>17</v>
      </c>
      <c r="B706" s="1" t="s">
        <v>18</v>
      </c>
      <c r="C706" s="1" t="s">
        <v>25</v>
      </c>
      <c r="D706" s="1" t="s">
        <v>19</v>
      </c>
      <c r="E706" s="1" t="s">
        <v>1640</v>
      </c>
      <c r="F706" s="1" t="s">
        <v>569</v>
      </c>
      <c r="G706"/>
      <c r="H706" s="22">
        <v>5.4600000000000003E-2</v>
      </c>
      <c r="J706" s="13">
        <v>0.151</v>
      </c>
      <c r="K706" s="13">
        <v>0.1167</v>
      </c>
      <c r="L706" s="13">
        <v>9.5699999999999993E-2</v>
      </c>
      <c r="M706" s="13">
        <v>9.2600000000000002E-2</v>
      </c>
      <c r="N706" s="13">
        <v>0</v>
      </c>
      <c r="O706" s="13">
        <v>-0.21210000000000001</v>
      </c>
      <c r="P706" s="13"/>
      <c r="Q706" s="19">
        <v>36</v>
      </c>
      <c r="R706" s="22">
        <v>0.82</v>
      </c>
      <c r="S706" s="22">
        <v>1.27</v>
      </c>
      <c r="T706" s="22">
        <v>0.51</v>
      </c>
      <c r="U706" s="19">
        <v>40</v>
      </c>
      <c r="V706" s="19">
        <v>5</v>
      </c>
      <c r="AS706" s="2"/>
      <c r="AT706" s="2"/>
      <c r="AU706" s="2"/>
      <c r="AV706" s="15"/>
      <c r="AW706" s="15"/>
      <c r="BA706" s="2"/>
      <c r="BB706" s="2"/>
      <c r="BD706" s="20"/>
      <c r="BE706" s="20"/>
      <c r="BG706" s="3"/>
      <c r="BH706" s="1"/>
      <c r="BI706" s="1"/>
      <c r="BJ706" s="1"/>
      <c r="BK706" s="1"/>
      <c r="BL706" s="1"/>
    </row>
    <row r="707" spans="1:64" x14ac:dyDescent="0.25">
      <c r="A707" s="1" t="s">
        <v>1</v>
      </c>
      <c r="B707" s="1" t="s">
        <v>2</v>
      </c>
      <c r="C707" s="1" t="s">
        <v>25</v>
      </c>
      <c r="D707" s="1" t="s">
        <v>4</v>
      </c>
      <c r="E707" s="1" t="s">
        <v>498</v>
      </c>
      <c r="F707" s="1" t="s">
        <v>810</v>
      </c>
      <c r="G707"/>
      <c r="H707" s="22">
        <v>0</v>
      </c>
      <c r="J707" s="13">
        <v>2.1299999999999999E-2</v>
      </c>
      <c r="K707" s="13">
        <v>5.8299999999999998E-2</v>
      </c>
      <c r="L707" s="13">
        <v>4.7800000000000002E-2</v>
      </c>
      <c r="M707" s="13">
        <v>4.7100000000000003E-2</v>
      </c>
      <c r="N707" s="13">
        <v>-2.2800000000000001E-2</v>
      </c>
      <c r="O707" s="13">
        <v>-6.7400000000000002E-2</v>
      </c>
      <c r="P707" s="13"/>
      <c r="Q707" s="19">
        <v>123</v>
      </c>
      <c r="R707" s="22">
        <v>0.82</v>
      </c>
      <c r="S707" s="22">
        <v>1.54</v>
      </c>
      <c r="T707" s="22">
        <v>0.3</v>
      </c>
      <c r="U707" s="19">
        <v>27</v>
      </c>
      <c r="V707" s="19">
        <v>7</v>
      </c>
      <c r="AS707" s="2"/>
      <c r="AT707" s="2"/>
      <c r="AU707" s="2"/>
      <c r="AV707" s="15"/>
      <c r="AW707" s="15"/>
      <c r="BA707" s="2"/>
      <c r="BB707" s="2"/>
      <c r="BD707" s="20"/>
      <c r="BE707" s="20"/>
      <c r="BG707" s="3"/>
      <c r="BH707" s="1"/>
      <c r="BI707" s="1"/>
      <c r="BJ707" s="1"/>
      <c r="BK707" s="1"/>
      <c r="BL707" s="1"/>
    </row>
    <row r="708" spans="1:64" x14ac:dyDescent="0.25">
      <c r="A708" s="1" t="s">
        <v>1</v>
      </c>
      <c r="B708" s="1" t="s">
        <v>2</v>
      </c>
      <c r="C708" s="1" t="s">
        <v>3</v>
      </c>
      <c r="D708" s="1" t="s">
        <v>4</v>
      </c>
      <c r="E708" s="1" t="s">
        <v>208</v>
      </c>
      <c r="F708" s="1" t="s">
        <v>209</v>
      </c>
      <c r="G708"/>
      <c r="H708" s="22">
        <v>5.0270000000000002E-3</v>
      </c>
      <c r="J708" s="13">
        <v>3.0099999999999998E-2</v>
      </c>
      <c r="K708" s="13">
        <v>0.1011</v>
      </c>
      <c r="L708" s="13">
        <v>8.3400000000000002E-2</v>
      </c>
      <c r="M708" s="13">
        <v>8.1199999999999994E-2</v>
      </c>
      <c r="N708" s="13">
        <v>-2.1700000000000001E-2</v>
      </c>
      <c r="O708" s="13">
        <v>-0.12720000000000001</v>
      </c>
      <c r="P708" s="13"/>
      <c r="Q708" s="19">
        <v>38</v>
      </c>
      <c r="R708" s="22">
        <v>0.82</v>
      </c>
      <c r="S708" s="22">
        <v>1.48</v>
      </c>
      <c r="T708" s="22">
        <v>-0.03</v>
      </c>
      <c r="U708" s="19">
        <v>34</v>
      </c>
      <c r="V708" s="19">
        <v>5</v>
      </c>
      <c r="AS708" s="2"/>
      <c r="AT708" s="2"/>
      <c r="AU708" s="2"/>
      <c r="AV708" s="15"/>
      <c r="AW708" s="15"/>
      <c r="BA708" s="2"/>
      <c r="BB708" s="2"/>
      <c r="BD708" s="20"/>
      <c r="BE708" s="20"/>
      <c r="BG708" s="3"/>
      <c r="BH708" s="1"/>
      <c r="BI708" s="1"/>
      <c r="BJ708" s="1"/>
      <c r="BK708" s="1"/>
      <c r="BL708" s="1"/>
    </row>
    <row r="709" spans="1:64" x14ac:dyDescent="0.25">
      <c r="A709" s="1" t="s">
        <v>21</v>
      </c>
      <c r="B709" s="1" t="s">
        <v>18</v>
      </c>
      <c r="C709" s="1" t="s">
        <v>7</v>
      </c>
      <c r="D709" s="1" t="s">
        <v>4</v>
      </c>
      <c r="E709" s="1" t="s">
        <v>1498</v>
      </c>
      <c r="F709" s="1" t="s">
        <v>1112</v>
      </c>
      <c r="G709">
        <v>4.6839999999999998E-3</v>
      </c>
      <c r="H709" s="22">
        <v>-1.4348E-2</v>
      </c>
      <c r="I709" s="2">
        <v>4.7000000000000002E-3</v>
      </c>
      <c r="J709" s="13">
        <v>4.8399999999999999E-2</v>
      </c>
      <c r="K709" s="13">
        <v>5.3800000000000001E-2</v>
      </c>
      <c r="L709" s="13">
        <v>4.36E-2</v>
      </c>
      <c r="M709" s="13">
        <v>4.2999999999999997E-2</v>
      </c>
      <c r="N709" s="13">
        <v>-9.7699999999999995E-2</v>
      </c>
      <c r="O709" s="13">
        <v>-0.21099999999999999</v>
      </c>
      <c r="P709" s="13">
        <v>4.7000000000000002E-3</v>
      </c>
      <c r="Q709" s="19">
        <v>0</v>
      </c>
      <c r="R709" s="22">
        <v>0.81</v>
      </c>
      <c r="S709" s="22">
        <v>1.3</v>
      </c>
      <c r="T709" s="22">
        <v>0.32</v>
      </c>
      <c r="U709" s="19">
        <v>49</v>
      </c>
      <c r="V709" s="19">
        <v>6</v>
      </c>
      <c r="AS709" s="2"/>
      <c r="AT709" s="2"/>
      <c r="AU709" s="2"/>
      <c r="AV709" s="15"/>
      <c r="AW709" s="15"/>
      <c r="BA709" s="2"/>
      <c r="BB709" s="2"/>
      <c r="BD709" s="20"/>
      <c r="BE709" s="20"/>
      <c r="BG709" s="3"/>
      <c r="BH709" s="1"/>
      <c r="BI709" s="1"/>
      <c r="BJ709" s="1"/>
      <c r="BK709" s="1"/>
      <c r="BL709" s="1"/>
    </row>
    <row r="710" spans="1:64" x14ac:dyDescent="0.25">
      <c r="A710" s="1" t="s">
        <v>32</v>
      </c>
      <c r="B710" s="1" t="s">
        <v>18</v>
      </c>
      <c r="C710" s="1" t="s">
        <v>25</v>
      </c>
      <c r="D710" s="1" t="s">
        <v>33</v>
      </c>
      <c r="E710" s="1" t="s">
        <v>2907</v>
      </c>
      <c r="F710" s="1" t="s">
        <v>2908</v>
      </c>
      <c r="G710"/>
      <c r="H710" s="22">
        <v>-2.0000000000000001E-4</v>
      </c>
      <c r="J710" s="13">
        <v>9.6500000000000002E-2</v>
      </c>
      <c r="K710" s="13">
        <v>8.6800000000000002E-2</v>
      </c>
      <c r="L710" s="13">
        <v>6.9900000000000004E-2</v>
      </c>
      <c r="M710" s="13">
        <v>6.8099999999999994E-2</v>
      </c>
      <c r="N710" s="13">
        <v>-2.0000000000000001E-4</v>
      </c>
      <c r="O710" s="13">
        <v>-0.14380000000000001</v>
      </c>
      <c r="P710" s="13"/>
      <c r="Q710" s="19">
        <v>131</v>
      </c>
      <c r="R710" s="22">
        <v>0.81</v>
      </c>
      <c r="S710" s="22">
        <v>0.71</v>
      </c>
      <c r="T710" s="22">
        <v>0.67</v>
      </c>
      <c r="U710" s="19">
        <v>26</v>
      </c>
      <c r="V710" s="19">
        <v>4</v>
      </c>
      <c r="AS710" s="2"/>
      <c r="AT710" s="2"/>
      <c r="AU710" s="2"/>
      <c r="AV710" s="15"/>
      <c r="AW710" s="15"/>
      <c r="BA710" s="2"/>
      <c r="BB710" s="2"/>
      <c r="BD710" s="20"/>
      <c r="BE710" s="20"/>
      <c r="BG710" s="3"/>
      <c r="BH710" s="1"/>
      <c r="BI710" s="1"/>
      <c r="BJ710" s="1"/>
      <c r="BK710" s="1"/>
      <c r="BL710" s="1"/>
    </row>
    <row r="711" spans="1:64" x14ac:dyDescent="0.25">
      <c r="A711" s="1" t="s">
        <v>6</v>
      </c>
      <c r="B711" s="1" t="s">
        <v>18</v>
      </c>
      <c r="C711" s="1" t="s">
        <v>1645</v>
      </c>
      <c r="D711" s="1" t="s">
        <v>4</v>
      </c>
      <c r="E711" s="1" t="s">
        <v>932</v>
      </c>
      <c r="F711" s="1" t="s">
        <v>933</v>
      </c>
      <c r="G711">
        <v>-8.9564000000000005E-2</v>
      </c>
      <c r="H711" s="22">
        <v>-9.1760000000000001E-3</v>
      </c>
      <c r="I711" s="2">
        <v>-8.9599999999999999E-2</v>
      </c>
      <c r="J711" s="13">
        <v>0.62009999999999998</v>
      </c>
      <c r="K711" s="13">
        <v>0.69950000000000001</v>
      </c>
      <c r="L711" s="13">
        <v>0.56499999999999995</v>
      </c>
      <c r="M711" s="13">
        <v>0.40060000000000001</v>
      </c>
      <c r="N711" s="13">
        <v>-0.2054</v>
      </c>
      <c r="O711" s="13">
        <v>-0.64270000000000005</v>
      </c>
      <c r="P711" s="13">
        <v>-8.9599999999999999E-2</v>
      </c>
      <c r="Q711" s="19">
        <v>0</v>
      </c>
      <c r="R711" s="22">
        <v>0.81</v>
      </c>
      <c r="S711" s="22">
        <v>1.68</v>
      </c>
      <c r="T711" s="22">
        <v>0.41</v>
      </c>
      <c r="U711" s="19">
        <v>26</v>
      </c>
      <c r="V711" s="19">
        <v>10</v>
      </c>
      <c r="AS711" s="2"/>
      <c r="AT711" s="2"/>
      <c r="AU711" s="2"/>
      <c r="AV711" s="15"/>
      <c r="AW711" s="15"/>
      <c r="BA711" s="2"/>
      <c r="BB711" s="2"/>
      <c r="BD711" s="20"/>
      <c r="BE711" s="20"/>
      <c r="BG711" s="3"/>
      <c r="BH711" s="1"/>
      <c r="BI711" s="1"/>
      <c r="BJ711" s="1"/>
      <c r="BK711" s="1"/>
      <c r="BL711" s="1"/>
    </row>
    <row r="712" spans="1:64" x14ac:dyDescent="0.25">
      <c r="A712" s="1" t="s">
        <v>17</v>
      </c>
      <c r="B712" s="1" t="s">
        <v>2</v>
      </c>
      <c r="C712" s="1" t="s">
        <v>56</v>
      </c>
      <c r="D712" s="1" t="s">
        <v>30</v>
      </c>
      <c r="E712" s="1" t="s">
        <v>846</v>
      </c>
      <c r="F712" s="1" t="s">
        <v>848</v>
      </c>
      <c r="G712">
        <v>1.1032999999999999E-2</v>
      </c>
      <c r="H712" s="22">
        <v>-2.1000000000000001E-4</v>
      </c>
      <c r="I712" s="2">
        <v>1.0999999999999999E-2</v>
      </c>
      <c r="J712" s="13">
        <v>0.1043</v>
      </c>
      <c r="K712" s="13">
        <v>9.9599999999999994E-2</v>
      </c>
      <c r="L712" s="13">
        <v>8.0399999999999999E-2</v>
      </c>
      <c r="M712" s="13">
        <v>7.8200000000000006E-2</v>
      </c>
      <c r="N712" s="13">
        <v>0</v>
      </c>
      <c r="O712" s="13">
        <v>-0.13750000000000001</v>
      </c>
      <c r="P712" s="13">
        <v>1.0999999999999999E-2</v>
      </c>
      <c r="Q712" s="19">
        <v>0</v>
      </c>
      <c r="R712" s="22">
        <v>0.81</v>
      </c>
      <c r="S712" s="22">
        <v>1.01</v>
      </c>
      <c r="T712" s="22">
        <v>0.95</v>
      </c>
      <c r="U712" s="19">
        <v>16</v>
      </c>
      <c r="V712" s="19">
        <v>2</v>
      </c>
      <c r="AS712" s="2"/>
      <c r="AT712" s="2"/>
      <c r="AU712" s="2"/>
      <c r="AV712" s="15"/>
      <c r="AW712" s="15"/>
      <c r="BA712" s="2"/>
      <c r="BB712" s="2"/>
      <c r="BD712" s="20"/>
      <c r="BE712" s="20"/>
      <c r="BG712" s="3"/>
      <c r="BH712" s="1"/>
      <c r="BI712" s="1"/>
      <c r="BJ712" s="1"/>
      <c r="BK712" s="1"/>
      <c r="BL712" s="1"/>
    </row>
    <row r="713" spans="1:64" x14ac:dyDescent="0.25">
      <c r="A713" s="1" t="s">
        <v>483</v>
      </c>
      <c r="B713" s="1" t="s">
        <v>18</v>
      </c>
      <c r="C713" s="1" t="s">
        <v>539</v>
      </c>
      <c r="D713" s="1" t="s">
        <v>4</v>
      </c>
      <c r="E713" s="1" t="s">
        <v>685</v>
      </c>
      <c r="F713" s="1" t="s">
        <v>2346</v>
      </c>
      <c r="G713"/>
      <c r="H713" s="22">
        <v>5.7000000000000002E-3</v>
      </c>
      <c r="J713" s="13">
        <v>3.6200000000000003E-2</v>
      </c>
      <c r="K713" s="13">
        <v>3.6700000000000003E-2</v>
      </c>
      <c r="L713" s="13">
        <v>2.9899999999999999E-2</v>
      </c>
      <c r="M713" s="13">
        <v>2.9600000000000001E-2</v>
      </c>
      <c r="N713" s="13">
        <v>0</v>
      </c>
      <c r="O713" s="13">
        <v>-9.4399999999999998E-2</v>
      </c>
      <c r="P713" s="13"/>
      <c r="Q713" s="19">
        <v>720</v>
      </c>
      <c r="R713" s="22">
        <v>0.81</v>
      </c>
      <c r="S713" s="22">
        <v>0.69</v>
      </c>
      <c r="T713" s="22">
        <v>0.55000000000000004</v>
      </c>
      <c r="U713" s="19">
        <v>38</v>
      </c>
      <c r="V713" s="19">
        <v>5</v>
      </c>
      <c r="AS713" s="2"/>
      <c r="AT713" s="2"/>
      <c r="AU713" s="2"/>
      <c r="AV713" s="15"/>
      <c r="AW713" s="15"/>
      <c r="BA713" s="2"/>
      <c r="BB713" s="2"/>
      <c r="BD713" s="20"/>
      <c r="BE713" s="20"/>
      <c r="BG713" s="3"/>
      <c r="BH713" s="1"/>
      <c r="BI713" s="1"/>
      <c r="BJ713" s="1"/>
      <c r="BK713" s="1"/>
      <c r="BL713" s="1"/>
    </row>
    <row r="714" spans="1:64" x14ac:dyDescent="0.25">
      <c r="A714" s="1" t="s">
        <v>17</v>
      </c>
      <c r="B714" s="1" t="s">
        <v>18</v>
      </c>
      <c r="C714" s="1" t="s">
        <v>25</v>
      </c>
      <c r="D714" s="1" t="s">
        <v>1686</v>
      </c>
      <c r="E714" s="1" t="s">
        <v>2721</v>
      </c>
      <c r="F714" s="1" t="s">
        <v>2722</v>
      </c>
      <c r="G714"/>
      <c r="H714" s="22">
        <v>-1.49E-2</v>
      </c>
      <c r="J714" s="13">
        <v>0.27229999999999999</v>
      </c>
      <c r="K714" s="13">
        <v>7.2900000000000006E-2</v>
      </c>
      <c r="L714" s="13">
        <v>5.8900000000000001E-2</v>
      </c>
      <c r="M714" s="13">
        <v>5.7700000000000001E-2</v>
      </c>
      <c r="N714" s="13">
        <v>-1.49E-2</v>
      </c>
      <c r="O714" s="13">
        <v>-0.12540000000000001</v>
      </c>
      <c r="P714" s="13"/>
      <c r="Q714" s="19">
        <v>87</v>
      </c>
      <c r="R714" s="22">
        <v>0.81</v>
      </c>
      <c r="S714" s="22">
        <v>1.23</v>
      </c>
      <c r="T714" s="22">
        <v>0.84</v>
      </c>
      <c r="U714" s="19">
        <v>33</v>
      </c>
      <c r="V714" s="19">
        <v>8</v>
      </c>
      <c r="AS714" s="2"/>
      <c r="AT714" s="2"/>
      <c r="AU714" s="2"/>
      <c r="AV714" s="15"/>
      <c r="AW714" s="15"/>
      <c r="BA714" s="2"/>
      <c r="BB714" s="2"/>
      <c r="BD714" s="20"/>
      <c r="BE714" s="20"/>
      <c r="BG714" s="3"/>
      <c r="BH714" s="1"/>
      <c r="BI714" s="1"/>
      <c r="BJ714" s="1"/>
      <c r="BK714" s="1"/>
      <c r="BL714" s="1"/>
    </row>
    <row r="715" spans="1:64" x14ac:dyDescent="0.25">
      <c r="A715" s="1" t="s">
        <v>6</v>
      </c>
      <c r="B715" s="1" t="s">
        <v>18</v>
      </c>
      <c r="C715" s="1" t="s">
        <v>1645</v>
      </c>
      <c r="D715" s="1" t="s">
        <v>4</v>
      </c>
      <c r="E715" s="1" t="s">
        <v>769</v>
      </c>
      <c r="F715" s="1" t="s">
        <v>770</v>
      </c>
      <c r="G715">
        <v>8.1743999999999997E-2</v>
      </c>
      <c r="H715" s="22">
        <v>-3.7714999999999999E-2</v>
      </c>
      <c r="I715" s="2">
        <v>8.1699999999999995E-2</v>
      </c>
      <c r="J715" s="13">
        <v>0.99480000000000002</v>
      </c>
      <c r="K715" s="13">
        <v>0.747</v>
      </c>
      <c r="L715" s="13">
        <v>0.60719999999999996</v>
      </c>
      <c r="M715" s="13">
        <v>0.40439999999999998</v>
      </c>
      <c r="N715" s="13">
        <v>0</v>
      </c>
      <c r="O715" s="13">
        <v>-0.82</v>
      </c>
      <c r="P715" s="13">
        <v>8.1699999999999995E-2</v>
      </c>
      <c r="Q715" s="19">
        <v>0</v>
      </c>
      <c r="R715" s="22">
        <v>0.81</v>
      </c>
      <c r="S715" s="22">
        <v>1.74</v>
      </c>
      <c r="T715" s="22">
        <v>0.41</v>
      </c>
      <c r="U715" s="19">
        <v>35</v>
      </c>
      <c r="V715" s="19">
        <v>19</v>
      </c>
      <c r="AS715" s="2"/>
      <c r="AT715" s="2"/>
      <c r="AU715" s="2"/>
      <c r="AV715" s="15"/>
      <c r="AW715" s="15"/>
      <c r="BA715" s="2"/>
      <c r="BB715" s="2"/>
      <c r="BD715" s="20"/>
      <c r="BE715" s="20"/>
      <c r="BG715" s="3"/>
      <c r="BH715" s="1"/>
      <c r="BI715" s="1"/>
      <c r="BJ715" s="1"/>
      <c r="BK715" s="1"/>
      <c r="BL715" s="1"/>
    </row>
    <row r="716" spans="1:64" x14ac:dyDescent="0.25">
      <c r="A716" s="1" t="s">
        <v>17</v>
      </c>
      <c r="B716" s="1" t="s">
        <v>18</v>
      </c>
      <c r="C716" s="1" t="s">
        <v>25</v>
      </c>
      <c r="D716" s="1" t="s">
        <v>100</v>
      </c>
      <c r="E716" s="1" t="s">
        <v>2455</v>
      </c>
      <c r="F716" s="1" t="s">
        <v>2458</v>
      </c>
      <c r="G716"/>
      <c r="H716" s="22">
        <v>-1.52E-2</v>
      </c>
      <c r="J716" s="13">
        <v>0.1129</v>
      </c>
      <c r="K716" s="13">
        <v>6.1600000000000002E-2</v>
      </c>
      <c r="L716" s="13">
        <v>4.9599999999999998E-2</v>
      </c>
      <c r="M716" s="13">
        <v>4.8800000000000003E-2</v>
      </c>
      <c r="N716" s="13">
        <v>-1.52E-2</v>
      </c>
      <c r="O716" s="13">
        <v>-0.12239999999999999</v>
      </c>
      <c r="P716" s="13"/>
      <c r="Q716" s="19">
        <v>17</v>
      </c>
      <c r="R716" s="22">
        <v>0.81</v>
      </c>
      <c r="S716" s="22">
        <v>1.21</v>
      </c>
      <c r="T716" s="22">
        <v>0.21</v>
      </c>
      <c r="U716" s="19">
        <v>43</v>
      </c>
      <c r="V716" s="19">
        <v>11</v>
      </c>
      <c r="AS716" s="2"/>
      <c r="AT716" s="2"/>
      <c r="AU716" s="2"/>
      <c r="AV716" s="15"/>
      <c r="AW716" s="15"/>
      <c r="BA716" s="2"/>
      <c r="BB716" s="2"/>
      <c r="BD716" s="20"/>
      <c r="BE716" s="20"/>
      <c r="BG716" s="3"/>
      <c r="BH716" s="1"/>
      <c r="BI716" s="1"/>
      <c r="BJ716" s="1"/>
      <c r="BK716" s="1"/>
      <c r="BL716" s="1"/>
    </row>
    <row r="717" spans="1:64" x14ac:dyDescent="0.25">
      <c r="A717" s="1" t="s">
        <v>6</v>
      </c>
      <c r="B717" s="1" t="s">
        <v>18</v>
      </c>
      <c r="C717" s="1" t="s">
        <v>1645</v>
      </c>
      <c r="D717" s="1" t="s">
        <v>4</v>
      </c>
      <c r="E717" s="1" t="s">
        <v>831</v>
      </c>
      <c r="F717" s="1" t="s">
        <v>832</v>
      </c>
      <c r="G717">
        <v>-8.3405999999999994E-2</v>
      </c>
      <c r="H717" s="22">
        <v>-0.19570899999999999</v>
      </c>
      <c r="I717" s="2">
        <v>-8.3400000000000002E-2</v>
      </c>
      <c r="J717" s="13">
        <v>-0.3306</v>
      </c>
      <c r="K717" s="13">
        <v>1.1149</v>
      </c>
      <c r="L717" s="13">
        <v>0.90480000000000005</v>
      </c>
      <c r="M717" s="13">
        <v>0.46050000000000002</v>
      </c>
      <c r="N717" s="13">
        <v>-0.86699999999999999</v>
      </c>
      <c r="O717" s="13">
        <v>-0.88949999999999996</v>
      </c>
      <c r="P717" s="13">
        <v>-8.3400000000000002E-2</v>
      </c>
      <c r="Q717" s="19">
        <v>0</v>
      </c>
      <c r="R717" s="22">
        <v>0.81</v>
      </c>
      <c r="S717" s="22">
        <v>2.09</v>
      </c>
      <c r="T717" s="22">
        <v>0.55000000000000004</v>
      </c>
      <c r="U717" s="19">
        <v>37</v>
      </c>
      <c r="V717" s="19">
        <v>8</v>
      </c>
      <c r="AS717" s="2"/>
      <c r="AT717" s="2"/>
      <c r="AU717" s="2"/>
      <c r="AV717" s="15"/>
      <c r="AW717" s="15"/>
      <c r="BA717" s="2"/>
      <c r="BB717" s="2"/>
      <c r="BD717" s="20"/>
      <c r="BE717" s="20"/>
      <c r="BG717" s="3"/>
      <c r="BH717" s="1"/>
      <c r="BI717" s="1"/>
      <c r="BJ717" s="1"/>
      <c r="BK717" s="1"/>
      <c r="BL717" s="1"/>
    </row>
    <row r="718" spans="1:64" x14ac:dyDescent="0.25">
      <c r="A718" s="1" t="s">
        <v>6</v>
      </c>
      <c r="B718" s="1" t="s">
        <v>18</v>
      </c>
      <c r="C718" s="1" t="s">
        <v>1645</v>
      </c>
      <c r="D718" s="1" t="s">
        <v>4</v>
      </c>
      <c r="E718" s="1" t="s">
        <v>2911</v>
      </c>
      <c r="F718" s="1" t="s">
        <v>2912</v>
      </c>
      <c r="G718">
        <v>2.6245000000000001E-2</v>
      </c>
      <c r="H718" s="22">
        <v>-0.16258700000000001</v>
      </c>
      <c r="I718" s="2">
        <v>2.6200000000000001E-2</v>
      </c>
      <c r="J718" s="13">
        <v>0.20200000000000001</v>
      </c>
      <c r="K718" s="13">
        <v>0.84709999999999996</v>
      </c>
      <c r="L718" s="13">
        <v>0.68420000000000003</v>
      </c>
      <c r="M718" s="13">
        <v>0</v>
      </c>
      <c r="N718" s="13">
        <v>-0.1406</v>
      </c>
      <c r="O718" s="13">
        <v>-0.16259999999999999</v>
      </c>
      <c r="P718" s="13">
        <v>2.6200000000000001E-2</v>
      </c>
      <c r="Q718" s="19">
        <v>0</v>
      </c>
      <c r="R718" s="22">
        <v>0.81</v>
      </c>
      <c r="S718" s="22">
        <v>3.02</v>
      </c>
      <c r="T718" s="22"/>
      <c r="U718" s="19">
        <v>2</v>
      </c>
      <c r="V718" s="19">
        <v>1</v>
      </c>
      <c r="AS718" s="2"/>
      <c r="AT718" s="2"/>
      <c r="AU718" s="2"/>
      <c r="AV718" s="15"/>
      <c r="AW718" s="15"/>
      <c r="BA718" s="2"/>
      <c r="BB718" s="2"/>
      <c r="BD718" s="20"/>
      <c r="BE718" s="20"/>
      <c r="BG718" s="3"/>
      <c r="BH718" s="1"/>
      <c r="BI718" s="1"/>
      <c r="BJ718" s="1"/>
      <c r="BK718" s="1"/>
      <c r="BL718" s="1"/>
    </row>
    <row r="719" spans="1:64" x14ac:dyDescent="0.25">
      <c r="A719" s="1" t="s">
        <v>6</v>
      </c>
      <c r="B719" s="1" t="s">
        <v>18</v>
      </c>
      <c r="C719" s="1" t="s">
        <v>1645</v>
      </c>
      <c r="D719" s="1" t="s">
        <v>4</v>
      </c>
      <c r="E719" s="1" t="s">
        <v>962</v>
      </c>
      <c r="F719" s="1" t="s">
        <v>963</v>
      </c>
      <c r="G719">
        <v>0.406723</v>
      </c>
      <c r="H719" s="22">
        <v>4.3957000000000003E-2</v>
      </c>
      <c r="I719" s="2">
        <v>0.40670000000000001</v>
      </c>
      <c r="J719" s="13">
        <v>2.0004</v>
      </c>
      <c r="K719" s="13">
        <v>1.3707</v>
      </c>
      <c r="L719" s="13">
        <v>1.1034999999999999</v>
      </c>
      <c r="M719" s="13">
        <v>0.73570000000000002</v>
      </c>
      <c r="N719" s="13">
        <v>0</v>
      </c>
      <c r="O719" s="13">
        <v>-0.72009999999999996</v>
      </c>
      <c r="P719" s="13">
        <v>0.40670000000000001</v>
      </c>
      <c r="Q719" s="19">
        <v>0</v>
      </c>
      <c r="R719" s="22">
        <v>0.81</v>
      </c>
      <c r="S719" s="22">
        <v>3.14</v>
      </c>
      <c r="T719" s="22">
        <v>0.38</v>
      </c>
      <c r="U719" s="19">
        <v>35</v>
      </c>
      <c r="V719" s="19">
        <v>13</v>
      </c>
      <c r="AS719" s="2"/>
      <c r="AT719" s="2"/>
      <c r="AU719" s="2"/>
      <c r="AV719" s="15"/>
      <c r="AW719" s="15"/>
      <c r="BA719" s="2"/>
      <c r="BB719" s="2"/>
      <c r="BD719" s="20"/>
      <c r="BE719" s="20"/>
      <c r="BG719" s="3"/>
      <c r="BH719" s="1"/>
      <c r="BI719" s="1"/>
      <c r="BJ719" s="1"/>
      <c r="BK719" s="1"/>
      <c r="BL719" s="1"/>
    </row>
    <row r="720" spans="1:64" x14ac:dyDescent="0.25">
      <c r="A720" s="1" t="s">
        <v>6</v>
      </c>
      <c r="B720" s="1" t="s">
        <v>18</v>
      </c>
      <c r="C720" s="1" t="s">
        <v>1645</v>
      </c>
      <c r="D720" s="1" t="s">
        <v>4</v>
      </c>
      <c r="E720" s="1" t="s">
        <v>1396</v>
      </c>
      <c r="F720" s="1" t="s">
        <v>1397</v>
      </c>
      <c r="G720">
        <v>1.8252000000000001E-2</v>
      </c>
      <c r="H720" s="22">
        <v>-0.21077399999999999</v>
      </c>
      <c r="I720" s="2">
        <v>1.83E-2</v>
      </c>
      <c r="J720" s="13">
        <v>1E-4</v>
      </c>
      <c r="K720" s="13">
        <v>0.84</v>
      </c>
      <c r="L720" s="13">
        <v>0.68189999999999995</v>
      </c>
      <c r="M720" s="13">
        <v>0.46439999999999998</v>
      </c>
      <c r="N720" s="13">
        <v>-0.20169999999999999</v>
      </c>
      <c r="O720" s="13">
        <v>-0.47570000000000001</v>
      </c>
      <c r="P720" s="13">
        <v>1.83E-2</v>
      </c>
      <c r="Q720" s="19">
        <v>0</v>
      </c>
      <c r="R720" s="22">
        <v>0.81</v>
      </c>
      <c r="S720" s="22">
        <v>2.12</v>
      </c>
      <c r="T720" s="22">
        <v>0.48</v>
      </c>
      <c r="U720" s="19">
        <v>14</v>
      </c>
      <c r="V720" s="19">
        <v>6</v>
      </c>
      <c r="AS720" s="2"/>
      <c r="AT720" s="2"/>
      <c r="AU720" s="2"/>
      <c r="AV720" s="15"/>
      <c r="AW720" s="15"/>
      <c r="BA720" s="2"/>
      <c r="BB720" s="2"/>
      <c r="BD720" s="20"/>
      <c r="BE720" s="20"/>
      <c r="BG720" s="3"/>
      <c r="BH720" s="1"/>
      <c r="BI720" s="1"/>
      <c r="BJ720" s="1"/>
      <c r="BK720" s="1"/>
      <c r="BL720" s="1"/>
    </row>
    <row r="721" spans="1:64" x14ac:dyDescent="0.25">
      <c r="A721" s="1" t="s">
        <v>987</v>
      </c>
      <c r="B721" s="1" t="s">
        <v>987</v>
      </c>
      <c r="C721" s="1" t="s">
        <v>987</v>
      </c>
      <c r="D721" s="1" t="s">
        <v>987</v>
      </c>
      <c r="E721" s="1" t="s">
        <v>987</v>
      </c>
      <c r="F721" s="1" t="s">
        <v>6</v>
      </c>
      <c r="G721">
        <v>-2.43E-4</v>
      </c>
      <c r="H721" s="22">
        <v>-9.3189999999999995E-2</v>
      </c>
      <c r="I721" s="2">
        <v>-2.0000000000000001E-4</v>
      </c>
      <c r="J721" s="13">
        <v>0.39629999999999999</v>
      </c>
      <c r="K721" s="13">
        <v>0.63260000000000005</v>
      </c>
      <c r="L721" s="13">
        <v>0.51200000000000001</v>
      </c>
      <c r="M721" s="13">
        <v>0.37730000000000002</v>
      </c>
      <c r="N721" s="13">
        <v>-0.34620000000000001</v>
      </c>
      <c r="O721" s="13">
        <v>-0.75109999999999999</v>
      </c>
      <c r="P721" s="13">
        <v>-2.0000000000000001E-4</v>
      </c>
      <c r="Q721" s="19"/>
      <c r="R721" s="22">
        <v>0.81</v>
      </c>
      <c r="S721" s="22">
        <v>1.64</v>
      </c>
      <c r="T721" s="22">
        <v>0.45</v>
      </c>
      <c r="U721" s="19">
        <v>38</v>
      </c>
      <c r="V721" s="19">
        <v>9</v>
      </c>
      <c r="AS721" s="2"/>
      <c r="AT721" s="2"/>
      <c r="AU721" s="2"/>
      <c r="AV721" s="15"/>
      <c r="AW721" s="15"/>
      <c r="BA721" s="2"/>
      <c r="BB721" s="2"/>
      <c r="BD721" s="20"/>
      <c r="BE721" s="20"/>
      <c r="BG721" s="3"/>
      <c r="BH721" s="1"/>
      <c r="BI721" s="1"/>
      <c r="BJ721" s="1"/>
      <c r="BK721" s="1"/>
      <c r="BL721" s="1"/>
    </row>
    <row r="722" spans="1:64" x14ac:dyDescent="0.25">
      <c r="A722" s="1" t="s">
        <v>17</v>
      </c>
      <c r="B722" s="1" t="s">
        <v>18</v>
      </c>
      <c r="C722" s="1" t="s">
        <v>25</v>
      </c>
      <c r="D722" s="1" t="s">
        <v>290</v>
      </c>
      <c r="E722" s="1" t="s">
        <v>231</v>
      </c>
      <c r="F722" s="1" t="s">
        <v>575</v>
      </c>
      <c r="G722"/>
      <c r="H722" s="22">
        <v>-9.7799999999999998E-2</v>
      </c>
      <c r="J722" s="13">
        <v>5.2200000000000003E-2</v>
      </c>
      <c r="K722" s="13">
        <v>0.2006</v>
      </c>
      <c r="L722" s="13">
        <v>0.1633</v>
      </c>
      <c r="M722" s="13">
        <v>0.15279999999999999</v>
      </c>
      <c r="N722" s="13">
        <v>-0.1462</v>
      </c>
      <c r="O722" s="13">
        <v>-0.31669999999999998</v>
      </c>
      <c r="P722" s="13"/>
      <c r="Q722" s="19">
        <v>978</v>
      </c>
      <c r="R722" s="22">
        <v>0.81</v>
      </c>
      <c r="S722" s="22">
        <v>1.1399999999999999</v>
      </c>
      <c r="T722" s="22">
        <v>0.62</v>
      </c>
      <c r="U722" s="19">
        <v>27</v>
      </c>
      <c r="V722" s="19">
        <v>5</v>
      </c>
      <c r="AS722" s="2"/>
      <c r="AT722" s="2"/>
      <c r="AU722" s="2"/>
      <c r="AV722" s="15"/>
      <c r="AW722" s="15"/>
      <c r="BA722" s="2"/>
      <c r="BB722" s="2"/>
      <c r="BD722" s="20"/>
      <c r="BE722" s="20"/>
      <c r="BG722" s="3"/>
      <c r="BH722" s="1"/>
      <c r="BI722" s="1"/>
      <c r="BJ722" s="1"/>
      <c r="BK722" s="1"/>
      <c r="BL722" s="1"/>
    </row>
    <row r="723" spans="1:64" x14ac:dyDescent="0.25">
      <c r="A723" s="1" t="s">
        <v>36</v>
      </c>
      <c r="B723" s="1" t="s">
        <v>18</v>
      </c>
      <c r="C723" s="1" t="s">
        <v>39</v>
      </c>
      <c r="D723" s="1" t="s">
        <v>4</v>
      </c>
      <c r="E723" s="1" t="s">
        <v>2666</v>
      </c>
      <c r="F723" s="1" t="s">
        <v>2667</v>
      </c>
      <c r="G723"/>
      <c r="H723" s="22">
        <v>-2.145E-2</v>
      </c>
      <c r="J723" s="13">
        <v>-1.2200000000000001E-2</v>
      </c>
      <c r="K723" s="13">
        <v>5.74E-2</v>
      </c>
      <c r="L723" s="13">
        <v>4.6300000000000001E-2</v>
      </c>
      <c r="M723" s="13">
        <v>4.5600000000000002E-2</v>
      </c>
      <c r="N723" s="13">
        <v>-6.3399999999999998E-2</v>
      </c>
      <c r="O723" s="13">
        <v>-8.4500000000000006E-2</v>
      </c>
      <c r="P723" s="13"/>
      <c r="Q723" s="19">
        <v>2018</v>
      </c>
      <c r="R723" s="22">
        <v>0.81</v>
      </c>
      <c r="S723" s="22">
        <v>1.39</v>
      </c>
      <c r="T723" s="22">
        <v>0.43</v>
      </c>
      <c r="U723" s="19">
        <v>24</v>
      </c>
      <c r="V723" s="19">
        <v>6</v>
      </c>
      <c r="AS723" s="2"/>
      <c r="AT723" s="2"/>
      <c r="AU723" s="2"/>
      <c r="AV723" s="15"/>
      <c r="AW723" s="15"/>
      <c r="BA723" s="2"/>
      <c r="BB723" s="2"/>
      <c r="BD723" s="20"/>
      <c r="BE723" s="20"/>
      <c r="BG723" s="3"/>
      <c r="BH723" s="1"/>
      <c r="BI723" s="1"/>
      <c r="BJ723" s="1"/>
      <c r="BK723" s="1"/>
      <c r="BL723" s="1"/>
    </row>
    <row r="724" spans="1:64" x14ac:dyDescent="0.25">
      <c r="A724" s="1" t="s">
        <v>6</v>
      </c>
      <c r="B724" s="1" t="s">
        <v>18</v>
      </c>
      <c r="C724" s="1" t="s">
        <v>1645</v>
      </c>
      <c r="D724" s="1" t="s">
        <v>4</v>
      </c>
      <c r="E724" s="1" t="s">
        <v>756</v>
      </c>
      <c r="F724" s="1" t="s">
        <v>758</v>
      </c>
      <c r="G724">
        <v>0.144068</v>
      </c>
      <c r="H724" s="22">
        <v>-0.11640200000000001</v>
      </c>
      <c r="I724" s="2">
        <v>0.14410000000000001</v>
      </c>
      <c r="J724" s="13">
        <v>0.8337</v>
      </c>
      <c r="K724" s="13">
        <v>0.97089999999999999</v>
      </c>
      <c r="L724" s="13">
        <v>0.77749999999999997</v>
      </c>
      <c r="M724" s="13">
        <v>0.4597</v>
      </c>
      <c r="N724" s="13">
        <v>-0.24679999999999999</v>
      </c>
      <c r="O724" s="13">
        <v>-0.84309999999999996</v>
      </c>
      <c r="P724" s="13">
        <v>0.14410000000000001</v>
      </c>
      <c r="Q724" s="19">
        <v>0</v>
      </c>
      <c r="R724" s="22">
        <v>0.8</v>
      </c>
      <c r="S724" s="22">
        <v>2.2999999999999998</v>
      </c>
      <c r="T724" s="22">
        <v>0.53</v>
      </c>
      <c r="U724" s="19">
        <v>39</v>
      </c>
      <c r="V724" s="19">
        <v>9</v>
      </c>
      <c r="AS724" s="2"/>
      <c r="AT724" s="2"/>
      <c r="AU724" s="2"/>
      <c r="AV724" s="15"/>
      <c r="AW724" s="15"/>
      <c r="BA724" s="2"/>
      <c r="BB724" s="2"/>
      <c r="BD724" s="20"/>
      <c r="BE724" s="20"/>
      <c r="BG724" s="3"/>
      <c r="BH724" s="1"/>
      <c r="BI724" s="1"/>
      <c r="BJ724" s="1"/>
      <c r="BK724" s="1"/>
      <c r="BL724" s="1"/>
    </row>
    <row r="725" spans="1:64" x14ac:dyDescent="0.25">
      <c r="A725" s="1" t="s">
        <v>17</v>
      </c>
      <c r="B725" s="1" t="s">
        <v>18</v>
      </c>
      <c r="C725" s="1" t="s">
        <v>25</v>
      </c>
      <c r="D725" s="1" t="s">
        <v>4</v>
      </c>
      <c r="E725" s="1" t="s">
        <v>2559</v>
      </c>
      <c r="F725" s="1" t="s">
        <v>2560</v>
      </c>
      <c r="G725"/>
      <c r="H725" s="22">
        <v>-1.89E-2</v>
      </c>
      <c r="J725" s="13">
        <v>0.2235</v>
      </c>
      <c r="K725" s="13">
        <v>0.1401</v>
      </c>
      <c r="L725" s="13">
        <v>0.11169999999999999</v>
      </c>
      <c r="M725" s="13">
        <v>0.107</v>
      </c>
      <c r="N725" s="13">
        <v>-1.89E-2</v>
      </c>
      <c r="O725" s="13">
        <v>-0.1489</v>
      </c>
      <c r="P725" s="13"/>
      <c r="Q725" s="19">
        <v>53</v>
      </c>
      <c r="R725" s="22">
        <v>0.8</v>
      </c>
      <c r="S725" s="22">
        <v>1.17</v>
      </c>
      <c r="T725" s="22">
        <v>0.65</v>
      </c>
      <c r="U725" s="19">
        <v>17</v>
      </c>
      <c r="V725" s="19">
        <v>6</v>
      </c>
      <c r="AS725" s="2"/>
      <c r="AT725" s="2"/>
      <c r="AU725" s="2"/>
      <c r="AV725" s="15"/>
      <c r="AW725" s="15"/>
      <c r="BA725" s="2"/>
      <c r="BB725" s="2"/>
      <c r="BD725" s="20"/>
      <c r="BE725" s="20"/>
      <c r="BG725" s="3"/>
      <c r="BH725" s="1"/>
      <c r="BI725" s="1"/>
      <c r="BJ725" s="1"/>
      <c r="BK725" s="1"/>
      <c r="BL725" s="1"/>
    </row>
    <row r="726" spans="1:64" x14ac:dyDescent="0.25">
      <c r="A726" s="1" t="s">
        <v>6</v>
      </c>
      <c r="B726" s="1" t="s">
        <v>18</v>
      </c>
      <c r="C726" s="1" t="s">
        <v>1645</v>
      </c>
      <c r="D726" s="1" t="s">
        <v>4</v>
      </c>
      <c r="E726" s="1" t="s">
        <v>3030</v>
      </c>
      <c r="F726" s="1" t="s">
        <v>3031</v>
      </c>
      <c r="G726"/>
      <c r="H726" s="22">
        <v>-9.0300000000000005E-2</v>
      </c>
      <c r="J726" s="13">
        <v>0.75490000000000002</v>
      </c>
      <c r="K726" s="13">
        <v>0.70760000000000001</v>
      </c>
      <c r="L726" s="13">
        <v>0.56420000000000003</v>
      </c>
      <c r="M726" s="13">
        <v>0.38250000000000001</v>
      </c>
      <c r="N726" s="13">
        <v>-9.0300000000000005E-2</v>
      </c>
      <c r="O726" s="13">
        <v>-0.44240000000000002</v>
      </c>
      <c r="P726" s="13"/>
      <c r="Q726" s="19">
        <v>1</v>
      </c>
      <c r="R726" s="22">
        <v>0.8</v>
      </c>
      <c r="S726" s="22">
        <v>1.5</v>
      </c>
      <c r="T726" s="22">
        <v>0.62</v>
      </c>
      <c r="U726" s="19">
        <v>16</v>
      </c>
      <c r="V726" s="19">
        <v>8</v>
      </c>
      <c r="AS726" s="2"/>
      <c r="AT726" s="2"/>
      <c r="AU726" s="2"/>
      <c r="AV726" s="15"/>
      <c r="AW726" s="15"/>
      <c r="BA726" s="2"/>
      <c r="BB726" s="2"/>
      <c r="BD726" s="20"/>
      <c r="BE726" s="20"/>
      <c r="BG726" s="3"/>
      <c r="BH726" s="1"/>
      <c r="BI726" s="1"/>
      <c r="BJ726" s="1"/>
      <c r="BK726" s="1"/>
      <c r="BL726" s="1"/>
    </row>
    <row r="727" spans="1:64" x14ac:dyDescent="0.25">
      <c r="A727" s="1" t="s">
        <v>6</v>
      </c>
      <c r="B727" s="1" t="s">
        <v>18</v>
      </c>
      <c r="C727" s="1" t="s">
        <v>1645</v>
      </c>
      <c r="D727" s="1" t="s">
        <v>4</v>
      </c>
      <c r="E727" s="1" t="s">
        <v>1060</v>
      </c>
      <c r="F727" s="1" t="s">
        <v>1061</v>
      </c>
      <c r="G727">
        <v>0.139597</v>
      </c>
      <c r="H727" s="22">
        <v>-8.9537000000000005E-2</v>
      </c>
      <c r="I727" s="2">
        <v>0.1396</v>
      </c>
      <c r="J727" s="13">
        <v>0.58650000000000002</v>
      </c>
      <c r="K727" s="13">
        <v>0.90820000000000001</v>
      </c>
      <c r="L727" s="13">
        <v>0.72640000000000005</v>
      </c>
      <c r="M727" s="13">
        <v>0.42609999999999998</v>
      </c>
      <c r="N727" s="13">
        <v>-0.34870000000000001</v>
      </c>
      <c r="O727" s="13">
        <v>-0.81810000000000005</v>
      </c>
      <c r="P727" s="13">
        <v>0.1396</v>
      </c>
      <c r="Q727" s="19">
        <v>0</v>
      </c>
      <c r="R727" s="22">
        <v>0.8</v>
      </c>
      <c r="S727" s="22">
        <v>1.94</v>
      </c>
      <c r="T727" s="22">
        <v>0.6</v>
      </c>
      <c r="U727" s="19">
        <v>45</v>
      </c>
      <c r="V727" s="19">
        <v>13</v>
      </c>
      <c r="AS727" s="2"/>
      <c r="AT727" s="2"/>
      <c r="AU727" s="2"/>
      <c r="AV727" s="15"/>
      <c r="AW727" s="15"/>
      <c r="BA727" s="2"/>
      <c r="BB727" s="2"/>
      <c r="BD727" s="20"/>
      <c r="BE727" s="20"/>
      <c r="BG727" s="3"/>
      <c r="BH727" s="1"/>
      <c r="BI727" s="1"/>
      <c r="BJ727" s="1"/>
      <c r="BK727" s="1"/>
      <c r="BL727" s="1"/>
    </row>
    <row r="728" spans="1:64" x14ac:dyDescent="0.25">
      <c r="A728" s="1" t="s">
        <v>6</v>
      </c>
      <c r="B728" s="1" t="s">
        <v>18</v>
      </c>
      <c r="C728" s="1" t="s">
        <v>1645</v>
      </c>
      <c r="D728" s="1" t="s">
        <v>4</v>
      </c>
      <c r="E728" s="1" t="s">
        <v>952</v>
      </c>
      <c r="F728" s="1" t="s">
        <v>953</v>
      </c>
      <c r="G728">
        <v>4.1022000000000003E-2</v>
      </c>
      <c r="H728" s="22">
        <v>-0.18828400000000001</v>
      </c>
      <c r="I728" s="2">
        <v>4.1000000000000002E-2</v>
      </c>
      <c r="J728" s="13">
        <v>0.2429</v>
      </c>
      <c r="K728" s="13">
        <v>0.97789999999999999</v>
      </c>
      <c r="L728" s="13">
        <v>0.78410000000000002</v>
      </c>
      <c r="M728" s="13">
        <v>0.44679999999999997</v>
      </c>
      <c r="N728" s="13">
        <v>-0.54700000000000004</v>
      </c>
      <c r="O728" s="13">
        <v>-0.83120000000000005</v>
      </c>
      <c r="P728" s="13">
        <v>4.1000000000000002E-2</v>
      </c>
      <c r="Q728" s="19">
        <v>0</v>
      </c>
      <c r="R728" s="22">
        <v>0.8</v>
      </c>
      <c r="S728" s="22">
        <v>2.14</v>
      </c>
      <c r="T728" s="22">
        <v>0.57999999999999996</v>
      </c>
      <c r="U728" s="19">
        <v>38</v>
      </c>
      <c r="V728" s="19">
        <v>9</v>
      </c>
      <c r="AS728" s="2"/>
      <c r="AT728" s="2"/>
      <c r="AU728" s="2"/>
      <c r="AV728" s="15"/>
      <c r="AW728" s="15"/>
      <c r="BA728" s="2"/>
      <c r="BB728" s="2"/>
      <c r="BD728" s="20"/>
      <c r="BE728" s="20"/>
      <c r="BG728" s="3"/>
      <c r="BH728" s="1"/>
      <c r="BI728" s="1"/>
      <c r="BJ728" s="1"/>
      <c r="BK728" s="1"/>
      <c r="BL728" s="1"/>
    </row>
    <row r="729" spans="1:64" x14ac:dyDescent="0.25">
      <c r="A729" s="1" t="s">
        <v>17</v>
      </c>
      <c r="B729" s="1" t="s">
        <v>18</v>
      </c>
      <c r="C729" s="1" t="s">
        <v>469</v>
      </c>
      <c r="D729" s="1" t="s">
        <v>283</v>
      </c>
      <c r="E729" s="1" t="s">
        <v>360</v>
      </c>
      <c r="F729" s="1" t="s">
        <v>2386</v>
      </c>
      <c r="G729"/>
      <c r="H729" s="22">
        <v>-1.6400000000000001E-2</v>
      </c>
      <c r="J729" s="13">
        <v>0.14430000000000001</v>
      </c>
      <c r="K729" s="13">
        <v>6.8000000000000005E-2</v>
      </c>
      <c r="L729" s="13">
        <v>5.4100000000000002E-2</v>
      </c>
      <c r="M729" s="13">
        <v>5.3100000000000001E-2</v>
      </c>
      <c r="N729" s="13">
        <v>-1.6400000000000001E-2</v>
      </c>
      <c r="O729" s="13">
        <v>-0.11219999999999999</v>
      </c>
      <c r="P729" s="13"/>
      <c r="Q729" s="19">
        <v>410</v>
      </c>
      <c r="R729" s="22">
        <v>0.8</v>
      </c>
      <c r="S729" s="22">
        <v>1.0900000000000001</v>
      </c>
      <c r="T729" s="22">
        <v>0.96</v>
      </c>
      <c r="U729" s="19">
        <v>25</v>
      </c>
      <c r="V729" s="19">
        <v>3</v>
      </c>
      <c r="AS729" s="2"/>
      <c r="AT729" s="2"/>
      <c r="AU729" s="2"/>
      <c r="AV729" s="15"/>
      <c r="AW729" s="15"/>
      <c r="BA729" s="2"/>
      <c r="BB729" s="2"/>
      <c r="BD729" s="20"/>
      <c r="BE729" s="20"/>
      <c r="BG729" s="3"/>
      <c r="BH729" s="1"/>
      <c r="BI729" s="1"/>
      <c r="BJ729" s="1"/>
      <c r="BK729" s="1"/>
      <c r="BL729" s="1"/>
    </row>
    <row r="730" spans="1:64" x14ac:dyDescent="0.25">
      <c r="A730" s="1" t="s">
        <v>27</v>
      </c>
      <c r="B730" s="1" t="s">
        <v>18</v>
      </c>
      <c r="C730" s="1" t="s">
        <v>25</v>
      </c>
      <c r="D730" s="1" t="s">
        <v>100</v>
      </c>
      <c r="E730" s="1" t="s">
        <v>636</v>
      </c>
      <c r="F730" s="1" t="s">
        <v>2496</v>
      </c>
      <c r="G730"/>
      <c r="H730" s="22">
        <v>-5.0000000000000002E-5</v>
      </c>
      <c r="J730" s="13">
        <v>6.6900000000000001E-2</v>
      </c>
      <c r="K730" s="13">
        <v>4.4600000000000001E-2</v>
      </c>
      <c r="L730" s="13">
        <v>3.56E-2</v>
      </c>
      <c r="M730" s="13">
        <v>3.5200000000000002E-2</v>
      </c>
      <c r="N730" s="13">
        <v>-3.5999999999999999E-3</v>
      </c>
      <c r="O730" s="13">
        <v>-7.1999999999999995E-2</v>
      </c>
      <c r="P730" s="13"/>
      <c r="Q730" s="19">
        <v>674</v>
      </c>
      <c r="R730" s="22">
        <v>0.8</v>
      </c>
      <c r="S730" s="22">
        <v>1.0900000000000001</v>
      </c>
      <c r="T730" s="22">
        <v>-0.01</v>
      </c>
      <c r="U730" s="19">
        <v>35</v>
      </c>
      <c r="V730" s="19">
        <v>5</v>
      </c>
      <c r="AS730" s="2"/>
      <c r="AT730" s="2"/>
      <c r="AU730" s="2"/>
      <c r="AV730" s="15"/>
      <c r="AW730" s="15"/>
      <c r="BA730" s="2"/>
      <c r="BB730" s="2"/>
      <c r="BD730" s="20"/>
      <c r="BE730" s="20"/>
      <c r="BG730" s="3"/>
      <c r="BH730" s="1"/>
      <c r="BI730" s="1"/>
      <c r="BJ730" s="1"/>
      <c r="BK730" s="1"/>
      <c r="BL730" s="1"/>
    </row>
    <row r="731" spans="1:64" x14ac:dyDescent="0.25">
      <c r="A731" s="1" t="s">
        <v>6</v>
      </c>
      <c r="B731" s="1" t="s">
        <v>18</v>
      </c>
      <c r="C731" s="1" t="s">
        <v>1645</v>
      </c>
      <c r="D731" s="1" t="s">
        <v>4</v>
      </c>
      <c r="E731" s="1" t="s">
        <v>934</v>
      </c>
      <c r="F731" s="1" t="s">
        <v>935</v>
      </c>
      <c r="G731">
        <v>-1.2279999999999999E-2</v>
      </c>
      <c r="H731" s="22">
        <v>-0.101411</v>
      </c>
      <c r="I731" s="2">
        <v>-1.23E-2</v>
      </c>
      <c r="J731" s="13">
        <v>0.45519999999999999</v>
      </c>
      <c r="K731" s="13">
        <v>0.83950000000000002</v>
      </c>
      <c r="L731" s="13">
        <v>0.67510000000000003</v>
      </c>
      <c r="M731" s="13">
        <v>0.41070000000000001</v>
      </c>
      <c r="N731" s="13">
        <v>-0.2601</v>
      </c>
      <c r="O731" s="13">
        <v>-0.77149999999999996</v>
      </c>
      <c r="P731" s="13">
        <v>-1.23E-2</v>
      </c>
      <c r="Q731" s="19">
        <v>0</v>
      </c>
      <c r="R731" s="22">
        <v>0.8</v>
      </c>
      <c r="S731" s="22">
        <v>1.77</v>
      </c>
      <c r="T731" s="22">
        <v>0.68</v>
      </c>
      <c r="U731" s="19">
        <v>38</v>
      </c>
      <c r="V731" s="19">
        <v>12</v>
      </c>
      <c r="AS731" s="2"/>
      <c r="AT731" s="2"/>
      <c r="AU731" s="2"/>
      <c r="AV731" s="15"/>
      <c r="AW731" s="15"/>
      <c r="BA731" s="2"/>
      <c r="BB731" s="2"/>
      <c r="BD731" s="20"/>
      <c r="BE731" s="20"/>
      <c r="BG731" s="3"/>
      <c r="BH731" s="1"/>
      <c r="BI731" s="1"/>
      <c r="BJ731" s="1"/>
      <c r="BK731" s="1"/>
      <c r="BL731" s="1"/>
    </row>
    <row r="732" spans="1:64" x14ac:dyDescent="0.25">
      <c r="A732" s="1" t="s">
        <v>27</v>
      </c>
      <c r="B732" s="1" t="s">
        <v>2</v>
      </c>
      <c r="C732" s="1" t="s">
        <v>56</v>
      </c>
      <c r="D732" s="1" t="s">
        <v>4</v>
      </c>
      <c r="E732" s="1" t="s">
        <v>2505</v>
      </c>
      <c r="F732" s="1" t="s">
        <v>2509</v>
      </c>
      <c r="G732"/>
      <c r="H732" s="22">
        <v>6.4999999999999997E-3</v>
      </c>
      <c r="J732" s="13">
        <v>0.1275</v>
      </c>
      <c r="K732" s="13">
        <v>7.2700000000000001E-2</v>
      </c>
      <c r="L732" s="13">
        <v>5.8099999999999999E-2</v>
      </c>
      <c r="M732" s="13">
        <v>5.7000000000000002E-2</v>
      </c>
      <c r="N732" s="13">
        <v>0</v>
      </c>
      <c r="O732" s="13">
        <v>-8.5599999999999996E-2</v>
      </c>
      <c r="P732" s="13"/>
      <c r="Q732" s="19">
        <v>113</v>
      </c>
      <c r="R732" s="22">
        <v>0.8</v>
      </c>
      <c r="S732" s="22">
        <v>1.54</v>
      </c>
      <c r="T732" s="22">
        <v>0.02</v>
      </c>
      <c r="U732" s="19">
        <v>29</v>
      </c>
      <c r="V732" s="19">
        <v>4</v>
      </c>
      <c r="AS732" s="2"/>
      <c r="AT732" s="2"/>
      <c r="AU732" s="2"/>
      <c r="AV732" s="15"/>
      <c r="AW732" s="15"/>
      <c r="BA732" s="2"/>
      <c r="BB732" s="2"/>
      <c r="BD732" s="20"/>
      <c r="BE732" s="20"/>
      <c r="BG732" s="3"/>
      <c r="BH732" s="1"/>
      <c r="BI732" s="1"/>
      <c r="BJ732" s="1"/>
      <c r="BK732" s="1"/>
      <c r="BL732" s="1"/>
    </row>
    <row r="733" spans="1:64" x14ac:dyDescent="0.25">
      <c r="A733" s="1" t="s">
        <v>6</v>
      </c>
      <c r="B733" s="1" t="s">
        <v>18</v>
      </c>
      <c r="C733" s="1" t="s">
        <v>1645</v>
      </c>
      <c r="D733" s="1" t="s">
        <v>4</v>
      </c>
      <c r="E733" s="1" t="s">
        <v>1237</v>
      </c>
      <c r="F733" s="1" t="s">
        <v>1239</v>
      </c>
      <c r="G733">
        <v>0.23175799999999999</v>
      </c>
      <c r="H733" s="22">
        <v>-9.4010999999999997E-2</v>
      </c>
      <c r="I733" s="2">
        <v>0.23180000000000001</v>
      </c>
      <c r="J733" s="13">
        <v>0.82940000000000003</v>
      </c>
      <c r="K733" s="13">
        <v>1.0531999999999999</v>
      </c>
      <c r="L733" s="13">
        <v>0.83779999999999999</v>
      </c>
      <c r="M733" s="13">
        <v>0.4521</v>
      </c>
      <c r="N733" s="13">
        <v>-0.33110000000000001</v>
      </c>
      <c r="O733" s="13">
        <v>-0.84789999999999999</v>
      </c>
      <c r="P733" s="13">
        <v>0.23180000000000001</v>
      </c>
      <c r="Q733" s="19">
        <v>0</v>
      </c>
      <c r="R733" s="22">
        <v>0.8</v>
      </c>
      <c r="S733" s="22">
        <v>2.21</v>
      </c>
      <c r="T733" s="22">
        <v>0.51</v>
      </c>
      <c r="U733" s="19">
        <v>38</v>
      </c>
      <c r="V733" s="19">
        <v>8</v>
      </c>
      <c r="AS733" s="2"/>
      <c r="AT733" s="2"/>
      <c r="AU733" s="2"/>
      <c r="AV733" s="15"/>
      <c r="AW733" s="15"/>
      <c r="BA733" s="2"/>
      <c r="BB733" s="2"/>
      <c r="BD733" s="20"/>
      <c r="BE733" s="20"/>
      <c r="BG733" s="3"/>
      <c r="BH733" s="1"/>
      <c r="BI733" s="1"/>
      <c r="BJ733" s="1"/>
      <c r="BK733" s="1"/>
      <c r="BL733" s="1"/>
    </row>
    <row r="734" spans="1:64" x14ac:dyDescent="0.25">
      <c r="A734" s="1" t="s">
        <v>1</v>
      </c>
      <c r="B734" s="1" t="s">
        <v>2</v>
      </c>
      <c r="C734" s="1" t="s">
        <v>13</v>
      </c>
      <c r="D734" s="1" t="s">
        <v>4</v>
      </c>
      <c r="E734" s="1" t="s">
        <v>91</v>
      </c>
      <c r="F734" s="1" t="s">
        <v>3048</v>
      </c>
      <c r="G734"/>
      <c r="H734" s="22">
        <v>-5.9999999999999995E-4</v>
      </c>
      <c r="J734" s="13">
        <v>0.26129999999999998</v>
      </c>
      <c r="K734" s="13">
        <v>0.16980000000000001</v>
      </c>
      <c r="L734" s="13">
        <v>0.13569999999999999</v>
      </c>
      <c r="M734" s="13">
        <v>0.1285</v>
      </c>
      <c r="N734" s="13">
        <v>-5.9999999999999995E-4</v>
      </c>
      <c r="O734" s="13">
        <v>-0.25929999999999997</v>
      </c>
      <c r="P734" s="13"/>
      <c r="Q734" s="19">
        <v>0</v>
      </c>
      <c r="R734" s="22">
        <v>0.8</v>
      </c>
      <c r="S734" s="22">
        <v>1.42</v>
      </c>
      <c r="T734" s="22">
        <v>0.01</v>
      </c>
      <c r="U734" s="19">
        <v>38</v>
      </c>
      <c r="V734" s="19">
        <v>6</v>
      </c>
      <c r="AS734" s="2"/>
      <c r="AT734" s="2"/>
      <c r="AU734" s="2"/>
      <c r="AV734" s="15"/>
      <c r="AW734" s="15"/>
      <c r="BA734" s="2"/>
      <c r="BB734" s="2"/>
      <c r="BD734" s="20"/>
      <c r="BE734" s="20"/>
      <c r="BG734" s="3"/>
      <c r="BH734" s="1"/>
      <c r="BI734" s="1"/>
      <c r="BJ734" s="1"/>
      <c r="BK734" s="1"/>
      <c r="BL734" s="1"/>
    </row>
    <row r="735" spans="1:64" x14ac:dyDescent="0.25">
      <c r="A735" s="1" t="s">
        <v>17</v>
      </c>
      <c r="B735" s="1" t="s">
        <v>18</v>
      </c>
      <c r="C735" s="1" t="s">
        <v>25</v>
      </c>
      <c r="D735" s="1" t="s">
        <v>100</v>
      </c>
      <c r="E735" s="1" t="s">
        <v>1761</v>
      </c>
      <c r="F735" s="1" t="s">
        <v>651</v>
      </c>
      <c r="G735"/>
      <c r="H735" s="22">
        <v>9.1000000000000004E-3</v>
      </c>
      <c r="J735" s="13">
        <v>0.182</v>
      </c>
      <c r="K735" s="13">
        <v>7.3800000000000004E-2</v>
      </c>
      <c r="L735" s="13">
        <v>5.8900000000000001E-2</v>
      </c>
      <c r="M735" s="13">
        <v>5.7599999999999998E-2</v>
      </c>
      <c r="N735" s="13">
        <v>-6.4999999999999997E-3</v>
      </c>
      <c r="O735" s="13">
        <v>-0.16520000000000001</v>
      </c>
      <c r="P735" s="13"/>
      <c r="Q735" s="19">
        <v>448</v>
      </c>
      <c r="R735" s="22">
        <v>0.8</v>
      </c>
      <c r="S735" s="22">
        <v>1.48</v>
      </c>
      <c r="T735" s="22">
        <v>0.24</v>
      </c>
      <c r="U735" s="19">
        <v>27</v>
      </c>
      <c r="V735" s="19">
        <v>5</v>
      </c>
      <c r="AS735" s="2"/>
      <c r="AT735" s="2"/>
      <c r="AU735" s="2"/>
      <c r="AV735" s="15"/>
      <c r="AW735" s="15"/>
      <c r="BA735" s="2"/>
      <c r="BB735" s="2"/>
      <c r="BD735" s="20"/>
      <c r="BE735" s="20"/>
      <c r="BG735" s="3"/>
      <c r="BH735" s="1"/>
      <c r="BI735" s="1"/>
      <c r="BJ735" s="1"/>
      <c r="BK735" s="1"/>
      <c r="BL735" s="1"/>
    </row>
    <row r="736" spans="1:64" x14ac:dyDescent="0.25">
      <c r="A736" s="1" t="s">
        <v>1</v>
      </c>
      <c r="B736" s="1" t="s">
        <v>2</v>
      </c>
      <c r="C736" s="1" t="s">
        <v>22</v>
      </c>
      <c r="D736" s="1" t="s">
        <v>4</v>
      </c>
      <c r="E736" s="1" t="s">
        <v>2728</v>
      </c>
      <c r="F736" s="1" t="s">
        <v>2729</v>
      </c>
      <c r="G736"/>
      <c r="H736" s="22">
        <v>2.2100000000000002E-2</v>
      </c>
      <c r="J736" s="13">
        <v>4.8000000000000001E-2</v>
      </c>
      <c r="K736" s="13">
        <v>0.16039999999999999</v>
      </c>
      <c r="L736" s="13">
        <v>0.12790000000000001</v>
      </c>
      <c r="M736" s="13">
        <v>0.12180000000000001</v>
      </c>
      <c r="N736" s="13">
        <v>0</v>
      </c>
      <c r="O736" s="13">
        <v>-0.23130000000000001</v>
      </c>
      <c r="P736" s="13"/>
      <c r="Q736" s="19">
        <v>36</v>
      </c>
      <c r="R736" s="22">
        <v>0.8</v>
      </c>
      <c r="S736" s="22">
        <v>1.5</v>
      </c>
      <c r="T736" s="22">
        <v>-0.23</v>
      </c>
      <c r="U736" s="19">
        <v>47</v>
      </c>
      <c r="V736" s="19">
        <v>6</v>
      </c>
      <c r="AS736" s="2"/>
      <c r="AT736" s="2"/>
      <c r="AU736" s="2"/>
      <c r="AV736" s="15"/>
      <c r="AW736" s="15"/>
      <c r="BA736" s="2"/>
      <c r="BB736" s="2"/>
      <c r="BD736" s="20"/>
      <c r="BE736" s="20"/>
      <c r="BG736" s="3"/>
      <c r="BH736" s="1"/>
      <c r="BI736" s="1"/>
      <c r="BJ736" s="1"/>
      <c r="BK736" s="1"/>
      <c r="BL736" s="1"/>
    </row>
    <row r="737" spans="1:64" x14ac:dyDescent="0.25">
      <c r="A737" s="1" t="s">
        <v>6</v>
      </c>
      <c r="B737" s="1" t="s">
        <v>18</v>
      </c>
      <c r="C737" s="1" t="s">
        <v>1645</v>
      </c>
      <c r="D737" s="1" t="s">
        <v>4</v>
      </c>
      <c r="E737" s="1" t="s">
        <v>1045</v>
      </c>
      <c r="F737" s="1" t="s">
        <v>1046</v>
      </c>
      <c r="G737">
        <v>8.7399999999999999E-4</v>
      </c>
      <c r="H737" s="22">
        <v>-0.28530699999999998</v>
      </c>
      <c r="I737" s="2">
        <v>8.9999999999999998E-4</v>
      </c>
      <c r="J737" s="13">
        <v>0.15790000000000001</v>
      </c>
      <c r="K737" s="13">
        <v>1.1204000000000001</v>
      </c>
      <c r="L737" s="13">
        <v>0.89590000000000003</v>
      </c>
      <c r="M737" s="13">
        <v>0.42530000000000001</v>
      </c>
      <c r="N737" s="13">
        <v>-0.56069999999999998</v>
      </c>
      <c r="O737" s="13">
        <v>-0.83230000000000004</v>
      </c>
      <c r="P737" s="13">
        <v>8.9999999999999998E-4</v>
      </c>
      <c r="Q737" s="19">
        <v>0</v>
      </c>
      <c r="R737" s="22">
        <v>0.8</v>
      </c>
      <c r="S737" s="22">
        <v>1.92</v>
      </c>
      <c r="T737" s="22">
        <v>0.43</v>
      </c>
      <c r="U737" s="19">
        <v>37</v>
      </c>
      <c r="V737" s="19">
        <v>13</v>
      </c>
      <c r="AS737" s="2"/>
      <c r="AT737" s="2"/>
      <c r="AU737" s="2"/>
      <c r="AV737" s="15"/>
      <c r="AW737" s="15"/>
      <c r="BA737" s="2"/>
      <c r="BB737" s="2"/>
      <c r="BD737" s="20"/>
      <c r="BE737" s="20"/>
      <c r="BG737" s="3"/>
      <c r="BH737" s="1"/>
      <c r="BI737" s="1"/>
      <c r="BJ737" s="1"/>
      <c r="BK737" s="1"/>
      <c r="BL737" s="1"/>
    </row>
    <row r="738" spans="1:64" x14ac:dyDescent="0.25">
      <c r="A738" s="1" t="s">
        <v>6</v>
      </c>
      <c r="B738" s="1" t="s">
        <v>18</v>
      </c>
      <c r="C738" s="1" t="s">
        <v>1645</v>
      </c>
      <c r="D738" s="1" t="s">
        <v>4</v>
      </c>
      <c r="E738" s="1" t="s">
        <v>1049</v>
      </c>
      <c r="F738" s="1" t="s">
        <v>1050</v>
      </c>
      <c r="G738">
        <v>0.24735399999999999</v>
      </c>
      <c r="H738" s="22">
        <v>-8.8444999999999996E-2</v>
      </c>
      <c r="I738" s="2">
        <v>0.24740000000000001</v>
      </c>
      <c r="J738" s="13">
        <v>0.80869999999999997</v>
      </c>
      <c r="K738" s="13">
        <v>1.0334000000000001</v>
      </c>
      <c r="L738" s="13">
        <v>0.82520000000000004</v>
      </c>
      <c r="M738" s="13">
        <v>0.4415</v>
      </c>
      <c r="N738" s="13">
        <v>-0.13270000000000001</v>
      </c>
      <c r="O738" s="13">
        <v>-0.84519999999999995</v>
      </c>
      <c r="P738" s="13">
        <v>0.24740000000000001</v>
      </c>
      <c r="Q738" s="19">
        <v>0</v>
      </c>
      <c r="R738" s="22">
        <v>0.8</v>
      </c>
      <c r="S738" s="22">
        <v>2.1</v>
      </c>
      <c r="T738" s="22">
        <v>0.5</v>
      </c>
      <c r="U738" s="19">
        <v>38</v>
      </c>
      <c r="V738" s="19">
        <v>15</v>
      </c>
      <c r="AS738" s="2"/>
      <c r="AT738" s="2"/>
      <c r="AU738" s="2"/>
      <c r="AV738" s="15"/>
      <c r="AW738" s="15"/>
      <c r="BA738" s="2"/>
      <c r="BB738" s="2"/>
      <c r="BD738" s="20"/>
      <c r="BE738" s="20"/>
      <c r="BG738" s="3"/>
      <c r="BH738" s="1"/>
      <c r="BI738" s="1"/>
      <c r="BJ738" s="1"/>
      <c r="BK738" s="1"/>
      <c r="BL738" s="1"/>
    </row>
    <row r="739" spans="1:64" x14ac:dyDescent="0.25">
      <c r="A739" s="1" t="s">
        <v>6</v>
      </c>
      <c r="B739" s="1" t="s">
        <v>18</v>
      </c>
      <c r="C739" s="1" t="s">
        <v>1645</v>
      </c>
      <c r="D739" s="1" t="s">
        <v>4</v>
      </c>
      <c r="E739" s="1" t="s">
        <v>775</v>
      </c>
      <c r="F739" s="1" t="s">
        <v>775</v>
      </c>
      <c r="G739">
        <v>-0.125083</v>
      </c>
      <c r="H739" s="22">
        <v>-0.136707</v>
      </c>
      <c r="I739" s="2">
        <v>-0.12509999999999999</v>
      </c>
      <c r="J739" s="13">
        <v>0.19059999999999999</v>
      </c>
      <c r="K739" s="13">
        <v>1.1186</v>
      </c>
      <c r="L739" s="13">
        <v>0.8931</v>
      </c>
      <c r="M739" s="13">
        <v>0.4244</v>
      </c>
      <c r="N739" s="13">
        <v>-0.59189999999999998</v>
      </c>
      <c r="O739" s="13">
        <v>-0.85860000000000003</v>
      </c>
      <c r="P739" s="13">
        <v>-0.12509999999999999</v>
      </c>
      <c r="Q739" s="19">
        <v>0</v>
      </c>
      <c r="R739" s="22">
        <v>0.8</v>
      </c>
      <c r="S739" s="22">
        <v>2.0699999999999998</v>
      </c>
      <c r="T739" s="22">
        <v>0.54</v>
      </c>
      <c r="U739" s="19">
        <v>45</v>
      </c>
      <c r="V739" s="19">
        <v>17</v>
      </c>
      <c r="AS739" s="2"/>
      <c r="AT739" s="2"/>
      <c r="AU739" s="2"/>
      <c r="AV739" s="15"/>
      <c r="AW739" s="15"/>
      <c r="BA739" s="2"/>
      <c r="BB739" s="2"/>
      <c r="BD739" s="20"/>
      <c r="BE739" s="20"/>
      <c r="BG739" s="3"/>
      <c r="BH739" s="1"/>
      <c r="BI739" s="1"/>
      <c r="BJ739" s="1"/>
      <c r="BK739" s="1"/>
      <c r="BL739" s="1"/>
    </row>
    <row r="740" spans="1:64" x14ac:dyDescent="0.25">
      <c r="A740" s="1" t="s">
        <v>6</v>
      </c>
      <c r="B740" s="1" t="s">
        <v>18</v>
      </c>
      <c r="C740" s="1" t="s">
        <v>1645</v>
      </c>
      <c r="D740" s="1" t="s">
        <v>4</v>
      </c>
      <c r="E740" s="1" t="s">
        <v>960</v>
      </c>
      <c r="F740" s="1" t="s">
        <v>961</v>
      </c>
      <c r="G740">
        <v>1.7898000000000001E-2</v>
      </c>
      <c r="H740" s="22">
        <v>-0.17303099999999999</v>
      </c>
      <c r="I740" s="2">
        <v>1.7899999999999999E-2</v>
      </c>
      <c r="J740" s="13">
        <v>0.1825</v>
      </c>
      <c r="K740" s="13">
        <v>1.0570999999999999</v>
      </c>
      <c r="L740" s="13">
        <v>0.84470000000000001</v>
      </c>
      <c r="M740" s="13">
        <v>0.51580000000000004</v>
      </c>
      <c r="N740" s="13">
        <v>-0.40949999999999998</v>
      </c>
      <c r="O740" s="13">
        <v>-0.6472</v>
      </c>
      <c r="P740" s="13">
        <v>1.7899999999999999E-2</v>
      </c>
      <c r="Q740" s="19">
        <v>0</v>
      </c>
      <c r="R740" s="22">
        <v>0.8</v>
      </c>
      <c r="S740" s="22">
        <v>2.33</v>
      </c>
      <c r="T740" s="22">
        <v>0.5</v>
      </c>
      <c r="U740" s="19">
        <v>37</v>
      </c>
      <c r="V740" s="19">
        <v>14</v>
      </c>
      <c r="AS740" s="2"/>
      <c r="AT740" s="2"/>
      <c r="AU740" s="2"/>
      <c r="AV740" s="15"/>
      <c r="AW740" s="15"/>
      <c r="BA740" s="2"/>
      <c r="BB740" s="2"/>
      <c r="BD740" s="20"/>
      <c r="BE740" s="20"/>
      <c r="BG740" s="3"/>
      <c r="BH740" s="1"/>
      <c r="BI740" s="1"/>
      <c r="BJ740" s="1"/>
      <c r="BK740" s="1"/>
      <c r="BL740" s="1"/>
    </row>
    <row r="741" spans="1:64" x14ac:dyDescent="0.25">
      <c r="A741" s="1" t="s">
        <v>17</v>
      </c>
      <c r="B741" s="1" t="s">
        <v>18</v>
      </c>
      <c r="C741" s="1" t="s">
        <v>25</v>
      </c>
      <c r="D741" s="1" t="s">
        <v>4</v>
      </c>
      <c r="E741" s="1" t="s">
        <v>2479</v>
      </c>
      <c r="F741" s="1" t="s">
        <v>2480</v>
      </c>
      <c r="G741"/>
      <c r="H741" s="22">
        <v>-1.2999999999999999E-3</v>
      </c>
      <c r="J741" s="13">
        <v>0.18509999999999999</v>
      </c>
      <c r="K741" s="13">
        <v>0.10920000000000001</v>
      </c>
      <c r="L741" s="13">
        <v>8.7300000000000003E-2</v>
      </c>
      <c r="M741" s="13">
        <v>8.4500000000000006E-2</v>
      </c>
      <c r="N741" s="13">
        <v>-1.2999999999999999E-3</v>
      </c>
      <c r="O741" s="13">
        <v>-0.25950000000000001</v>
      </c>
      <c r="P741" s="13"/>
      <c r="Q741" s="19">
        <v>137</v>
      </c>
      <c r="R741" s="22">
        <v>0.8</v>
      </c>
      <c r="S741" s="22">
        <v>1.1000000000000001</v>
      </c>
      <c r="T741" s="22">
        <v>0.32</v>
      </c>
      <c r="U741" s="19">
        <v>14</v>
      </c>
      <c r="V741" s="19">
        <v>5</v>
      </c>
      <c r="AS741" s="2"/>
      <c r="AT741" s="2"/>
      <c r="AU741" s="2"/>
      <c r="AV741" s="15"/>
      <c r="AW741" s="15"/>
      <c r="BA741" s="2"/>
      <c r="BB741" s="2"/>
      <c r="BD741" s="20"/>
      <c r="BE741" s="20"/>
      <c r="BG741" s="3"/>
      <c r="BH741" s="1"/>
      <c r="BI741" s="1"/>
      <c r="BJ741" s="1"/>
      <c r="BK741" s="1"/>
      <c r="BL741" s="1"/>
    </row>
    <row r="742" spans="1:64" x14ac:dyDescent="0.25">
      <c r="A742" s="1" t="s">
        <v>21</v>
      </c>
      <c r="B742" s="1" t="s">
        <v>18</v>
      </c>
      <c r="C742" s="1" t="s">
        <v>7</v>
      </c>
      <c r="D742" s="1" t="s">
        <v>4</v>
      </c>
      <c r="E742" s="1" t="s">
        <v>615</v>
      </c>
      <c r="F742" s="1" t="s">
        <v>2600</v>
      </c>
      <c r="G742"/>
      <c r="H742" s="22">
        <v>-5.1999999999999998E-3</v>
      </c>
      <c r="J742" s="13">
        <v>2.6800000000000001E-2</v>
      </c>
      <c r="K742" s="13">
        <v>4.41E-2</v>
      </c>
      <c r="L742" s="13">
        <v>3.5400000000000001E-2</v>
      </c>
      <c r="M742" s="13">
        <v>3.49E-2</v>
      </c>
      <c r="N742" s="13">
        <v>-1.7100000000000001E-2</v>
      </c>
      <c r="O742" s="13">
        <v>-5.3499999999999999E-2</v>
      </c>
      <c r="P742" s="13"/>
      <c r="Q742" s="19">
        <v>57</v>
      </c>
      <c r="R742" s="22">
        <v>0.8</v>
      </c>
      <c r="S742" s="22">
        <v>1.19</v>
      </c>
      <c r="T742" s="22">
        <v>0.47</v>
      </c>
      <c r="U742" s="19">
        <v>7</v>
      </c>
      <c r="V742" s="19">
        <v>3</v>
      </c>
      <c r="AS742" s="2"/>
      <c r="AT742" s="2"/>
      <c r="AU742" s="2"/>
      <c r="AV742" s="15"/>
      <c r="AW742" s="15"/>
      <c r="BA742" s="2"/>
      <c r="BB742" s="2"/>
      <c r="BD742" s="20"/>
      <c r="BE742" s="20"/>
      <c r="BG742" s="3"/>
      <c r="BH742" s="1"/>
      <c r="BI742" s="1"/>
      <c r="BJ742" s="1"/>
      <c r="BK742" s="1"/>
      <c r="BL742" s="1"/>
    </row>
    <row r="743" spans="1:64" x14ac:dyDescent="0.25">
      <c r="A743" s="1" t="s">
        <v>1</v>
      </c>
      <c r="B743" s="1" t="s">
        <v>18</v>
      </c>
      <c r="C743" s="1" t="s">
        <v>25</v>
      </c>
      <c r="D743" s="1" t="s">
        <v>4</v>
      </c>
      <c r="E743" s="1" t="s">
        <v>1296</v>
      </c>
      <c r="F743" s="1" t="s">
        <v>1745</v>
      </c>
      <c r="G743"/>
      <c r="H743" s="22">
        <v>-3.3399999999999999E-2</v>
      </c>
      <c r="J743" s="13">
        <v>8.7499999999999994E-2</v>
      </c>
      <c r="K743" s="13">
        <v>0.13730000000000001</v>
      </c>
      <c r="L743" s="13">
        <v>0.10929999999999999</v>
      </c>
      <c r="M743" s="13">
        <v>0.1053</v>
      </c>
      <c r="N743" s="13">
        <v>-3.5099999999999999E-2</v>
      </c>
      <c r="O743" s="13">
        <v>-6.1899999999999997E-2</v>
      </c>
      <c r="P743" s="13"/>
      <c r="Q743" s="19">
        <v>176</v>
      </c>
      <c r="R743" s="22">
        <v>0.8</v>
      </c>
      <c r="S743" s="22">
        <v>1.36</v>
      </c>
      <c r="T743" s="22">
        <v>0.63</v>
      </c>
      <c r="U743" s="19">
        <v>3</v>
      </c>
      <c r="V743" s="19">
        <v>2</v>
      </c>
      <c r="AS743" s="2"/>
      <c r="AT743" s="2"/>
      <c r="AU743" s="2"/>
      <c r="AV743" s="15"/>
      <c r="AW743" s="15"/>
      <c r="BA743" s="2"/>
      <c r="BB743" s="2"/>
      <c r="BD743" s="20"/>
      <c r="BE743" s="20"/>
      <c r="BG743" s="3"/>
      <c r="BH743" s="1"/>
      <c r="BI743" s="1"/>
      <c r="BJ743" s="1"/>
      <c r="BK743" s="1"/>
      <c r="BL743" s="1"/>
    </row>
    <row r="744" spans="1:64" x14ac:dyDescent="0.25">
      <c r="A744" s="1" t="s">
        <v>17</v>
      </c>
      <c r="B744" s="1" t="s">
        <v>18</v>
      </c>
      <c r="C744" s="1" t="s">
        <v>25</v>
      </c>
      <c r="D744" s="1" t="s">
        <v>283</v>
      </c>
      <c r="E744" s="1" t="s">
        <v>495</v>
      </c>
      <c r="F744" s="1" t="s">
        <v>568</v>
      </c>
      <c r="G744">
        <v>2.4551E-2</v>
      </c>
      <c r="H744" s="22">
        <v>-1.8164E-2</v>
      </c>
      <c r="I744" s="2">
        <v>2.46E-2</v>
      </c>
      <c r="J744" s="13">
        <v>0.20319999999999999</v>
      </c>
      <c r="K744" s="13">
        <v>0.11559999999999999</v>
      </c>
      <c r="L744" s="13">
        <v>9.1999999999999998E-2</v>
      </c>
      <c r="M744" s="13">
        <v>8.8800000000000004E-2</v>
      </c>
      <c r="N744" s="13">
        <v>0</v>
      </c>
      <c r="O744" s="13">
        <v>-0.21840000000000001</v>
      </c>
      <c r="P744" s="13">
        <v>2.46E-2</v>
      </c>
      <c r="Q744" s="19">
        <v>148</v>
      </c>
      <c r="R744" s="22">
        <v>0.8</v>
      </c>
      <c r="S744" s="22">
        <v>1.28</v>
      </c>
      <c r="T744" s="22">
        <v>0.88</v>
      </c>
      <c r="U744" s="19">
        <v>30</v>
      </c>
      <c r="V744" s="19">
        <v>5</v>
      </c>
      <c r="AS744" s="2"/>
      <c r="AT744" s="2"/>
      <c r="AU744" s="2"/>
      <c r="AV744" s="15"/>
      <c r="AW744" s="15"/>
      <c r="BA744" s="2"/>
      <c r="BB744" s="2"/>
      <c r="BD744" s="20"/>
      <c r="BE744" s="20"/>
      <c r="BG744" s="3"/>
      <c r="BH744" s="1"/>
      <c r="BI744" s="1"/>
      <c r="BJ744" s="1"/>
      <c r="BK744" s="1"/>
      <c r="BL744" s="1"/>
    </row>
    <row r="745" spans="1:64" x14ac:dyDescent="0.25">
      <c r="A745" s="1" t="s">
        <v>1</v>
      </c>
      <c r="B745" s="1" t="s">
        <v>18</v>
      </c>
      <c r="C745" s="1" t="s">
        <v>25</v>
      </c>
      <c r="D745" s="1" t="s">
        <v>16</v>
      </c>
      <c r="E745" s="1" t="s">
        <v>868</v>
      </c>
      <c r="F745" s="1" t="s">
        <v>869</v>
      </c>
      <c r="G745"/>
      <c r="H745" s="22">
        <v>-2.8000000000000001E-2</v>
      </c>
      <c r="J745" s="13">
        <v>0.1236</v>
      </c>
      <c r="K745" s="13">
        <v>0.21820000000000001</v>
      </c>
      <c r="L745" s="13">
        <v>0.17480000000000001</v>
      </c>
      <c r="M745" s="13">
        <v>0.16309999999999999</v>
      </c>
      <c r="N745" s="13">
        <v>-7.9200000000000007E-2</v>
      </c>
      <c r="O745" s="13">
        <v>-0.36749999999999999</v>
      </c>
      <c r="P745" s="13"/>
      <c r="Q745" s="19">
        <v>245</v>
      </c>
      <c r="R745" s="22">
        <v>0.8</v>
      </c>
      <c r="S745" s="22">
        <v>1.61</v>
      </c>
      <c r="T745" s="22">
        <v>-0.11</v>
      </c>
      <c r="U745" s="19">
        <v>50</v>
      </c>
      <c r="V745" s="19">
        <v>9</v>
      </c>
      <c r="AS745" s="2"/>
      <c r="AT745" s="2"/>
      <c r="AU745" s="2"/>
      <c r="AV745" s="15"/>
      <c r="AW745" s="15"/>
      <c r="BA745" s="2"/>
      <c r="BB745" s="2"/>
      <c r="BD745" s="20"/>
      <c r="BE745" s="20"/>
      <c r="BG745" s="3"/>
      <c r="BH745" s="1"/>
      <c r="BI745" s="1"/>
      <c r="BJ745" s="1"/>
      <c r="BK745" s="1"/>
      <c r="BL745" s="1"/>
    </row>
    <row r="746" spans="1:64" x14ac:dyDescent="0.25">
      <c r="A746" s="1" t="s">
        <v>6</v>
      </c>
      <c r="B746" s="1" t="s">
        <v>18</v>
      </c>
      <c r="C746" s="1" t="s">
        <v>1645</v>
      </c>
      <c r="D746" s="1" t="s">
        <v>4</v>
      </c>
      <c r="E746" s="1" t="s">
        <v>1309</v>
      </c>
      <c r="F746" s="1" t="s">
        <v>1310</v>
      </c>
      <c r="G746">
        <v>-5.9172000000000002E-2</v>
      </c>
      <c r="H746" s="22">
        <v>-0.114026</v>
      </c>
      <c r="I746" s="2">
        <v>-5.9200000000000003E-2</v>
      </c>
      <c r="J746" s="13">
        <v>0.29780000000000001</v>
      </c>
      <c r="K746" s="13">
        <v>0.48780000000000001</v>
      </c>
      <c r="L746" s="13">
        <v>0.39119999999999999</v>
      </c>
      <c r="M746" s="13">
        <v>0.32600000000000001</v>
      </c>
      <c r="N746" s="13">
        <v>-0.16650000000000001</v>
      </c>
      <c r="O746" s="13">
        <v>-0.28870000000000001</v>
      </c>
      <c r="P746" s="13">
        <v>-5.9200000000000003E-2</v>
      </c>
      <c r="Q746" s="19">
        <v>0</v>
      </c>
      <c r="R746" s="22">
        <v>0.8</v>
      </c>
      <c r="S746" s="22">
        <v>1.56</v>
      </c>
      <c r="T746" s="22">
        <v>0.31</v>
      </c>
      <c r="U746" s="19">
        <v>22</v>
      </c>
      <c r="V746" s="19">
        <v>6</v>
      </c>
      <c r="AS746" s="2"/>
      <c r="AT746" s="2"/>
      <c r="AU746" s="2"/>
      <c r="AV746" s="15"/>
      <c r="AW746" s="15"/>
      <c r="BA746" s="2"/>
      <c r="BB746" s="2"/>
      <c r="BD746" s="20"/>
      <c r="BE746" s="20"/>
      <c r="BG746" s="3"/>
      <c r="BH746" s="1"/>
      <c r="BI746" s="1"/>
      <c r="BJ746" s="1"/>
      <c r="BK746" s="1"/>
      <c r="BL746" s="1"/>
    </row>
    <row r="747" spans="1:64" x14ac:dyDescent="0.25">
      <c r="A747" s="1" t="s">
        <v>6</v>
      </c>
      <c r="B747" s="1" t="s">
        <v>18</v>
      </c>
      <c r="C747" s="1" t="s">
        <v>1916</v>
      </c>
      <c r="D747" s="1" t="s">
        <v>4</v>
      </c>
      <c r="E747" s="1" t="s">
        <v>3040</v>
      </c>
      <c r="F747" s="1" t="s">
        <v>3041</v>
      </c>
      <c r="G747"/>
      <c r="H747" s="22">
        <v>-0.12670000000000001</v>
      </c>
      <c r="J747" s="13">
        <v>0.95389999999999997</v>
      </c>
      <c r="K747" s="13">
        <v>0.91059999999999997</v>
      </c>
      <c r="L747" s="13">
        <v>0.73170000000000002</v>
      </c>
      <c r="M747" s="13">
        <v>0.53480000000000005</v>
      </c>
      <c r="N747" s="13">
        <v>-0.27379999999999999</v>
      </c>
      <c r="O747" s="13">
        <v>-0.54969999999999997</v>
      </c>
      <c r="P747" s="13"/>
      <c r="Q747" s="19">
        <v>4</v>
      </c>
      <c r="R747" s="22">
        <v>0.8</v>
      </c>
      <c r="S747" s="22">
        <v>1.75</v>
      </c>
      <c r="T747" s="22">
        <v>0.27</v>
      </c>
      <c r="U747" s="19">
        <v>9</v>
      </c>
      <c r="V747" s="19">
        <v>4</v>
      </c>
      <c r="AS747" s="2"/>
      <c r="AT747" s="2"/>
      <c r="AU747" s="2"/>
      <c r="AV747" s="15"/>
      <c r="AW747" s="15"/>
      <c r="BA747" s="2"/>
      <c r="BB747" s="2"/>
      <c r="BD747" s="20"/>
      <c r="BE747" s="20"/>
      <c r="BG747" s="3"/>
      <c r="BH747" s="1"/>
      <c r="BI747" s="1"/>
      <c r="BJ747" s="1"/>
      <c r="BK747" s="1"/>
      <c r="BL747" s="1"/>
    </row>
    <row r="748" spans="1:64" x14ac:dyDescent="0.25">
      <c r="A748" s="1" t="s">
        <v>1085</v>
      </c>
      <c r="B748" s="1" t="s">
        <v>18</v>
      </c>
      <c r="C748" s="1" t="s">
        <v>7</v>
      </c>
      <c r="D748" s="1" t="s">
        <v>4</v>
      </c>
      <c r="E748" s="1" t="s">
        <v>2237</v>
      </c>
      <c r="F748" s="1" t="s">
        <v>1085</v>
      </c>
      <c r="G748">
        <v>3.15E-3</v>
      </c>
      <c r="H748" s="22">
        <v>-1.8547000000000001E-2</v>
      </c>
      <c r="I748" s="2">
        <v>3.2000000000000002E-3</v>
      </c>
      <c r="J748" s="13">
        <v>2.5600000000000001E-2</v>
      </c>
      <c r="K748" s="13">
        <v>0.1406</v>
      </c>
      <c r="L748" s="13">
        <v>0.11169999999999999</v>
      </c>
      <c r="M748" s="13">
        <v>0.1065</v>
      </c>
      <c r="N748" s="13">
        <v>-7.0900000000000005E-2</v>
      </c>
      <c r="O748" s="13">
        <v>-0.31559999999999999</v>
      </c>
      <c r="P748" s="13">
        <v>3.2000000000000002E-3</v>
      </c>
      <c r="Q748" s="19">
        <v>0</v>
      </c>
      <c r="R748" s="22">
        <v>0.79</v>
      </c>
      <c r="S748" s="22">
        <v>0.91</v>
      </c>
      <c r="T748" s="22">
        <v>0.45</v>
      </c>
      <c r="U748" s="19">
        <v>25</v>
      </c>
      <c r="V748" s="19">
        <v>3</v>
      </c>
      <c r="AS748" s="2"/>
      <c r="AT748" s="2"/>
      <c r="AU748" s="2"/>
      <c r="AV748" s="15"/>
      <c r="AW748" s="15"/>
      <c r="BA748" s="2"/>
      <c r="BB748" s="2"/>
      <c r="BD748" s="20"/>
      <c r="BE748" s="20"/>
      <c r="BG748" s="3"/>
      <c r="BH748" s="1"/>
      <c r="BI748" s="1"/>
      <c r="BJ748" s="1"/>
      <c r="BK748" s="1"/>
      <c r="BL748" s="1"/>
    </row>
    <row r="749" spans="1:64" x14ac:dyDescent="0.25">
      <c r="A749" s="1" t="s">
        <v>6</v>
      </c>
      <c r="B749" s="1" t="s">
        <v>18</v>
      </c>
      <c r="C749" s="1" t="s">
        <v>1645</v>
      </c>
      <c r="D749" s="1" t="s">
        <v>4</v>
      </c>
      <c r="E749" s="1" t="s">
        <v>1058</v>
      </c>
      <c r="F749" s="1" t="s">
        <v>1059</v>
      </c>
      <c r="G749">
        <v>0.157974</v>
      </c>
      <c r="H749" s="22">
        <v>-5.9998999999999997E-2</v>
      </c>
      <c r="I749" s="2">
        <v>0.158</v>
      </c>
      <c r="J749" s="13">
        <v>1.0037</v>
      </c>
      <c r="K749" s="13">
        <v>1.2128000000000001</v>
      </c>
      <c r="L749" s="13">
        <v>0.96</v>
      </c>
      <c r="M749" s="13">
        <v>0.57310000000000005</v>
      </c>
      <c r="N749" s="13">
        <v>-0.18310000000000001</v>
      </c>
      <c r="O749" s="13">
        <v>-0.79420000000000002</v>
      </c>
      <c r="P749" s="13">
        <v>0.158</v>
      </c>
      <c r="Q749" s="19">
        <v>0</v>
      </c>
      <c r="R749" s="22">
        <v>0.79</v>
      </c>
      <c r="S749" s="22">
        <v>3.11</v>
      </c>
      <c r="T749" s="22">
        <v>0.44</v>
      </c>
      <c r="U749" s="19">
        <v>39</v>
      </c>
      <c r="V749" s="19">
        <v>11</v>
      </c>
      <c r="AS749" s="2"/>
      <c r="AT749" s="2"/>
      <c r="AU749" s="2"/>
      <c r="AV749" s="15"/>
      <c r="AW749" s="15"/>
      <c r="BA749" s="2"/>
      <c r="BB749" s="2"/>
      <c r="BD749" s="20"/>
      <c r="BE749" s="20"/>
      <c r="BG749" s="3"/>
      <c r="BH749" s="1"/>
      <c r="BI749" s="1"/>
      <c r="BJ749" s="1"/>
      <c r="BK749" s="1"/>
      <c r="BL749" s="1"/>
    </row>
    <row r="750" spans="1:64" x14ac:dyDescent="0.25">
      <c r="A750" s="1" t="s">
        <v>17</v>
      </c>
      <c r="B750" s="1" t="s">
        <v>18</v>
      </c>
      <c r="C750" s="1" t="s">
        <v>25</v>
      </c>
      <c r="D750" s="1" t="s">
        <v>4</v>
      </c>
      <c r="E750" s="1" t="s">
        <v>2555</v>
      </c>
      <c r="F750" s="1" t="s">
        <v>2556</v>
      </c>
      <c r="G750"/>
      <c r="H750" s="22">
        <v>-2.07E-2</v>
      </c>
      <c r="J750" s="13">
        <v>0.2135</v>
      </c>
      <c r="K750" s="13">
        <v>9.4600000000000004E-2</v>
      </c>
      <c r="L750" s="13">
        <v>7.51E-2</v>
      </c>
      <c r="M750" s="13">
        <v>7.2999999999999995E-2</v>
      </c>
      <c r="N750" s="13">
        <v>-2.07E-2</v>
      </c>
      <c r="O750" s="13">
        <v>-0.18679999999999999</v>
      </c>
      <c r="P750" s="13"/>
      <c r="Q750" s="19">
        <v>409</v>
      </c>
      <c r="R750" s="22">
        <v>0.79</v>
      </c>
      <c r="S750" s="22">
        <v>1.1599999999999999</v>
      </c>
      <c r="T750" s="22">
        <v>0.83</v>
      </c>
      <c r="U750" s="19">
        <v>24</v>
      </c>
      <c r="V750" s="19">
        <v>3</v>
      </c>
      <c r="AS750" s="2"/>
      <c r="AT750" s="2"/>
      <c r="AU750" s="2"/>
      <c r="AV750" s="15"/>
      <c r="AW750" s="15"/>
      <c r="BA750" s="2"/>
      <c r="BB750" s="2"/>
      <c r="BD750" s="20"/>
      <c r="BE750" s="20"/>
      <c r="BG750" s="3"/>
      <c r="BH750" s="1"/>
      <c r="BI750" s="1"/>
      <c r="BJ750" s="1"/>
      <c r="BK750" s="1"/>
      <c r="BL750" s="1"/>
    </row>
    <row r="751" spans="1:64" x14ac:dyDescent="0.25">
      <c r="A751" s="1" t="s">
        <v>1</v>
      </c>
      <c r="B751" s="1" t="s">
        <v>2</v>
      </c>
      <c r="C751" s="1" t="s">
        <v>27</v>
      </c>
      <c r="D751" s="1" t="s">
        <v>4</v>
      </c>
      <c r="E751" s="1" t="s">
        <v>153</v>
      </c>
      <c r="F751" s="1" t="s">
        <v>154</v>
      </c>
      <c r="G751"/>
      <c r="H751" s="22">
        <v>-1.26E-2</v>
      </c>
      <c r="J751" s="13">
        <v>6.5000000000000002E-2</v>
      </c>
      <c r="K751" s="13">
        <v>9.9900000000000003E-2</v>
      </c>
      <c r="L751" s="13">
        <v>7.85E-2</v>
      </c>
      <c r="M751" s="13">
        <v>7.6100000000000001E-2</v>
      </c>
      <c r="N751" s="13">
        <v>-7.1900000000000006E-2</v>
      </c>
      <c r="O751" s="13">
        <v>-0.15640000000000001</v>
      </c>
      <c r="P751" s="13"/>
      <c r="Q751" s="19">
        <v>164</v>
      </c>
      <c r="R751" s="22">
        <v>0.79</v>
      </c>
      <c r="S751" s="22">
        <v>1.42</v>
      </c>
      <c r="T751" s="22">
        <v>0.12</v>
      </c>
      <c r="U751" s="19">
        <v>52</v>
      </c>
      <c r="V751" s="19">
        <v>6</v>
      </c>
      <c r="AS751" s="2"/>
      <c r="AT751" s="2"/>
      <c r="AU751" s="2"/>
      <c r="AV751" s="15"/>
      <c r="AW751" s="15"/>
      <c r="BA751" s="2"/>
      <c r="BB751" s="2"/>
      <c r="BD751" s="20"/>
      <c r="BE751" s="20"/>
      <c r="BG751" s="3"/>
      <c r="BH751" s="1"/>
      <c r="BI751" s="1"/>
      <c r="BJ751" s="1"/>
      <c r="BK751" s="1"/>
      <c r="BL751" s="1"/>
    </row>
    <row r="752" spans="1:64" x14ac:dyDescent="0.25">
      <c r="A752" s="1" t="s">
        <v>6</v>
      </c>
      <c r="B752" s="1" t="s">
        <v>18</v>
      </c>
      <c r="C752" s="1" t="s">
        <v>1645</v>
      </c>
      <c r="D752" s="1" t="s">
        <v>4</v>
      </c>
      <c r="E752" s="1" t="s">
        <v>2062</v>
      </c>
      <c r="F752" s="1" t="s">
        <v>2063</v>
      </c>
      <c r="G752">
        <v>-8.6517999999999998E-2</v>
      </c>
      <c r="H752" s="22">
        <v>-1.9425000000000001E-2</v>
      </c>
      <c r="I752" s="2">
        <v>-8.6499999999999994E-2</v>
      </c>
      <c r="J752" s="13">
        <v>0.8972</v>
      </c>
      <c r="K752" s="13">
        <v>0.66790000000000005</v>
      </c>
      <c r="L752" s="13">
        <v>0.53039999999999998</v>
      </c>
      <c r="M752" s="13">
        <v>0.40629999999999999</v>
      </c>
      <c r="N752" s="13">
        <v>-0.1043</v>
      </c>
      <c r="O752" s="13">
        <v>-0.3044</v>
      </c>
      <c r="P752" s="13">
        <v>-8.6499999999999994E-2</v>
      </c>
      <c r="Q752" s="19">
        <v>0</v>
      </c>
      <c r="R752" s="22">
        <v>0.79</v>
      </c>
      <c r="S752" s="22">
        <v>2.0099999999999998</v>
      </c>
      <c r="T752" s="22">
        <v>0.51</v>
      </c>
      <c r="U752" s="19">
        <v>10</v>
      </c>
      <c r="V752" s="19">
        <v>5</v>
      </c>
      <c r="AS752" s="2"/>
      <c r="AT752" s="2"/>
      <c r="AU752" s="2"/>
      <c r="AV752" s="15"/>
      <c r="AW752" s="15"/>
      <c r="BA752" s="2"/>
      <c r="BB752" s="2"/>
      <c r="BD752" s="20"/>
      <c r="BE752" s="20"/>
      <c r="BG752" s="3"/>
      <c r="BH752" s="1"/>
      <c r="BI752" s="1"/>
      <c r="BJ752" s="1"/>
      <c r="BK752" s="1"/>
      <c r="BL752" s="1"/>
    </row>
    <row r="753" spans="1:64" x14ac:dyDescent="0.25">
      <c r="A753" s="1" t="s">
        <v>36</v>
      </c>
      <c r="B753" s="1" t="s">
        <v>2</v>
      </c>
      <c r="C753" s="1" t="s">
        <v>39</v>
      </c>
      <c r="D753" s="1" t="s">
        <v>4</v>
      </c>
      <c r="E753" s="1" t="s">
        <v>2080</v>
      </c>
      <c r="F753" s="1" t="s">
        <v>2081</v>
      </c>
      <c r="G753"/>
      <c r="H753" s="22">
        <v>-4.7500000000000001E-2</v>
      </c>
      <c r="J753" s="13">
        <v>0.22040000000000001</v>
      </c>
      <c r="K753" s="13">
        <v>0.28539999999999999</v>
      </c>
      <c r="L753" s="13">
        <v>0.2263</v>
      </c>
      <c r="M753" s="13">
        <v>0.2041</v>
      </c>
      <c r="N753" s="13">
        <v>-9.1399999999999995E-2</v>
      </c>
      <c r="O753" s="13">
        <v>-0.40089999999999998</v>
      </c>
      <c r="P753" s="13"/>
      <c r="Q753" s="19">
        <v>0</v>
      </c>
      <c r="R753" s="22">
        <v>0.79</v>
      </c>
      <c r="S753" s="22">
        <v>1.51</v>
      </c>
      <c r="T753" s="22">
        <v>-0.05</v>
      </c>
      <c r="U753" s="19">
        <v>35</v>
      </c>
      <c r="V753" s="19">
        <v>7</v>
      </c>
      <c r="AS753" s="2"/>
      <c r="AT753" s="2"/>
      <c r="AU753" s="2"/>
      <c r="AV753" s="15"/>
      <c r="AW753" s="15"/>
      <c r="BA753" s="2"/>
      <c r="BB753" s="2"/>
      <c r="BD753" s="20"/>
      <c r="BE753" s="20"/>
      <c r="BG753" s="3"/>
      <c r="BH753" s="1"/>
      <c r="BI753" s="1"/>
      <c r="BJ753" s="1"/>
      <c r="BK753" s="1"/>
      <c r="BL753" s="1"/>
    </row>
    <row r="754" spans="1:64" x14ac:dyDescent="0.25">
      <c r="A754" s="1" t="s">
        <v>6</v>
      </c>
      <c r="B754" s="1" t="s">
        <v>18</v>
      </c>
      <c r="C754" s="1" t="s">
        <v>1645</v>
      </c>
      <c r="D754" s="1" t="s">
        <v>4</v>
      </c>
      <c r="E754" s="1" t="s">
        <v>930</v>
      </c>
      <c r="F754" s="1" t="s">
        <v>931</v>
      </c>
      <c r="G754">
        <v>-1.0983E-2</v>
      </c>
      <c r="H754" s="22">
        <v>-0.136515</v>
      </c>
      <c r="I754" s="2">
        <v>-1.0999999999999999E-2</v>
      </c>
      <c r="J754" s="13">
        <v>0.75029999999999997</v>
      </c>
      <c r="K754" s="13">
        <v>0.90059999999999996</v>
      </c>
      <c r="L754" s="13">
        <v>0.70760000000000001</v>
      </c>
      <c r="M754" s="13">
        <v>0.42170000000000002</v>
      </c>
      <c r="N754" s="13">
        <v>-0.14599999999999999</v>
      </c>
      <c r="O754" s="13">
        <v>-0.76729999999999998</v>
      </c>
      <c r="P754" s="13">
        <v>-1.0999999999999999E-2</v>
      </c>
      <c r="Q754" s="19">
        <v>0</v>
      </c>
      <c r="R754" s="22">
        <v>0.79</v>
      </c>
      <c r="S754" s="22">
        <v>1.91</v>
      </c>
      <c r="T754" s="22">
        <v>0.45</v>
      </c>
      <c r="U754" s="19">
        <v>42</v>
      </c>
      <c r="V754" s="19">
        <v>14</v>
      </c>
      <c r="AS754" s="2"/>
      <c r="AT754" s="2"/>
      <c r="AU754" s="2"/>
      <c r="AV754" s="15"/>
      <c r="AW754" s="15"/>
      <c r="BA754" s="2"/>
      <c r="BB754" s="2"/>
      <c r="BD754" s="20"/>
      <c r="BE754" s="20"/>
      <c r="BG754" s="3"/>
      <c r="BH754" s="1"/>
      <c r="BI754" s="1"/>
      <c r="BJ754" s="1"/>
      <c r="BK754" s="1"/>
      <c r="BL754" s="1"/>
    </row>
    <row r="755" spans="1:64" x14ac:dyDescent="0.25">
      <c r="A755" s="1" t="s">
        <v>21</v>
      </c>
      <c r="B755" s="1" t="s">
        <v>18</v>
      </c>
      <c r="C755" s="1" t="s">
        <v>7</v>
      </c>
      <c r="D755" s="1" t="s">
        <v>4</v>
      </c>
      <c r="E755" s="1" t="s">
        <v>2323</v>
      </c>
      <c r="F755" s="1" t="s">
        <v>2879</v>
      </c>
      <c r="G755"/>
      <c r="H755" s="22">
        <v>-3.39E-2</v>
      </c>
      <c r="J755" s="13">
        <v>7.9899999999999999E-2</v>
      </c>
      <c r="K755" s="13">
        <v>7.4200000000000002E-2</v>
      </c>
      <c r="L755" s="13">
        <v>5.8500000000000003E-2</v>
      </c>
      <c r="M755" s="13">
        <v>5.7200000000000001E-2</v>
      </c>
      <c r="N755" s="13">
        <v>-3.39E-2</v>
      </c>
      <c r="O755" s="13">
        <v>-0.10680000000000001</v>
      </c>
      <c r="P755" s="13"/>
      <c r="Q755" s="19">
        <v>104</v>
      </c>
      <c r="R755" s="22">
        <v>0.79</v>
      </c>
      <c r="S755" s="22">
        <v>1.53</v>
      </c>
      <c r="T755" s="22">
        <v>0.89</v>
      </c>
      <c r="U755" s="19">
        <v>22</v>
      </c>
      <c r="V755" s="19">
        <v>3</v>
      </c>
      <c r="AS755" s="2"/>
      <c r="AT755" s="2"/>
      <c r="AU755" s="2"/>
      <c r="AV755" s="15"/>
      <c r="AW755" s="15"/>
      <c r="BA755" s="2"/>
      <c r="BB755" s="2"/>
      <c r="BD755" s="20"/>
      <c r="BE755" s="20"/>
      <c r="BG755" s="3"/>
      <c r="BH755" s="1"/>
      <c r="BI755" s="1"/>
      <c r="BJ755" s="1"/>
      <c r="BK755" s="1"/>
      <c r="BL755" s="1"/>
    </row>
    <row r="756" spans="1:64" x14ac:dyDescent="0.25">
      <c r="A756" s="1" t="s">
        <v>6</v>
      </c>
      <c r="B756" s="1" t="s">
        <v>18</v>
      </c>
      <c r="C756" s="1" t="s">
        <v>1645</v>
      </c>
      <c r="D756" s="1" t="s">
        <v>4</v>
      </c>
      <c r="E756" s="1" t="s">
        <v>1027</v>
      </c>
      <c r="F756" s="1" t="s">
        <v>1028</v>
      </c>
      <c r="G756">
        <v>-4.3838000000000002E-2</v>
      </c>
      <c r="H756" s="22">
        <v>-0.107362</v>
      </c>
      <c r="I756" s="2">
        <v>-4.3799999999999999E-2</v>
      </c>
      <c r="J756" s="13">
        <v>-0.16900000000000001</v>
      </c>
      <c r="K756" s="13">
        <v>1.2559</v>
      </c>
      <c r="L756" s="13">
        <v>0.98929999999999996</v>
      </c>
      <c r="M756" s="13">
        <v>0.28339999999999999</v>
      </c>
      <c r="N756" s="13">
        <v>-0.94140000000000001</v>
      </c>
      <c r="O756" s="13">
        <v>-0.96130000000000004</v>
      </c>
      <c r="P756" s="13">
        <v>-4.3799999999999999E-2</v>
      </c>
      <c r="Q756" s="19">
        <v>0</v>
      </c>
      <c r="R756" s="22">
        <v>0.79</v>
      </c>
      <c r="S756" s="22">
        <v>1.76</v>
      </c>
      <c r="T756" s="22">
        <v>0.44</v>
      </c>
      <c r="U756" s="19">
        <v>37</v>
      </c>
      <c r="V756" s="19">
        <v>13</v>
      </c>
      <c r="AS756" s="2"/>
      <c r="AT756" s="2"/>
      <c r="AU756" s="2"/>
      <c r="AV756" s="15"/>
      <c r="AW756" s="15"/>
      <c r="BA756" s="2"/>
      <c r="BB756" s="2"/>
      <c r="BD756" s="20"/>
      <c r="BE756" s="20"/>
      <c r="BG756" s="3"/>
      <c r="BH756" s="1"/>
      <c r="BI756" s="1"/>
      <c r="BJ756" s="1"/>
      <c r="BK756" s="1"/>
      <c r="BL756" s="1"/>
    </row>
    <row r="757" spans="1:64" x14ac:dyDescent="0.25">
      <c r="A757" s="1" t="s">
        <v>1</v>
      </c>
      <c r="B757" s="1" t="s">
        <v>2</v>
      </c>
      <c r="C757" s="1" t="s">
        <v>13</v>
      </c>
      <c r="D757" s="1" t="s">
        <v>4</v>
      </c>
      <c r="E757" s="1" t="s">
        <v>260</v>
      </c>
      <c r="F757" s="1" t="s">
        <v>261</v>
      </c>
      <c r="G757"/>
      <c r="H757" s="22">
        <v>1.5709999999999998E-2</v>
      </c>
      <c r="J757" s="13">
        <v>5.8999999999999997E-2</v>
      </c>
      <c r="K757" s="13">
        <v>0.14180000000000001</v>
      </c>
      <c r="L757" s="13">
        <v>0.1114</v>
      </c>
      <c r="M757" s="13">
        <v>0.10639999999999999</v>
      </c>
      <c r="N757" s="13">
        <v>-0.13239999999999999</v>
      </c>
      <c r="O757" s="13">
        <v>-0.20219999999999999</v>
      </c>
      <c r="P757" s="13"/>
      <c r="Q757" s="19">
        <v>4270</v>
      </c>
      <c r="R757" s="22">
        <v>0.79</v>
      </c>
      <c r="S757" s="22">
        <v>1.66</v>
      </c>
      <c r="T757" s="22">
        <v>-0.02</v>
      </c>
      <c r="U757" s="19">
        <v>42</v>
      </c>
      <c r="V757" s="19">
        <v>6</v>
      </c>
      <c r="AS757" s="2"/>
      <c r="AT757" s="2"/>
      <c r="AU757" s="2"/>
      <c r="AV757" s="15"/>
      <c r="AW757" s="15"/>
      <c r="BA757" s="2"/>
      <c r="BB757" s="2"/>
      <c r="BD757" s="20"/>
      <c r="BE757" s="20"/>
      <c r="BG757" s="3"/>
      <c r="BH757" s="1"/>
      <c r="BI757" s="1"/>
      <c r="BJ757" s="1"/>
      <c r="BK757" s="1"/>
      <c r="BL757" s="1"/>
    </row>
    <row r="758" spans="1:64" x14ac:dyDescent="0.25">
      <c r="A758" s="1" t="s">
        <v>1</v>
      </c>
      <c r="B758" s="1" t="s">
        <v>2</v>
      </c>
      <c r="C758" s="1" t="s">
        <v>13</v>
      </c>
      <c r="D758" s="1" t="s">
        <v>4</v>
      </c>
      <c r="E758" s="1" t="s">
        <v>260</v>
      </c>
      <c r="F758" s="1" t="s">
        <v>262</v>
      </c>
      <c r="G758"/>
      <c r="H758" s="22">
        <v>1.5186E-2</v>
      </c>
      <c r="J758" s="13">
        <v>6.7000000000000004E-2</v>
      </c>
      <c r="K758" s="13">
        <v>9.2100000000000001E-2</v>
      </c>
      <c r="L758" s="13">
        <v>7.2700000000000001E-2</v>
      </c>
      <c r="M758" s="13">
        <v>7.0699999999999999E-2</v>
      </c>
      <c r="N758" s="13">
        <v>-7.6499999999999999E-2</v>
      </c>
      <c r="O758" s="13">
        <v>-0.1363</v>
      </c>
      <c r="P758" s="13"/>
      <c r="Q758" s="19">
        <v>669</v>
      </c>
      <c r="R758" s="22">
        <v>0.79</v>
      </c>
      <c r="S758" s="22">
        <v>1.63</v>
      </c>
      <c r="T758" s="22">
        <v>-0.06</v>
      </c>
      <c r="U758" s="19">
        <v>42</v>
      </c>
      <c r="V758" s="19">
        <v>6</v>
      </c>
      <c r="AS758" s="2"/>
      <c r="AT758" s="2"/>
      <c r="AU758" s="2"/>
      <c r="AV758" s="15"/>
      <c r="AW758" s="15"/>
      <c r="BA758" s="2"/>
      <c r="BB758" s="2"/>
      <c r="BD758" s="20"/>
      <c r="BE758" s="20"/>
      <c r="BG758" s="3"/>
      <c r="BH758" s="1"/>
      <c r="BI758" s="1"/>
      <c r="BJ758" s="1"/>
      <c r="BK758" s="1"/>
      <c r="BL758" s="1"/>
    </row>
    <row r="759" spans="1:64" x14ac:dyDescent="0.25">
      <c r="A759" s="1" t="s">
        <v>32</v>
      </c>
      <c r="B759" s="1" t="s">
        <v>33</v>
      </c>
      <c r="C759" s="1" t="s">
        <v>25</v>
      </c>
      <c r="D759" s="1" t="s">
        <v>19</v>
      </c>
      <c r="E759" s="1" t="s">
        <v>278</v>
      </c>
      <c r="F759" s="1" t="s">
        <v>94</v>
      </c>
      <c r="G759"/>
      <c r="H759" s="22">
        <v>2.0999999999999999E-3</v>
      </c>
      <c r="J759" s="13">
        <v>0.11550000000000001</v>
      </c>
      <c r="K759" s="13">
        <v>4.4699999999999997E-2</v>
      </c>
      <c r="L759" s="13">
        <v>3.5499999999999997E-2</v>
      </c>
      <c r="M759" s="13">
        <v>3.5000000000000003E-2</v>
      </c>
      <c r="N759" s="13">
        <v>0</v>
      </c>
      <c r="O759" s="13">
        <v>-9.9299999999999999E-2</v>
      </c>
      <c r="P759" s="13"/>
      <c r="Q759" s="19">
        <v>48</v>
      </c>
      <c r="R759" s="22">
        <v>0.79</v>
      </c>
      <c r="S759" s="22">
        <v>0.62</v>
      </c>
      <c r="T759" s="22">
        <v>0.48</v>
      </c>
      <c r="U759" s="19">
        <v>24</v>
      </c>
      <c r="V759" s="19">
        <v>6</v>
      </c>
      <c r="AS759" s="2"/>
      <c r="AT759" s="2"/>
      <c r="AU759" s="2"/>
      <c r="AV759" s="15"/>
      <c r="AW759" s="15"/>
      <c r="BA759" s="2"/>
      <c r="BB759" s="2"/>
      <c r="BD759" s="20"/>
      <c r="BE759" s="20"/>
      <c r="BG759" s="3"/>
      <c r="BH759" s="1"/>
      <c r="BI759" s="1"/>
      <c r="BJ759" s="1"/>
      <c r="BK759" s="1"/>
      <c r="BL759" s="1"/>
    </row>
    <row r="760" spans="1:64" x14ac:dyDescent="0.25">
      <c r="A760" s="1" t="s">
        <v>6</v>
      </c>
      <c r="B760" s="1" t="s">
        <v>18</v>
      </c>
      <c r="C760" s="1" t="s">
        <v>1645</v>
      </c>
      <c r="D760" s="1" t="s">
        <v>4</v>
      </c>
      <c r="E760" s="1" t="s">
        <v>771</v>
      </c>
      <c r="F760" s="1" t="s">
        <v>772</v>
      </c>
      <c r="G760">
        <v>0.26648699999999997</v>
      </c>
      <c r="H760" s="22">
        <v>-5.0467999999999999E-2</v>
      </c>
      <c r="I760" s="2">
        <v>0.26650000000000001</v>
      </c>
      <c r="J760" s="13">
        <v>-0.25269999999999998</v>
      </c>
      <c r="K760" s="13">
        <v>1.2039</v>
      </c>
      <c r="L760" s="13">
        <v>0.94750000000000001</v>
      </c>
      <c r="M760" s="13">
        <v>0.42899999999999999</v>
      </c>
      <c r="N760" s="13">
        <v>-0.70979999999999999</v>
      </c>
      <c r="O760" s="13">
        <v>-0.88660000000000005</v>
      </c>
      <c r="P760" s="13">
        <v>0.26650000000000001</v>
      </c>
      <c r="Q760" s="19">
        <v>0</v>
      </c>
      <c r="R760" s="22">
        <v>0.79</v>
      </c>
      <c r="S760" s="22">
        <v>2.4</v>
      </c>
      <c r="T760" s="22">
        <v>0.39</v>
      </c>
      <c r="U760" s="19">
        <v>38</v>
      </c>
      <c r="V760" s="19">
        <v>19</v>
      </c>
      <c r="AS760" s="2"/>
      <c r="AT760" s="2"/>
      <c r="AU760" s="2"/>
      <c r="AV760" s="15"/>
      <c r="AW760" s="15"/>
      <c r="BA760" s="2"/>
      <c r="BB760" s="2"/>
      <c r="BD760" s="20"/>
      <c r="BE760" s="20"/>
      <c r="BG760" s="3"/>
      <c r="BH760" s="1"/>
      <c r="BI760" s="1"/>
      <c r="BJ760" s="1"/>
      <c r="BK760" s="1"/>
      <c r="BL760" s="1"/>
    </row>
    <row r="761" spans="1:64" x14ac:dyDescent="0.25">
      <c r="A761" s="1" t="s">
        <v>17</v>
      </c>
      <c r="B761" s="1" t="s">
        <v>18</v>
      </c>
      <c r="C761" s="1" t="s">
        <v>25</v>
      </c>
      <c r="D761" s="1" t="s">
        <v>30</v>
      </c>
      <c r="E761" s="1" t="s">
        <v>163</v>
      </c>
      <c r="F761" s="1" t="s">
        <v>165</v>
      </c>
      <c r="G761"/>
      <c r="H761" s="22">
        <v>-2.1399999999999999E-2</v>
      </c>
      <c r="J761" s="13">
        <v>0.50890000000000002</v>
      </c>
      <c r="K761" s="13">
        <v>0.2273</v>
      </c>
      <c r="L761" s="13">
        <v>0.1789</v>
      </c>
      <c r="M761" s="13">
        <v>0.1648</v>
      </c>
      <c r="N761" s="13">
        <v>-2.1399999999999999E-2</v>
      </c>
      <c r="O761" s="13">
        <v>-0.5605</v>
      </c>
      <c r="P761" s="13"/>
      <c r="Q761" s="19">
        <v>18</v>
      </c>
      <c r="R761" s="22">
        <v>0.79</v>
      </c>
      <c r="S761" s="22">
        <v>1.18</v>
      </c>
      <c r="T761" s="22">
        <v>0.74</v>
      </c>
      <c r="U761" s="19">
        <v>40</v>
      </c>
      <c r="V761" s="19">
        <v>4</v>
      </c>
      <c r="AS761" s="2"/>
      <c r="AT761" s="2"/>
      <c r="AU761" s="2"/>
      <c r="AV761" s="15"/>
      <c r="AW761" s="15"/>
      <c r="BA761" s="2"/>
      <c r="BB761" s="2"/>
      <c r="BD761" s="20"/>
      <c r="BE761" s="20"/>
      <c r="BG761" s="3"/>
      <c r="BH761" s="1"/>
      <c r="BI761" s="1"/>
      <c r="BJ761" s="1"/>
      <c r="BK761" s="1"/>
      <c r="BL761" s="1"/>
    </row>
    <row r="762" spans="1:64" x14ac:dyDescent="0.25">
      <c r="A762" s="1" t="s">
        <v>65</v>
      </c>
      <c r="B762" s="1" t="s">
        <v>18</v>
      </c>
      <c r="C762" s="1" t="s">
        <v>292</v>
      </c>
      <c r="D762" s="1" t="s">
        <v>419</v>
      </c>
      <c r="E762" s="1" t="s">
        <v>420</v>
      </c>
      <c r="F762" s="1" t="s">
        <v>421</v>
      </c>
      <c r="G762">
        <v>4.1863999999999998E-2</v>
      </c>
      <c r="H762" s="22">
        <v>-4.9721000000000001E-2</v>
      </c>
      <c r="I762" s="2">
        <v>4.19E-2</v>
      </c>
      <c r="J762" s="13">
        <v>7.7200000000000005E-2</v>
      </c>
      <c r="K762" s="13">
        <v>0.1036</v>
      </c>
      <c r="L762" s="13">
        <v>8.1699999999999995E-2</v>
      </c>
      <c r="M762" s="13">
        <v>7.9000000000000001E-2</v>
      </c>
      <c r="N762" s="13">
        <v>-9.9000000000000008E-3</v>
      </c>
      <c r="O762" s="13">
        <v>-0.3649</v>
      </c>
      <c r="P762" s="13">
        <v>4.19E-2</v>
      </c>
      <c r="Q762" s="19">
        <v>0</v>
      </c>
      <c r="R762" s="22">
        <v>0.79</v>
      </c>
      <c r="S762" s="22">
        <v>1</v>
      </c>
      <c r="T762" s="22">
        <v>0.77</v>
      </c>
      <c r="U762" s="19">
        <v>34</v>
      </c>
      <c r="V762" s="19">
        <v>4</v>
      </c>
      <c r="AS762" s="2"/>
      <c r="AT762" s="2"/>
      <c r="AU762" s="2"/>
      <c r="AV762" s="15"/>
      <c r="AW762" s="15"/>
      <c r="BA762" s="2"/>
      <c r="BB762" s="2"/>
      <c r="BD762" s="20"/>
      <c r="BE762" s="20"/>
      <c r="BG762" s="3"/>
      <c r="BH762" s="1"/>
      <c r="BI762" s="1"/>
      <c r="BJ762" s="1"/>
      <c r="BK762" s="1"/>
      <c r="BL762" s="1"/>
    </row>
    <row r="763" spans="1:64" x14ac:dyDescent="0.25">
      <c r="A763" s="1" t="s">
        <v>6</v>
      </c>
      <c r="B763" s="1" t="s">
        <v>18</v>
      </c>
      <c r="C763" s="1" t="s">
        <v>1645</v>
      </c>
      <c r="D763" s="1" t="s">
        <v>4</v>
      </c>
      <c r="E763" s="1" t="s">
        <v>1007</v>
      </c>
      <c r="F763" s="1" t="s">
        <v>1008</v>
      </c>
      <c r="G763">
        <v>0.127826</v>
      </c>
      <c r="H763" s="22">
        <v>-4.0890999999999997E-2</v>
      </c>
      <c r="I763" s="2">
        <v>0.1278</v>
      </c>
      <c r="J763" s="13">
        <v>0.1885</v>
      </c>
      <c r="K763" s="13">
        <v>0.62519999999999998</v>
      </c>
      <c r="L763" s="13">
        <v>0.49349999999999999</v>
      </c>
      <c r="M763" s="13">
        <v>0.38640000000000002</v>
      </c>
      <c r="N763" s="13">
        <v>-0.25019999999999998</v>
      </c>
      <c r="O763" s="13">
        <v>-0.4582</v>
      </c>
      <c r="P763" s="13">
        <v>0.1278</v>
      </c>
      <c r="Q763" s="19">
        <v>0</v>
      </c>
      <c r="R763" s="22">
        <v>0.79</v>
      </c>
      <c r="S763" s="22">
        <v>1.68</v>
      </c>
      <c r="T763" s="22">
        <v>0.42</v>
      </c>
      <c r="U763" s="19">
        <v>38</v>
      </c>
      <c r="V763" s="19">
        <v>11</v>
      </c>
      <c r="AS763" s="2"/>
      <c r="AT763" s="2"/>
      <c r="AU763" s="2"/>
      <c r="AV763" s="15"/>
      <c r="AW763" s="15"/>
      <c r="BA763" s="2"/>
      <c r="BB763" s="2"/>
      <c r="BD763" s="20"/>
      <c r="BE763" s="20"/>
      <c r="BG763" s="3"/>
      <c r="BH763" s="1"/>
      <c r="BI763" s="1"/>
      <c r="BJ763" s="1"/>
      <c r="BK763" s="1"/>
      <c r="BL763" s="1"/>
    </row>
    <row r="764" spans="1:64" x14ac:dyDescent="0.25">
      <c r="A764" s="1" t="s">
        <v>148</v>
      </c>
      <c r="B764" s="1" t="s">
        <v>2</v>
      </c>
      <c r="C764" s="1" t="s">
        <v>5</v>
      </c>
      <c r="D764" s="1" t="s">
        <v>30</v>
      </c>
      <c r="E764" s="1" t="s">
        <v>1149</v>
      </c>
      <c r="F764" s="1" t="s">
        <v>2626</v>
      </c>
      <c r="G764"/>
      <c r="H764" s="22">
        <v>-1.23E-2</v>
      </c>
      <c r="J764" s="13">
        <v>0.13139999999999999</v>
      </c>
      <c r="K764" s="13">
        <v>9.69E-2</v>
      </c>
      <c r="L764" s="13">
        <v>7.6899999999999996E-2</v>
      </c>
      <c r="M764" s="13">
        <v>7.46E-2</v>
      </c>
      <c r="N764" s="13">
        <v>-1.23E-2</v>
      </c>
      <c r="O764" s="13">
        <v>-0.16289999999999999</v>
      </c>
      <c r="P764" s="13"/>
      <c r="Q764" s="19">
        <v>553</v>
      </c>
      <c r="R764" s="22">
        <v>0.79</v>
      </c>
      <c r="S764" s="22">
        <v>0.91</v>
      </c>
      <c r="T764" s="22">
        <v>0.96</v>
      </c>
      <c r="U764" s="19">
        <v>18</v>
      </c>
      <c r="V764" s="19">
        <v>4</v>
      </c>
      <c r="AS764" s="2"/>
      <c r="AT764" s="2"/>
      <c r="AU764" s="2"/>
      <c r="AV764" s="15"/>
      <c r="AW764" s="15"/>
      <c r="BA764" s="2"/>
      <c r="BB764" s="2"/>
      <c r="BD764" s="20"/>
      <c r="BE764" s="20"/>
      <c r="BG764" s="3"/>
      <c r="BH764" s="1"/>
      <c r="BI764" s="1"/>
      <c r="BJ764" s="1"/>
      <c r="BK764" s="1"/>
      <c r="BL764" s="1"/>
    </row>
    <row r="765" spans="1:64" x14ac:dyDescent="0.25">
      <c r="A765" s="1" t="s">
        <v>17</v>
      </c>
      <c r="B765" s="1" t="s">
        <v>18</v>
      </c>
      <c r="C765" s="1" t="s">
        <v>25</v>
      </c>
      <c r="D765" s="1" t="s">
        <v>283</v>
      </c>
      <c r="E765" s="1" t="s">
        <v>496</v>
      </c>
      <c r="F765" s="1" t="s">
        <v>571</v>
      </c>
      <c r="G765">
        <v>5.3385000000000002E-2</v>
      </c>
      <c r="H765" s="22">
        <v>-2.1842E-2</v>
      </c>
      <c r="I765" s="2">
        <v>5.3400000000000003E-2</v>
      </c>
      <c r="J765" s="13">
        <v>0.1643</v>
      </c>
      <c r="K765" s="13">
        <v>7.0400000000000004E-2</v>
      </c>
      <c r="L765" s="13">
        <v>5.5300000000000002E-2</v>
      </c>
      <c r="M765" s="13">
        <v>5.4199999999999998E-2</v>
      </c>
      <c r="N765" s="13">
        <v>0</v>
      </c>
      <c r="O765" s="13">
        <v>-9.0200000000000002E-2</v>
      </c>
      <c r="P765" s="13">
        <v>5.3400000000000003E-2</v>
      </c>
      <c r="Q765" s="19">
        <v>152</v>
      </c>
      <c r="R765" s="22">
        <v>0.79</v>
      </c>
      <c r="S765" s="22">
        <v>1.75</v>
      </c>
      <c r="T765" s="22">
        <v>0.21</v>
      </c>
      <c r="U765" s="19">
        <v>42</v>
      </c>
      <c r="V765" s="19">
        <v>9</v>
      </c>
      <c r="AS765" s="2"/>
      <c r="AT765" s="2"/>
      <c r="AU765" s="2"/>
      <c r="AV765" s="15"/>
      <c r="AW765" s="15"/>
      <c r="BA765" s="2"/>
      <c r="BB765" s="2"/>
      <c r="BD765" s="20"/>
      <c r="BE765" s="20"/>
      <c r="BG765" s="3"/>
      <c r="BH765" s="1"/>
      <c r="BI765" s="1"/>
      <c r="BJ765" s="1"/>
      <c r="BK765" s="1"/>
      <c r="BL765" s="1"/>
    </row>
    <row r="766" spans="1:64" x14ac:dyDescent="0.25">
      <c r="A766" s="1" t="s">
        <v>17</v>
      </c>
      <c r="B766" s="1" t="s">
        <v>18</v>
      </c>
      <c r="C766" s="1" t="s">
        <v>25</v>
      </c>
      <c r="D766" s="1" t="s">
        <v>4</v>
      </c>
      <c r="E766" s="1" t="s">
        <v>244</v>
      </c>
      <c r="F766" s="1" t="s">
        <v>245</v>
      </c>
      <c r="G766"/>
      <c r="H766" s="22">
        <v>3.8199999999999998E-2</v>
      </c>
      <c r="J766" s="13">
        <v>0.1951</v>
      </c>
      <c r="K766" s="13">
        <v>7.6700000000000004E-2</v>
      </c>
      <c r="L766" s="13">
        <v>6.0400000000000002E-2</v>
      </c>
      <c r="M766" s="13">
        <v>5.91E-2</v>
      </c>
      <c r="N766" s="13">
        <v>0</v>
      </c>
      <c r="O766" s="13">
        <v>-0.14399999999999999</v>
      </c>
      <c r="P766" s="13"/>
      <c r="Q766" s="19">
        <v>27</v>
      </c>
      <c r="R766" s="22">
        <v>0.79</v>
      </c>
      <c r="S766" s="22">
        <v>1.02</v>
      </c>
      <c r="T766" s="22">
        <v>0.21</v>
      </c>
      <c r="U766" s="19">
        <v>47</v>
      </c>
      <c r="V766" s="19">
        <v>6</v>
      </c>
      <c r="AS766" s="2"/>
      <c r="AT766" s="2"/>
      <c r="AU766" s="2"/>
      <c r="AV766" s="15"/>
      <c r="AW766" s="15"/>
      <c r="BA766" s="2"/>
      <c r="BB766" s="2"/>
      <c r="BD766" s="20"/>
      <c r="BE766" s="20"/>
      <c r="BG766" s="3"/>
      <c r="BH766" s="1"/>
      <c r="BI766" s="1"/>
      <c r="BJ766" s="1"/>
      <c r="BK766" s="1"/>
      <c r="BL766" s="1"/>
    </row>
    <row r="767" spans="1:64" x14ac:dyDescent="0.25">
      <c r="A767" s="1" t="s">
        <v>1</v>
      </c>
      <c r="B767" s="1" t="s">
        <v>2</v>
      </c>
      <c r="C767" s="1" t="s">
        <v>5</v>
      </c>
      <c r="D767" s="1" t="s">
        <v>48</v>
      </c>
      <c r="E767" s="1" t="s">
        <v>2258</v>
      </c>
      <c r="F767" s="1" t="s">
        <v>2259</v>
      </c>
      <c r="G767"/>
      <c r="H767" s="22">
        <v>-2.9700000000000001E-2</v>
      </c>
      <c r="J767" s="13">
        <v>7.1900000000000006E-2</v>
      </c>
      <c r="K767" s="13">
        <v>0.11890000000000001</v>
      </c>
      <c r="L767" s="13">
        <v>9.4E-2</v>
      </c>
      <c r="M767" s="13">
        <v>9.0700000000000003E-2</v>
      </c>
      <c r="N767" s="13">
        <v>-2.9700000000000001E-2</v>
      </c>
      <c r="O767" s="13">
        <v>-0.13270000000000001</v>
      </c>
      <c r="P767" s="13"/>
      <c r="Q767" s="19">
        <v>1195</v>
      </c>
      <c r="R767" s="22">
        <v>0.79</v>
      </c>
      <c r="S767" s="22">
        <v>1.36</v>
      </c>
      <c r="T767" s="22">
        <v>-7.0000000000000007E-2</v>
      </c>
      <c r="U767" s="19">
        <v>12</v>
      </c>
      <c r="V767" s="19">
        <v>2</v>
      </c>
      <c r="AS767" s="2"/>
      <c r="AT767" s="2"/>
      <c r="AU767" s="2"/>
      <c r="AV767" s="15"/>
      <c r="AW767" s="15"/>
      <c r="BA767" s="2"/>
      <c r="BB767" s="2"/>
      <c r="BD767" s="20"/>
      <c r="BE767" s="20"/>
      <c r="BG767" s="3"/>
      <c r="BH767" s="1"/>
      <c r="BI767" s="1"/>
      <c r="BJ767" s="1"/>
      <c r="BK767" s="1"/>
      <c r="BL767" s="1"/>
    </row>
    <row r="768" spans="1:64" x14ac:dyDescent="0.25">
      <c r="A768" s="1" t="s">
        <v>27</v>
      </c>
      <c r="B768" s="1" t="s">
        <v>18</v>
      </c>
      <c r="C768" s="1" t="s">
        <v>25</v>
      </c>
      <c r="D768" s="1" t="s">
        <v>1686</v>
      </c>
      <c r="E768" s="1" t="s">
        <v>1687</v>
      </c>
      <c r="F768" s="1" t="s">
        <v>1688</v>
      </c>
      <c r="G768"/>
      <c r="H768" s="22">
        <v>4.4000000000000003E-3</v>
      </c>
      <c r="J768" s="13">
        <v>4.82E-2</v>
      </c>
      <c r="K768" s="13">
        <v>3.6999999999999998E-2</v>
      </c>
      <c r="L768" s="13">
        <v>2.87E-2</v>
      </c>
      <c r="M768" s="13">
        <v>2.8400000000000002E-2</v>
      </c>
      <c r="N768" s="13">
        <v>0</v>
      </c>
      <c r="O768" s="13">
        <v>-3.8800000000000001E-2</v>
      </c>
      <c r="P768" s="13"/>
      <c r="Q768" s="19">
        <v>28</v>
      </c>
      <c r="R768" s="22">
        <v>0.78</v>
      </c>
      <c r="S768" s="22">
        <v>0.88</v>
      </c>
      <c r="T768" s="22">
        <v>0.26</v>
      </c>
      <c r="U768" s="19">
        <v>9</v>
      </c>
      <c r="V768" s="19">
        <v>5</v>
      </c>
      <c r="AS768" s="2"/>
      <c r="AT768" s="2"/>
      <c r="AU768" s="2"/>
      <c r="AV768" s="15"/>
      <c r="AW768" s="15"/>
      <c r="BA768" s="2"/>
      <c r="BB768" s="2"/>
      <c r="BD768" s="20"/>
      <c r="BE768" s="20"/>
      <c r="BG768" s="3"/>
      <c r="BH768" s="1"/>
      <c r="BI768" s="1"/>
      <c r="BJ768" s="1"/>
      <c r="BK768" s="1"/>
      <c r="BL768" s="1"/>
    </row>
    <row r="769" spans="1:64" x14ac:dyDescent="0.25">
      <c r="A769" s="1" t="s">
        <v>1</v>
      </c>
      <c r="B769" s="1" t="s">
        <v>18</v>
      </c>
      <c r="C769" s="1" t="s">
        <v>71</v>
      </c>
      <c r="D769" s="1" t="s">
        <v>45</v>
      </c>
      <c r="E769" s="1" t="s">
        <v>141</v>
      </c>
      <c r="F769" s="1" t="s">
        <v>142</v>
      </c>
      <c r="G769"/>
      <c r="H769" s="22">
        <v>4.7000000000000002E-3</v>
      </c>
      <c r="J769" s="13">
        <v>-0.1086</v>
      </c>
      <c r="K769" s="13">
        <v>9.64E-2</v>
      </c>
      <c r="L769" s="13">
        <v>7.5200000000000003E-2</v>
      </c>
      <c r="M769" s="13">
        <v>7.2900000000000006E-2</v>
      </c>
      <c r="N769" s="13">
        <v>-0.1101</v>
      </c>
      <c r="O769" s="13">
        <v>-0.1206</v>
      </c>
      <c r="P769" s="13"/>
      <c r="Q769" s="19">
        <v>14</v>
      </c>
      <c r="R769" s="22">
        <v>0.78</v>
      </c>
      <c r="S769" s="22">
        <v>0.93</v>
      </c>
      <c r="T769" s="22">
        <v>-0.02</v>
      </c>
      <c r="U769" s="19">
        <v>19</v>
      </c>
      <c r="V769" s="19">
        <v>4</v>
      </c>
      <c r="AS769" s="2"/>
      <c r="AT769" s="2"/>
      <c r="AU769" s="2"/>
      <c r="AV769" s="15"/>
      <c r="AW769" s="15"/>
      <c r="BA769" s="2"/>
      <c r="BB769" s="2"/>
      <c r="BD769" s="20"/>
      <c r="BE769" s="20"/>
      <c r="BG769" s="3"/>
      <c r="BH769" s="1"/>
      <c r="BI769" s="1"/>
      <c r="BJ769" s="1"/>
      <c r="BK769" s="1"/>
      <c r="BL769" s="1"/>
    </row>
    <row r="770" spans="1:64" x14ac:dyDescent="0.25">
      <c r="A770" s="1" t="s">
        <v>1</v>
      </c>
      <c r="B770" s="1" t="s">
        <v>2</v>
      </c>
      <c r="C770" s="1" t="s">
        <v>13</v>
      </c>
      <c r="D770" s="1" t="s">
        <v>344</v>
      </c>
      <c r="E770" s="1" t="s">
        <v>734</v>
      </c>
      <c r="F770" s="1" t="s">
        <v>735</v>
      </c>
      <c r="G770"/>
      <c r="H770" s="22">
        <v>-2.0000000000000001E-4</v>
      </c>
      <c r="J770" s="13">
        <v>-0.1133</v>
      </c>
      <c r="K770" s="13">
        <v>0.1012</v>
      </c>
      <c r="L770" s="13">
        <v>7.9000000000000001E-2</v>
      </c>
      <c r="M770" s="13">
        <v>7.6499999999999999E-2</v>
      </c>
      <c r="N770" s="13">
        <v>-0.1593</v>
      </c>
      <c r="O770" s="13">
        <v>-0.18920000000000001</v>
      </c>
      <c r="P770" s="13"/>
      <c r="Q770" s="19">
        <v>1548</v>
      </c>
      <c r="R770" s="22">
        <v>0.78</v>
      </c>
      <c r="S770" s="22">
        <v>1.29</v>
      </c>
      <c r="T770" s="22">
        <v>-0.1</v>
      </c>
      <c r="U770" s="19">
        <v>27</v>
      </c>
      <c r="V770" s="19">
        <v>6</v>
      </c>
      <c r="AS770" s="2"/>
      <c r="AT770" s="2"/>
      <c r="AU770" s="2"/>
      <c r="AV770" s="15"/>
      <c r="AW770" s="15"/>
      <c r="BA770" s="2"/>
      <c r="BB770" s="2"/>
      <c r="BD770" s="20"/>
      <c r="BE770" s="20"/>
      <c r="BG770" s="3"/>
      <c r="BH770" s="1"/>
      <c r="BI770" s="1"/>
      <c r="BJ770" s="1"/>
      <c r="BK770" s="1"/>
      <c r="BL770" s="1"/>
    </row>
    <row r="771" spans="1:64" x14ac:dyDescent="0.25">
      <c r="A771" s="1" t="s">
        <v>6</v>
      </c>
      <c r="B771" s="1" t="s">
        <v>18</v>
      </c>
      <c r="C771" s="1" t="s">
        <v>1645</v>
      </c>
      <c r="D771" s="1" t="s">
        <v>4</v>
      </c>
      <c r="E771" s="1" t="s">
        <v>1240</v>
      </c>
      <c r="F771" s="1" t="s">
        <v>1227</v>
      </c>
      <c r="G771">
        <v>5.7828999999999998E-2</v>
      </c>
      <c r="H771" s="22">
        <v>-0.15010999999999999</v>
      </c>
      <c r="I771" s="2">
        <v>5.7799999999999997E-2</v>
      </c>
      <c r="J771" s="13">
        <v>0.38140000000000002</v>
      </c>
      <c r="K771" s="13">
        <v>0.96579999999999999</v>
      </c>
      <c r="L771" s="13">
        <v>0.75229999999999997</v>
      </c>
      <c r="M771" s="13">
        <v>0.45079999999999998</v>
      </c>
      <c r="N771" s="13">
        <v>-0.31719999999999998</v>
      </c>
      <c r="O771" s="13">
        <v>-0.81559999999999999</v>
      </c>
      <c r="P771" s="13">
        <v>5.7799999999999997E-2</v>
      </c>
      <c r="Q771" s="19">
        <v>0</v>
      </c>
      <c r="R771" s="22">
        <v>0.78</v>
      </c>
      <c r="S771" s="22">
        <v>2.31</v>
      </c>
      <c r="T771" s="22">
        <v>0.5</v>
      </c>
      <c r="U771" s="19">
        <v>39</v>
      </c>
      <c r="V771" s="19">
        <v>9</v>
      </c>
      <c r="AS771" s="2"/>
      <c r="AT771" s="2"/>
      <c r="AU771" s="2"/>
      <c r="AV771" s="15"/>
      <c r="AW771" s="15"/>
      <c r="BA771" s="2"/>
      <c r="BB771" s="2"/>
      <c r="BD771" s="20"/>
      <c r="BE771" s="20"/>
      <c r="BG771" s="3"/>
      <c r="BH771" s="1"/>
      <c r="BI771" s="1"/>
      <c r="BJ771" s="1"/>
      <c r="BK771" s="1"/>
      <c r="BL771" s="1"/>
    </row>
    <row r="772" spans="1:64" x14ac:dyDescent="0.25">
      <c r="A772" s="1" t="s">
        <v>17</v>
      </c>
      <c r="B772" s="1" t="s">
        <v>18</v>
      </c>
      <c r="C772" s="1" t="s">
        <v>25</v>
      </c>
      <c r="D772" s="1" t="s">
        <v>1375</v>
      </c>
      <c r="E772" s="1" t="s">
        <v>1624</v>
      </c>
      <c r="F772" s="1" t="s">
        <v>1625</v>
      </c>
      <c r="G772"/>
      <c r="H772" s="22">
        <v>-0.03</v>
      </c>
      <c r="J772" s="13">
        <v>-2.7699999999999999E-2</v>
      </c>
      <c r="K772" s="13">
        <v>0.13780000000000001</v>
      </c>
      <c r="L772" s="13">
        <v>0.108</v>
      </c>
      <c r="M772" s="13">
        <v>0.10340000000000001</v>
      </c>
      <c r="N772" s="13">
        <v>-0.15820000000000001</v>
      </c>
      <c r="O772" s="13">
        <v>-0.15820000000000001</v>
      </c>
      <c r="P772" s="13"/>
      <c r="Q772" s="19">
        <v>0</v>
      </c>
      <c r="R772" s="22">
        <v>0.78</v>
      </c>
      <c r="S772" s="22">
        <v>0.78</v>
      </c>
      <c r="T772" s="22">
        <v>7.0000000000000007E-2</v>
      </c>
      <c r="U772" s="19">
        <v>3</v>
      </c>
      <c r="V772" s="19">
        <v>3</v>
      </c>
      <c r="AS772" s="2"/>
      <c r="AT772" s="2"/>
      <c r="AU772" s="2"/>
      <c r="AV772" s="15"/>
      <c r="AW772" s="15"/>
      <c r="BA772" s="2"/>
      <c r="BB772" s="2"/>
      <c r="BD772" s="20"/>
      <c r="BE772" s="20"/>
      <c r="BG772" s="3"/>
      <c r="BH772" s="1"/>
      <c r="BI772" s="1"/>
      <c r="BJ772" s="1"/>
      <c r="BK772" s="1"/>
      <c r="BL772" s="1"/>
    </row>
    <row r="773" spans="1:64" x14ac:dyDescent="0.25">
      <c r="A773" s="1" t="s">
        <v>6</v>
      </c>
      <c r="B773" s="1" t="s">
        <v>18</v>
      </c>
      <c r="C773" s="1" t="s">
        <v>1645</v>
      </c>
      <c r="D773" s="1" t="s">
        <v>4</v>
      </c>
      <c r="E773" s="1" t="s">
        <v>785</v>
      </c>
      <c r="F773" s="1" t="s">
        <v>785</v>
      </c>
      <c r="G773">
        <v>3.4353000000000002E-2</v>
      </c>
      <c r="H773" s="22">
        <v>-8.0621999999999999E-2</v>
      </c>
      <c r="I773" s="2">
        <v>3.44E-2</v>
      </c>
      <c r="J773" s="13">
        <v>0.443</v>
      </c>
      <c r="K773" s="13">
        <v>0.88990000000000002</v>
      </c>
      <c r="L773" s="13">
        <v>0.69589999999999996</v>
      </c>
      <c r="M773" s="13">
        <v>0.38740000000000002</v>
      </c>
      <c r="N773" s="13">
        <v>-0.46949999999999997</v>
      </c>
      <c r="O773" s="13">
        <v>-0.8306</v>
      </c>
      <c r="P773" s="13">
        <v>3.44E-2</v>
      </c>
      <c r="Q773" s="19">
        <v>0</v>
      </c>
      <c r="R773" s="22">
        <v>0.78</v>
      </c>
      <c r="S773" s="22">
        <v>1.68</v>
      </c>
      <c r="T773" s="22">
        <v>0.46</v>
      </c>
      <c r="U773" s="19">
        <v>39</v>
      </c>
      <c r="V773" s="19">
        <v>14</v>
      </c>
      <c r="AS773" s="2"/>
      <c r="AT773" s="2"/>
      <c r="AU773" s="2"/>
      <c r="AV773" s="15"/>
      <c r="AW773" s="15"/>
      <c r="BA773" s="2"/>
      <c r="BB773" s="2"/>
      <c r="BD773" s="20"/>
      <c r="BE773" s="20"/>
      <c r="BG773" s="3"/>
      <c r="BH773" s="1"/>
      <c r="BI773" s="1"/>
      <c r="BJ773" s="1"/>
      <c r="BK773" s="1"/>
      <c r="BL773" s="1"/>
    </row>
    <row r="774" spans="1:64" x14ac:dyDescent="0.25">
      <c r="A774" s="1" t="s">
        <v>1</v>
      </c>
      <c r="B774" s="1" t="s">
        <v>2</v>
      </c>
      <c r="C774" s="1" t="s">
        <v>22</v>
      </c>
      <c r="D774" s="1" t="s">
        <v>4</v>
      </c>
      <c r="E774" s="1" t="s">
        <v>2292</v>
      </c>
      <c r="F774" s="1" t="s">
        <v>2293</v>
      </c>
      <c r="G774"/>
      <c r="H774" s="22">
        <v>-2.0999999999999999E-3</v>
      </c>
      <c r="J774" s="13">
        <v>0.13850000000000001</v>
      </c>
      <c r="K774" s="13">
        <v>0.17080000000000001</v>
      </c>
      <c r="L774" s="13">
        <v>0.13320000000000001</v>
      </c>
      <c r="M774" s="13">
        <v>0.12570000000000001</v>
      </c>
      <c r="N774" s="13">
        <v>-2.0999999999999999E-3</v>
      </c>
      <c r="O774" s="13">
        <v>-0.33389999999999997</v>
      </c>
      <c r="P774" s="13"/>
      <c r="Q774" s="19">
        <v>4</v>
      </c>
      <c r="R774" s="22">
        <v>0.78</v>
      </c>
      <c r="S774" s="22">
        <v>1.39</v>
      </c>
      <c r="T774" s="22">
        <v>-0.14000000000000001</v>
      </c>
      <c r="U774" s="19">
        <v>21</v>
      </c>
      <c r="V774" s="19">
        <v>6</v>
      </c>
      <c r="AS774" s="2"/>
      <c r="AT774" s="2"/>
      <c r="AU774" s="2"/>
      <c r="AV774" s="15"/>
      <c r="AW774" s="15"/>
      <c r="BA774" s="2"/>
      <c r="BB774" s="2"/>
      <c r="BD774" s="20"/>
      <c r="BE774" s="20"/>
      <c r="BG774" s="3"/>
      <c r="BH774" s="1"/>
      <c r="BI774" s="1"/>
      <c r="BJ774" s="1"/>
      <c r="BK774" s="1"/>
      <c r="BL774" s="1"/>
    </row>
    <row r="775" spans="1:64" x14ac:dyDescent="0.25">
      <c r="A775" s="1" t="s">
        <v>1</v>
      </c>
      <c r="B775" s="1" t="s">
        <v>18</v>
      </c>
      <c r="C775" s="1" t="s">
        <v>5</v>
      </c>
      <c r="D775" s="1" t="s">
        <v>30</v>
      </c>
      <c r="E775" s="1" t="s">
        <v>1608</v>
      </c>
      <c r="F775" s="1" t="s">
        <v>1609</v>
      </c>
      <c r="G775"/>
      <c r="H775" s="22">
        <v>9.4000000000000004E-3</v>
      </c>
      <c r="J775" s="13">
        <v>0.13450000000000001</v>
      </c>
      <c r="K775" s="13">
        <v>0.1087</v>
      </c>
      <c r="L775" s="13">
        <v>8.5099999999999995E-2</v>
      </c>
      <c r="M775" s="13">
        <v>8.14E-2</v>
      </c>
      <c r="N775" s="13">
        <v>0</v>
      </c>
      <c r="O775" s="13">
        <v>-0.27460000000000001</v>
      </c>
      <c r="P775" s="13"/>
      <c r="Q775" s="19">
        <v>10</v>
      </c>
      <c r="R775" s="22">
        <v>0.78</v>
      </c>
      <c r="S775" s="22">
        <v>0.36</v>
      </c>
      <c r="T775" s="22">
        <v>0.36</v>
      </c>
      <c r="U775" s="19">
        <v>43</v>
      </c>
      <c r="V775" s="19">
        <v>9</v>
      </c>
      <c r="AS775" s="2"/>
      <c r="AT775" s="2"/>
      <c r="AU775" s="2"/>
      <c r="AV775" s="15"/>
      <c r="AW775" s="15"/>
      <c r="BA775" s="2"/>
      <c r="BB775" s="2"/>
      <c r="BD775" s="20"/>
      <c r="BE775" s="20"/>
      <c r="BG775" s="3"/>
      <c r="BH775" s="1"/>
      <c r="BI775" s="1"/>
      <c r="BJ775" s="1"/>
      <c r="BK775" s="1"/>
      <c r="BL775" s="1"/>
    </row>
    <row r="776" spans="1:64" x14ac:dyDescent="0.25">
      <c r="A776" s="1" t="s">
        <v>1</v>
      </c>
      <c r="B776" s="1" t="s">
        <v>2</v>
      </c>
      <c r="C776" s="1" t="s">
        <v>13</v>
      </c>
      <c r="D776" s="1" t="s">
        <v>4</v>
      </c>
      <c r="E776" s="1" t="s">
        <v>91</v>
      </c>
      <c r="F776" s="1" t="s">
        <v>994</v>
      </c>
      <c r="G776"/>
      <c r="H776" s="22">
        <v>1.1828E-2</v>
      </c>
      <c r="J776" s="13">
        <v>0.11070000000000001</v>
      </c>
      <c r="K776" s="13">
        <v>0.1113</v>
      </c>
      <c r="L776" s="13">
        <v>8.6999999999999994E-2</v>
      </c>
      <c r="M776" s="13">
        <v>8.4099999999999994E-2</v>
      </c>
      <c r="N776" s="13">
        <v>0</v>
      </c>
      <c r="O776" s="13">
        <v>-0.10639999999999999</v>
      </c>
      <c r="P776" s="13"/>
      <c r="Q776" s="19">
        <v>717</v>
      </c>
      <c r="R776" s="22">
        <v>0.78</v>
      </c>
      <c r="S776" s="22">
        <v>1.52</v>
      </c>
      <c r="T776" s="22">
        <v>-0.49</v>
      </c>
      <c r="U776" s="19">
        <v>23</v>
      </c>
      <c r="V776" s="19">
        <v>9</v>
      </c>
      <c r="AS776" s="2"/>
      <c r="AT776" s="2"/>
      <c r="AU776" s="2"/>
      <c r="AV776" s="15"/>
      <c r="AW776" s="15"/>
      <c r="BA776" s="2"/>
      <c r="BB776" s="2"/>
      <c r="BD776" s="20"/>
      <c r="BE776" s="20"/>
      <c r="BG776" s="3"/>
      <c r="BH776" s="1"/>
      <c r="BI776" s="1"/>
      <c r="BJ776" s="1"/>
      <c r="BK776" s="1"/>
      <c r="BL776" s="1"/>
    </row>
    <row r="777" spans="1:64" x14ac:dyDescent="0.25">
      <c r="A777" s="1" t="s">
        <v>148</v>
      </c>
      <c r="B777" s="1" t="s">
        <v>2</v>
      </c>
      <c r="C777" s="1" t="s">
        <v>39</v>
      </c>
      <c r="D777" s="1" t="s">
        <v>4</v>
      </c>
      <c r="E777" s="1" t="s">
        <v>696</v>
      </c>
      <c r="F777" s="1" t="s">
        <v>2418</v>
      </c>
      <c r="G777"/>
      <c r="H777" s="22">
        <v>7.7999999999999996E-3</v>
      </c>
      <c r="J777" s="13">
        <v>7.46E-2</v>
      </c>
      <c r="K777" s="13">
        <v>4.9700000000000001E-2</v>
      </c>
      <c r="L777" s="13">
        <v>3.8899999999999997E-2</v>
      </c>
      <c r="M777" s="13">
        <v>3.8300000000000001E-2</v>
      </c>
      <c r="N777" s="13">
        <v>0</v>
      </c>
      <c r="O777" s="13">
        <v>-7.4399999999999994E-2</v>
      </c>
      <c r="P777" s="13"/>
      <c r="Q777" s="19">
        <v>67</v>
      </c>
      <c r="R777" s="22">
        <v>0.78</v>
      </c>
      <c r="S777" s="22">
        <v>1.1599999999999999</v>
      </c>
      <c r="T777" s="22">
        <v>0.85</v>
      </c>
      <c r="U777" s="19">
        <v>25</v>
      </c>
      <c r="V777" s="19">
        <v>5</v>
      </c>
      <c r="AS777" s="2"/>
      <c r="AT777" s="2"/>
      <c r="AU777" s="2"/>
      <c r="AV777" s="15"/>
      <c r="AW777" s="15"/>
      <c r="BA777" s="2"/>
      <c r="BB777" s="2"/>
      <c r="BD777" s="20"/>
      <c r="BE777" s="20"/>
      <c r="BG777" s="3"/>
      <c r="BH777" s="1"/>
      <c r="BI777" s="1"/>
      <c r="BJ777" s="1"/>
      <c r="BK777" s="1"/>
      <c r="BL777" s="1"/>
    </row>
    <row r="778" spans="1:64" x14ac:dyDescent="0.25">
      <c r="A778" s="1" t="s">
        <v>6</v>
      </c>
      <c r="B778" s="1" t="s">
        <v>18</v>
      </c>
      <c r="C778" s="1" t="s">
        <v>1645</v>
      </c>
      <c r="D778" s="1" t="s">
        <v>4</v>
      </c>
      <c r="E778" s="1" t="s">
        <v>817</v>
      </c>
      <c r="F778" s="1" t="s">
        <v>818</v>
      </c>
      <c r="G778">
        <v>4.0330000000000001E-3</v>
      </c>
      <c r="H778" s="22">
        <v>-0.120265</v>
      </c>
      <c r="I778" s="2">
        <v>4.0000000000000001E-3</v>
      </c>
      <c r="J778" s="13">
        <v>0.30280000000000001</v>
      </c>
      <c r="K778" s="13">
        <v>0.82030000000000003</v>
      </c>
      <c r="L778" s="13">
        <v>0.63880000000000003</v>
      </c>
      <c r="M778" s="13">
        <v>0.38640000000000002</v>
      </c>
      <c r="N778" s="13">
        <v>-0.3382</v>
      </c>
      <c r="O778" s="13">
        <v>-0.78490000000000004</v>
      </c>
      <c r="P778" s="13">
        <v>4.0000000000000001E-3</v>
      </c>
      <c r="Q778" s="19">
        <v>0</v>
      </c>
      <c r="R778" s="22">
        <v>0.78</v>
      </c>
      <c r="S778" s="22">
        <v>1.69</v>
      </c>
      <c r="T778" s="22">
        <v>0.56000000000000005</v>
      </c>
      <c r="U778" s="19">
        <v>38</v>
      </c>
      <c r="V778" s="19">
        <v>15</v>
      </c>
      <c r="AS778" s="2"/>
      <c r="AT778" s="2"/>
      <c r="AU778" s="2"/>
      <c r="AV778" s="15"/>
      <c r="AW778" s="15"/>
      <c r="BA778" s="2"/>
      <c r="BB778" s="2"/>
      <c r="BD778" s="20"/>
      <c r="BE778" s="20"/>
      <c r="BG778" s="3"/>
      <c r="BH778" s="1"/>
      <c r="BI778" s="1"/>
      <c r="BJ778" s="1"/>
      <c r="BK778" s="1"/>
      <c r="BL778" s="1"/>
    </row>
    <row r="779" spans="1:64" x14ac:dyDescent="0.25">
      <c r="A779" s="1" t="s">
        <v>1</v>
      </c>
      <c r="B779" s="1" t="s">
        <v>2</v>
      </c>
      <c r="C779" s="1" t="s">
        <v>39</v>
      </c>
      <c r="D779" s="1" t="s">
        <v>4</v>
      </c>
      <c r="E779" s="1" t="s">
        <v>1553</v>
      </c>
      <c r="F779" s="1" t="s">
        <v>2310</v>
      </c>
      <c r="G779"/>
      <c r="H779" s="22">
        <v>-1.8100000000000002E-2</v>
      </c>
      <c r="J779" s="13">
        <v>9.9000000000000005E-2</v>
      </c>
      <c r="K779" s="13">
        <v>0.1608</v>
      </c>
      <c r="L779" s="13">
        <v>0.12559999999999999</v>
      </c>
      <c r="M779" s="13">
        <v>0.1191</v>
      </c>
      <c r="N779" s="13">
        <v>-1.8100000000000002E-2</v>
      </c>
      <c r="O779" s="13">
        <v>-0.21060000000000001</v>
      </c>
      <c r="P779" s="13"/>
      <c r="Q779" s="19">
        <v>59</v>
      </c>
      <c r="R779" s="22">
        <v>0.78</v>
      </c>
      <c r="S779" s="22">
        <v>1.32</v>
      </c>
      <c r="T779" s="22">
        <v>-0.01</v>
      </c>
      <c r="U779" s="19">
        <v>11</v>
      </c>
      <c r="V779" s="19">
        <v>4</v>
      </c>
      <c r="AS779" s="2"/>
      <c r="AT779" s="2"/>
      <c r="AU779" s="2"/>
      <c r="AV779" s="15"/>
      <c r="AW779" s="15"/>
      <c r="BA779" s="2"/>
      <c r="BB779" s="2"/>
      <c r="BD779" s="20"/>
      <c r="BE779" s="20"/>
      <c r="BG779" s="3"/>
      <c r="BH779" s="1"/>
      <c r="BI779" s="1"/>
      <c r="BJ779" s="1"/>
      <c r="BK779" s="1"/>
      <c r="BL779" s="1"/>
    </row>
    <row r="780" spans="1:64" x14ac:dyDescent="0.25">
      <c r="A780" s="1" t="s">
        <v>1</v>
      </c>
      <c r="B780" s="1" t="s">
        <v>2</v>
      </c>
      <c r="C780" s="1" t="s">
        <v>39</v>
      </c>
      <c r="D780" s="1" t="s">
        <v>4</v>
      </c>
      <c r="E780" s="1" t="s">
        <v>1553</v>
      </c>
      <c r="F780" s="1" t="s">
        <v>2311</v>
      </c>
      <c r="G780"/>
      <c r="H780" s="22">
        <v>-1.21E-2</v>
      </c>
      <c r="J780" s="13">
        <v>6.9099999999999995E-2</v>
      </c>
      <c r="K780" s="13">
        <v>0.1072</v>
      </c>
      <c r="L780" s="13">
        <v>8.3799999999999999E-2</v>
      </c>
      <c r="M780" s="13">
        <v>8.1100000000000005E-2</v>
      </c>
      <c r="N780" s="13">
        <v>-1.21E-2</v>
      </c>
      <c r="O780" s="13">
        <v>-0.1439</v>
      </c>
      <c r="P780" s="13"/>
      <c r="Q780" s="19">
        <v>59</v>
      </c>
      <c r="R780" s="22">
        <v>0.78</v>
      </c>
      <c r="S780" s="22">
        <v>1.32</v>
      </c>
      <c r="T780" s="22">
        <v>-0.01</v>
      </c>
      <c r="U780" s="19">
        <v>11</v>
      </c>
      <c r="V780" s="19">
        <v>4</v>
      </c>
      <c r="AS780" s="2"/>
      <c r="AT780" s="2"/>
      <c r="AU780" s="2"/>
      <c r="AV780" s="15"/>
      <c r="AW780" s="15"/>
      <c r="BA780" s="2"/>
      <c r="BB780" s="2"/>
      <c r="BD780" s="20"/>
      <c r="BE780" s="20"/>
      <c r="BG780" s="3"/>
      <c r="BH780" s="1"/>
      <c r="BI780" s="1"/>
      <c r="BJ780" s="1"/>
      <c r="BK780" s="1"/>
      <c r="BL780" s="1"/>
    </row>
    <row r="781" spans="1:64" x14ac:dyDescent="0.25">
      <c r="A781" s="1" t="s">
        <v>1</v>
      </c>
      <c r="B781" s="1" t="s">
        <v>2</v>
      </c>
      <c r="C781" s="1" t="s">
        <v>13</v>
      </c>
      <c r="D781" s="1" t="s">
        <v>4</v>
      </c>
      <c r="E781" s="1" t="s">
        <v>3356</v>
      </c>
      <c r="F781" s="1" t="s">
        <v>3357</v>
      </c>
      <c r="G781"/>
      <c r="H781" s="22">
        <v>2.7799999999999998E-2</v>
      </c>
      <c r="J781" s="13">
        <v>0.1794</v>
      </c>
      <c r="K781" s="13">
        <v>0.14660000000000001</v>
      </c>
      <c r="L781" s="13">
        <v>0.1147</v>
      </c>
      <c r="M781" s="13">
        <v>0.1094</v>
      </c>
      <c r="N781" s="13">
        <v>-1.4E-2</v>
      </c>
      <c r="O781" s="13">
        <v>-0.15340000000000001</v>
      </c>
      <c r="P781" s="13"/>
      <c r="Q781" s="19">
        <v>70</v>
      </c>
      <c r="R781" s="22">
        <v>0.78</v>
      </c>
      <c r="S781" s="22">
        <v>1.29</v>
      </c>
      <c r="T781" s="22">
        <v>-0.27</v>
      </c>
      <c r="U781" s="19">
        <v>14</v>
      </c>
      <c r="V781" s="19">
        <v>9</v>
      </c>
      <c r="AS781" s="2"/>
      <c r="AT781" s="2"/>
      <c r="AU781" s="2"/>
      <c r="AV781" s="15"/>
      <c r="AW781" s="15"/>
      <c r="BA781" s="2"/>
      <c r="BB781" s="2"/>
      <c r="BD781" s="20"/>
      <c r="BE781" s="20"/>
      <c r="BG781" s="3"/>
      <c r="BH781" s="1"/>
      <c r="BI781" s="1"/>
      <c r="BJ781" s="1"/>
      <c r="BK781" s="1"/>
      <c r="BL781" s="1"/>
    </row>
    <row r="782" spans="1:64" x14ac:dyDescent="0.25">
      <c r="A782" s="1" t="s">
        <v>17</v>
      </c>
      <c r="B782" s="1" t="s">
        <v>18</v>
      </c>
      <c r="C782" s="1" t="s">
        <v>25</v>
      </c>
      <c r="D782" s="1" t="s">
        <v>283</v>
      </c>
      <c r="E782" s="1" t="s">
        <v>490</v>
      </c>
      <c r="F782" s="1" t="s">
        <v>563</v>
      </c>
      <c r="G782">
        <v>1.43E-2</v>
      </c>
      <c r="H782" s="22">
        <v>-4.1570999999999997E-2</v>
      </c>
      <c r="I782" s="2">
        <v>1.43E-2</v>
      </c>
      <c r="J782" s="13">
        <v>8.2799999999999999E-2</v>
      </c>
      <c r="K782" s="13">
        <v>8.8400000000000006E-2</v>
      </c>
      <c r="L782" s="13">
        <v>6.88E-2</v>
      </c>
      <c r="M782" s="13">
        <v>6.6900000000000001E-2</v>
      </c>
      <c r="N782" s="13">
        <v>-2.7900000000000001E-2</v>
      </c>
      <c r="O782" s="13">
        <v>-0.13100000000000001</v>
      </c>
      <c r="P782" s="13">
        <v>1.43E-2</v>
      </c>
      <c r="Q782" s="19">
        <v>0</v>
      </c>
      <c r="R782" s="22">
        <v>0.78</v>
      </c>
      <c r="S782" s="22">
        <v>1.3</v>
      </c>
      <c r="T782" s="22">
        <v>0.84</v>
      </c>
      <c r="U782" s="19">
        <v>22</v>
      </c>
      <c r="V782" s="19">
        <v>4</v>
      </c>
      <c r="AS782" s="2"/>
      <c r="AT782" s="2"/>
      <c r="AU782" s="2"/>
      <c r="AV782" s="15"/>
      <c r="AW782" s="15"/>
      <c r="BA782" s="2"/>
      <c r="BB782" s="2"/>
      <c r="BD782" s="20"/>
      <c r="BE782" s="20"/>
      <c r="BG782" s="3"/>
      <c r="BH782" s="1"/>
      <c r="BI782" s="1"/>
      <c r="BJ782" s="1"/>
      <c r="BK782" s="1"/>
      <c r="BL782" s="1"/>
    </row>
    <row r="783" spans="1:64" x14ac:dyDescent="0.25">
      <c r="A783" s="1" t="s">
        <v>1</v>
      </c>
      <c r="B783" s="1" t="s">
        <v>2</v>
      </c>
      <c r="C783" s="1" t="s">
        <v>28</v>
      </c>
      <c r="D783" s="1" t="s">
        <v>4</v>
      </c>
      <c r="E783" s="1" t="s">
        <v>1339</v>
      </c>
      <c r="F783" s="1" t="s">
        <v>14</v>
      </c>
      <c r="G783"/>
      <c r="H783" s="22">
        <v>4.8250000000000003E-3</v>
      </c>
      <c r="J783" s="13">
        <v>8.1000000000000003E-2</v>
      </c>
      <c r="K783" s="13">
        <v>0.1706</v>
      </c>
      <c r="L783" s="13">
        <v>0.1323</v>
      </c>
      <c r="M783" s="13">
        <v>0.1246</v>
      </c>
      <c r="N783" s="13">
        <v>-4.4999999999999998E-2</v>
      </c>
      <c r="O783" s="13">
        <v>-0.26179999999999998</v>
      </c>
      <c r="P783" s="13"/>
      <c r="Q783" s="19">
        <v>8887</v>
      </c>
      <c r="R783" s="22">
        <v>0.78</v>
      </c>
      <c r="S783" s="22">
        <v>1.4</v>
      </c>
      <c r="T783" s="22">
        <v>-0.08</v>
      </c>
      <c r="U783" s="19">
        <v>56</v>
      </c>
      <c r="V783" s="19">
        <v>5</v>
      </c>
      <c r="AS783" s="2"/>
      <c r="AT783" s="2"/>
      <c r="AU783" s="2"/>
      <c r="AV783" s="15"/>
      <c r="AW783" s="15"/>
      <c r="BA783" s="2"/>
      <c r="BB783" s="2"/>
      <c r="BD783" s="20"/>
      <c r="BE783" s="20"/>
      <c r="BG783" s="3"/>
      <c r="BH783" s="1"/>
      <c r="BI783" s="1"/>
      <c r="BJ783" s="1"/>
      <c r="BK783" s="1"/>
      <c r="BL783" s="1"/>
    </row>
    <row r="784" spans="1:64" x14ac:dyDescent="0.25">
      <c r="A784" s="1" t="s">
        <v>1</v>
      </c>
      <c r="B784" s="1" t="s">
        <v>2</v>
      </c>
      <c r="C784" s="1" t="s">
        <v>22</v>
      </c>
      <c r="D784" s="1" t="s">
        <v>29</v>
      </c>
      <c r="E784" s="1" t="s">
        <v>2989</v>
      </c>
      <c r="F784" s="1" t="s">
        <v>2990</v>
      </c>
      <c r="G784"/>
      <c r="H784" s="22">
        <v>0</v>
      </c>
      <c r="J784" s="13">
        <v>-5.8500000000000003E-2</v>
      </c>
      <c r="K784" s="13">
        <v>2.75E-2</v>
      </c>
      <c r="L784" s="13">
        <v>2.1499999999999998E-2</v>
      </c>
      <c r="M784" s="13">
        <v>2.1299999999999999E-2</v>
      </c>
      <c r="N784" s="13">
        <v>-6.0100000000000001E-2</v>
      </c>
      <c r="O784" s="13">
        <v>-6.0100000000000001E-2</v>
      </c>
      <c r="P784" s="13"/>
      <c r="Q784" s="19">
        <v>0</v>
      </c>
      <c r="R784" s="22">
        <v>0.78</v>
      </c>
      <c r="S784" s="22">
        <v>0.3</v>
      </c>
      <c r="T784" s="22">
        <v>-0.01</v>
      </c>
      <c r="U784" s="19">
        <v>8</v>
      </c>
      <c r="V784" s="19">
        <v>3</v>
      </c>
      <c r="AS784" s="2"/>
      <c r="AT784" s="2"/>
      <c r="AU784" s="2"/>
      <c r="AV784" s="15"/>
      <c r="AW784" s="15"/>
      <c r="BA784" s="2"/>
      <c r="BB784" s="2"/>
      <c r="BD784" s="20"/>
      <c r="BE784" s="20"/>
      <c r="BG784" s="3"/>
      <c r="BH784" s="1"/>
      <c r="BI784" s="1"/>
      <c r="BJ784" s="1"/>
      <c r="BK784" s="1"/>
      <c r="BL784" s="1"/>
    </row>
    <row r="785" spans="1:64" x14ac:dyDescent="0.25">
      <c r="A785" s="1" t="s">
        <v>65</v>
      </c>
      <c r="B785" s="1" t="s">
        <v>2</v>
      </c>
      <c r="C785" s="1" t="s">
        <v>371</v>
      </c>
      <c r="D785" s="1" t="s">
        <v>30</v>
      </c>
      <c r="E785" s="1" t="s">
        <v>396</v>
      </c>
      <c r="F785" s="1" t="s">
        <v>397</v>
      </c>
      <c r="G785">
        <v>4.9415000000000001E-2</v>
      </c>
      <c r="H785" s="22">
        <v>-2.9007000000000002E-2</v>
      </c>
      <c r="I785" s="2">
        <v>4.9399999999999999E-2</v>
      </c>
      <c r="J785" s="13">
        <v>0.21190000000000001</v>
      </c>
      <c r="K785" s="13">
        <v>0.1303</v>
      </c>
      <c r="L785" s="13">
        <v>0.1002</v>
      </c>
      <c r="M785" s="13">
        <v>9.5699999999999993E-2</v>
      </c>
      <c r="N785" s="13">
        <v>0</v>
      </c>
      <c r="O785" s="13">
        <v>-0.22320000000000001</v>
      </c>
      <c r="P785" s="13">
        <v>4.9399999999999999E-2</v>
      </c>
      <c r="Q785" s="19">
        <v>0</v>
      </c>
      <c r="R785" s="22">
        <v>0.77</v>
      </c>
      <c r="S785" s="22">
        <v>1.06</v>
      </c>
      <c r="T785" s="22">
        <v>0.95</v>
      </c>
      <c r="U785" s="19">
        <v>23</v>
      </c>
      <c r="V785" s="19">
        <v>4</v>
      </c>
      <c r="AS785" s="2"/>
      <c r="AT785" s="2"/>
      <c r="AU785" s="2"/>
      <c r="AV785" s="15"/>
      <c r="AW785" s="15"/>
      <c r="BA785" s="2"/>
      <c r="BB785" s="2"/>
      <c r="BD785" s="20"/>
      <c r="BE785" s="20"/>
      <c r="BG785" s="3"/>
      <c r="BH785" s="1"/>
      <c r="BI785" s="1"/>
      <c r="BJ785" s="1"/>
      <c r="BK785" s="1"/>
      <c r="BL785" s="1"/>
    </row>
    <row r="786" spans="1:64" x14ac:dyDescent="0.25">
      <c r="A786" s="1" t="s">
        <v>17</v>
      </c>
      <c r="B786" s="1" t="s">
        <v>18</v>
      </c>
      <c r="C786" s="1" t="s">
        <v>469</v>
      </c>
      <c r="D786" s="1" t="s">
        <v>283</v>
      </c>
      <c r="E786" s="1" t="s">
        <v>470</v>
      </c>
      <c r="F786" s="1" t="s">
        <v>511</v>
      </c>
      <c r="G786">
        <v>3.2740999999999999E-2</v>
      </c>
      <c r="H786" s="22">
        <v>-1.4633999999999999E-2</v>
      </c>
      <c r="I786" s="2">
        <v>3.27E-2</v>
      </c>
      <c r="J786" s="13">
        <v>0.22750000000000001</v>
      </c>
      <c r="K786" s="13">
        <v>0.1038</v>
      </c>
      <c r="L786" s="13">
        <v>0.08</v>
      </c>
      <c r="M786" s="13">
        <v>7.7200000000000005E-2</v>
      </c>
      <c r="N786" s="13">
        <v>0</v>
      </c>
      <c r="O786" s="13">
        <v>-0.2752</v>
      </c>
      <c r="P786" s="13">
        <v>3.27E-2</v>
      </c>
      <c r="Q786" s="19">
        <v>0</v>
      </c>
      <c r="R786" s="22">
        <v>0.77</v>
      </c>
      <c r="S786" s="22">
        <v>1.1000000000000001</v>
      </c>
      <c r="T786" s="22">
        <v>0.72</v>
      </c>
      <c r="U786" s="19">
        <v>36</v>
      </c>
      <c r="V786" s="19">
        <v>5</v>
      </c>
      <c r="AS786" s="2"/>
      <c r="AT786" s="2"/>
      <c r="AU786" s="2"/>
      <c r="AV786" s="15"/>
      <c r="AW786" s="15"/>
      <c r="BA786" s="2"/>
      <c r="BB786" s="2"/>
      <c r="BD786" s="20"/>
      <c r="BE786" s="20"/>
      <c r="BG786" s="3"/>
      <c r="BH786" s="1"/>
      <c r="BI786" s="1"/>
      <c r="BJ786" s="1"/>
      <c r="BK786" s="1"/>
      <c r="BL786" s="1"/>
    </row>
    <row r="787" spans="1:64" x14ac:dyDescent="0.25">
      <c r="A787" s="1" t="s">
        <v>6</v>
      </c>
      <c r="B787" s="1" t="s">
        <v>18</v>
      </c>
      <c r="C787" s="1" t="s">
        <v>1645</v>
      </c>
      <c r="D787" s="1" t="s">
        <v>4</v>
      </c>
      <c r="E787" s="1" t="s">
        <v>1183</v>
      </c>
      <c r="F787" s="1" t="s">
        <v>1184</v>
      </c>
      <c r="G787">
        <v>-4.6319999999999998E-3</v>
      </c>
      <c r="H787" s="22">
        <v>-9.7119999999999998E-2</v>
      </c>
      <c r="I787" s="2">
        <v>-4.5999999999999999E-3</v>
      </c>
      <c r="J787" s="13">
        <v>0.5585</v>
      </c>
      <c r="K787" s="13">
        <v>0.99150000000000005</v>
      </c>
      <c r="L787" s="13">
        <v>0.76060000000000005</v>
      </c>
      <c r="M787" s="13">
        <v>0.35299999999999998</v>
      </c>
      <c r="N787" s="13">
        <v>-0.1013</v>
      </c>
      <c r="O787" s="13">
        <v>-0.83860000000000001</v>
      </c>
      <c r="P787" s="13">
        <v>-4.5999999999999999E-3</v>
      </c>
      <c r="Q787" s="19">
        <v>0</v>
      </c>
      <c r="R787" s="22">
        <v>0.77</v>
      </c>
      <c r="S787" s="22">
        <v>1.49</v>
      </c>
      <c r="T787" s="22">
        <v>0.49</v>
      </c>
      <c r="U787" s="19">
        <v>31</v>
      </c>
      <c r="V787" s="19">
        <v>9</v>
      </c>
      <c r="AS787" s="2"/>
      <c r="AT787" s="2"/>
      <c r="AU787" s="2"/>
      <c r="AV787" s="15"/>
      <c r="AW787" s="15"/>
      <c r="BA787" s="2"/>
      <c r="BB787" s="2"/>
      <c r="BD787" s="20"/>
      <c r="BE787" s="20"/>
      <c r="BG787" s="3"/>
      <c r="BH787" s="1"/>
      <c r="BI787" s="1"/>
      <c r="BJ787" s="1"/>
      <c r="BK787" s="1"/>
      <c r="BL787" s="1"/>
    </row>
    <row r="788" spans="1:64" x14ac:dyDescent="0.25">
      <c r="A788" s="1" t="s">
        <v>36</v>
      </c>
      <c r="B788" s="1" t="s">
        <v>2</v>
      </c>
      <c r="C788" s="1" t="s">
        <v>39</v>
      </c>
      <c r="D788" s="1" t="s">
        <v>4</v>
      </c>
      <c r="E788" s="1" t="s">
        <v>647</v>
      </c>
      <c r="F788" s="1" t="s">
        <v>648</v>
      </c>
      <c r="G788"/>
      <c r="H788" s="22">
        <v>2.3449999999999999E-2</v>
      </c>
      <c r="J788" s="13">
        <v>8.5000000000000006E-2</v>
      </c>
      <c r="K788" s="13">
        <v>6.8199999999999997E-2</v>
      </c>
      <c r="L788" s="13">
        <v>5.28E-2</v>
      </c>
      <c r="M788" s="13">
        <v>5.1700000000000003E-2</v>
      </c>
      <c r="N788" s="13">
        <v>-3.0000000000000001E-3</v>
      </c>
      <c r="O788" s="13">
        <v>-0.16220000000000001</v>
      </c>
      <c r="P788" s="13"/>
      <c r="Q788" s="19">
        <v>410</v>
      </c>
      <c r="R788" s="22">
        <v>0.77</v>
      </c>
      <c r="S788" s="22">
        <v>1.22</v>
      </c>
      <c r="T788" s="22">
        <v>7.0000000000000007E-2</v>
      </c>
      <c r="U788" s="19">
        <v>42</v>
      </c>
      <c r="V788" s="19">
        <v>8</v>
      </c>
      <c r="AS788" s="2"/>
      <c r="AT788" s="2"/>
      <c r="AU788" s="2"/>
      <c r="AV788" s="15"/>
      <c r="AW788" s="15"/>
      <c r="BA788" s="2"/>
      <c r="BB788" s="2"/>
      <c r="BD788" s="20"/>
      <c r="BE788" s="20"/>
      <c r="BG788" s="3"/>
      <c r="BH788" s="1"/>
      <c r="BI788" s="1"/>
      <c r="BJ788" s="1"/>
      <c r="BK788" s="1"/>
      <c r="BL788" s="1"/>
    </row>
    <row r="789" spans="1:64" x14ac:dyDescent="0.25">
      <c r="A789" s="1" t="s">
        <v>32</v>
      </c>
      <c r="B789" s="1" t="s">
        <v>18</v>
      </c>
      <c r="C789" s="1" t="s">
        <v>1122</v>
      </c>
      <c r="D789" s="1" t="s">
        <v>4</v>
      </c>
      <c r="E789" s="1" t="s">
        <v>916</v>
      </c>
      <c r="F789" s="1" t="s">
        <v>2195</v>
      </c>
      <c r="G789">
        <v>1.8519000000000001E-2</v>
      </c>
      <c r="H789" s="22">
        <v>1.5037999999999999E-2</v>
      </c>
      <c r="I789" s="2">
        <v>1.8499999999999999E-2</v>
      </c>
      <c r="J789" s="13">
        <v>0.12839999999999999</v>
      </c>
      <c r="K789" s="13">
        <v>0.1004</v>
      </c>
      <c r="L789" s="13">
        <v>7.7200000000000005E-2</v>
      </c>
      <c r="M789" s="13">
        <v>7.4399999999999994E-2</v>
      </c>
      <c r="N789" s="13">
        <v>0</v>
      </c>
      <c r="O789" s="13">
        <v>-0.22120000000000001</v>
      </c>
      <c r="P789" s="13">
        <v>1.8499999999999999E-2</v>
      </c>
      <c r="Q789" s="19">
        <v>0</v>
      </c>
      <c r="R789" s="22">
        <v>0.77</v>
      </c>
      <c r="S789" s="22">
        <v>0.77</v>
      </c>
      <c r="T789" s="22">
        <v>0.28999999999999998</v>
      </c>
      <c r="U789" s="19">
        <v>22</v>
      </c>
      <c r="V789" s="19">
        <v>5</v>
      </c>
      <c r="AS789" s="2"/>
      <c r="AT789" s="2"/>
      <c r="AU789" s="2"/>
      <c r="AV789" s="15"/>
      <c r="AW789" s="15"/>
      <c r="BA789" s="2"/>
      <c r="BB789" s="2"/>
      <c r="BD789" s="20"/>
      <c r="BE789" s="20"/>
      <c r="BG789" s="3"/>
      <c r="BH789" s="1"/>
      <c r="BI789" s="1"/>
      <c r="BJ789" s="1"/>
      <c r="BK789" s="1"/>
      <c r="BL789" s="1"/>
    </row>
    <row r="790" spans="1:64" x14ac:dyDescent="0.25">
      <c r="A790" s="1" t="s">
        <v>6</v>
      </c>
      <c r="B790" s="1" t="s">
        <v>18</v>
      </c>
      <c r="C790" s="1" t="s">
        <v>1645</v>
      </c>
      <c r="D790" s="1" t="s">
        <v>4</v>
      </c>
      <c r="E790" s="1" t="s">
        <v>1954</v>
      </c>
      <c r="F790" s="1" t="s">
        <v>1961</v>
      </c>
      <c r="G790">
        <v>-0.111633</v>
      </c>
      <c r="H790" s="22">
        <v>-0.13971900000000001</v>
      </c>
      <c r="I790" s="2">
        <v>-0.1116</v>
      </c>
      <c r="J790" s="13">
        <v>-0.21640000000000001</v>
      </c>
      <c r="K790" s="13">
        <v>0.82630000000000003</v>
      </c>
      <c r="L790" s="13">
        <v>0.63639999999999997</v>
      </c>
      <c r="M790" s="13">
        <v>0.38419999999999999</v>
      </c>
      <c r="N790" s="13">
        <v>-0.49859999999999999</v>
      </c>
      <c r="O790" s="13">
        <v>-0.60209999999999997</v>
      </c>
      <c r="P790" s="13">
        <v>-0.1116</v>
      </c>
      <c r="Q790" s="19">
        <v>0</v>
      </c>
      <c r="R790" s="22">
        <v>0.77</v>
      </c>
      <c r="S790" s="22">
        <v>1.79</v>
      </c>
      <c r="T790" s="22">
        <v>0.51</v>
      </c>
      <c r="U790" s="19">
        <v>10</v>
      </c>
      <c r="V790" s="19">
        <v>5</v>
      </c>
      <c r="AS790" s="2"/>
      <c r="AT790" s="2"/>
      <c r="AU790" s="2"/>
      <c r="AV790" s="15"/>
      <c r="AW790" s="15"/>
      <c r="BA790" s="2"/>
      <c r="BB790" s="2"/>
      <c r="BD790" s="20"/>
      <c r="BE790" s="20"/>
      <c r="BG790" s="3"/>
      <c r="BH790" s="1"/>
      <c r="BI790" s="1"/>
      <c r="BJ790" s="1"/>
      <c r="BK790" s="1"/>
      <c r="BL790" s="1"/>
    </row>
    <row r="791" spans="1:64" x14ac:dyDescent="0.25">
      <c r="A791" s="1" t="s">
        <v>1</v>
      </c>
      <c r="B791" s="1" t="s">
        <v>2</v>
      </c>
      <c r="C791" s="1" t="s">
        <v>22</v>
      </c>
      <c r="D791" s="1" t="s">
        <v>4</v>
      </c>
      <c r="E791" s="1" t="s">
        <v>91</v>
      </c>
      <c r="F791" s="1" t="s">
        <v>1708</v>
      </c>
      <c r="G791"/>
      <c r="H791" s="22">
        <v>3.5799999999999998E-2</v>
      </c>
      <c r="J791" s="13">
        <v>0.11600000000000001</v>
      </c>
      <c r="K791" s="13">
        <v>0.14560000000000001</v>
      </c>
      <c r="L791" s="13">
        <v>0.1128</v>
      </c>
      <c r="M791" s="13">
        <v>0.1074</v>
      </c>
      <c r="N791" s="13">
        <v>0</v>
      </c>
      <c r="O791" s="13">
        <v>-0.34560000000000002</v>
      </c>
      <c r="P791" s="13"/>
      <c r="Q791" s="19">
        <v>5900</v>
      </c>
      <c r="R791" s="22">
        <v>0.77</v>
      </c>
      <c r="S791" s="22">
        <v>1.19</v>
      </c>
      <c r="T791" s="22">
        <v>-0.09</v>
      </c>
      <c r="U791" s="19">
        <v>53</v>
      </c>
      <c r="V791" s="19">
        <v>6</v>
      </c>
      <c r="AS791" s="2"/>
      <c r="AT791" s="2"/>
      <c r="AU791" s="2"/>
      <c r="AV791" s="15"/>
      <c r="AW791" s="15"/>
      <c r="BA791" s="2"/>
      <c r="BB791" s="2"/>
      <c r="BD791" s="20"/>
      <c r="BE791" s="20"/>
      <c r="BG791" s="3"/>
      <c r="BH791" s="1"/>
      <c r="BI791" s="1"/>
      <c r="BJ791" s="1"/>
      <c r="BK791" s="1"/>
      <c r="BL791" s="1"/>
    </row>
    <row r="792" spans="1:64" x14ac:dyDescent="0.25">
      <c r="A792" s="1" t="s">
        <v>1</v>
      </c>
      <c r="B792" s="1" t="s">
        <v>2</v>
      </c>
      <c r="C792" s="1" t="s">
        <v>39</v>
      </c>
      <c r="D792" s="1" t="s">
        <v>4</v>
      </c>
      <c r="E792" s="1" t="s">
        <v>2755</v>
      </c>
      <c r="F792" s="1" t="s">
        <v>2786</v>
      </c>
      <c r="G792"/>
      <c r="H792" s="22">
        <v>-7.4099999999999999E-2</v>
      </c>
      <c r="J792" s="13">
        <v>-8.2799999999999999E-2</v>
      </c>
      <c r="K792" s="13">
        <v>6.1199999999999997E-2</v>
      </c>
      <c r="L792" s="13">
        <v>4.7100000000000003E-2</v>
      </c>
      <c r="M792" s="13">
        <v>4.6199999999999998E-2</v>
      </c>
      <c r="N792" s="13">
        <v>-0.1239</v>
      </c>
      <c r="O792" s="13">
        <v>-0.1239</v>
      </c>
      <c r="P792" s="13"/>
      <c r="Q792" s="19">
        <v>212</v>
      </c>
      <c r="R792" s="22">
        <v>0.77</v>
      </c>
      <c r="S792" s="22">
        <v>0.77</v>
      </c>
      <c r="T792" s="22">
        <v>-0.06</v>
      </c>
      <c r="U792" s="19">
        <v>9</v>
      </c>
      <c r="V792" s="19">
        <v>4</v>
      </c>
      <c r="AS792" s="2"/>
      <c r="AT792" s="2"/>
      <c r="AU792" s="2"/>
      <c r="AV792" s="15"/>
      <c r="AW792" s="15"/>
      <c r="BA792" s="2"/>
      <c r="BB792" s="2"/>
      <c r="BD792" s="20"/>
      <c r="BE792" s="20"/>
      <c r="BG792" s="3"/>
      <c r="BH792" s="1"/>
      <c r="BI792" s="1"/>
      <c r="BJ792" s="1"/>
      <c r="BK792" s="1"/>
      <c r="BL792" s="1"/>
    </row>
    <row r="793" spans="1:64" x14ac:dyDescent="0.25">
      <c r="A793" s="1" t="s">
        <v>483</v>
      </c>
      <c r="B793" s="1" t="s">
        <v>18</v>
      </c>
      <c r="C793" s="1" t="s">
        <v>25</v>
      </c>
      <c r="D793" s="1" t="s">
        <v>4</v>
      </c>
      <c r="E793" s="1" t="s">
        <v>2437</v>
      </c>
      <c r="F793" s="1" t="s">
        <v>3310</v>
      </c>
      <c r="G793"/>
      <c r="H793" s="22">
        <v>2.9999999999999997E-4</v>
      </c>
      <c r="J793" s="13">
        <v>1.7500000000000002E-2</v>
      </c>
      <c r="K793" s="13">
        <v>6.9800000000000001E-2</v>
      </c>
      <c r="L793" s="13">
        <v>5.3999999999999999E-2</v>
      </c>
      <c r="M793" s="13">
        <v>5.2900000000000003E-2</v>
      </c>
      <c r="N793" s="13">
        <v>-5.1999999999999998E-3</v>
      </c>
      <c r="O793" s="13">
        <v>-5.5899999999999998E-2</v>
      </c>
      <c r="P793" s="13"/>
      <c r="Q793" s="19">
        <v>212</v>
      </c>
      <c r="R793" s="22">
        <v>0.77</v>
      </c>
      <c r="S793" s="22">
        <v>0.69</v>
      </c>
      <c r="T793" s="22">
        <v>0.28999999999999998</v>
      </c>
      <c r="U793" s="19">
        <v>6</v>
      </c>
      <c r="V793" s="19">
        <v>3</v>
      </c>
      <c r="AS793" s="2"/>
      <c r="AT793" s="2"/>
      <c r="AU793" s="2"/>
      <c r="AV793" s="15"/>
      <c r="AW793" s="15"/>
      <c r="BA793" s="2"/>
      <c r="BB793" s="2"/>
      <c r="BD793" s="20"/>
      <c r="BE793" s="20"/>
      <c r="BG793" s="3"/>
      <c r="BH793" s="1"/>
      <c r="BI793" s="1"/>
      <c r="BJ793" s="1"/>
      <c r="BK793" s="1"/>
      <c r="BL793" s="1"/>
    </row>
    <row r="794" spans="1:64" x14ac:dyDescent="0.25">
      <c r="A794" s="1" t="s">
        <v>1</v>
      </c>
      <c r="B794" s="1" t="s">
        <v>2</v>
      </c>
      <c r="C794" s="1" t="s">
        <v>27</v>
      </c>
      <c r="D794" s="1" t="s">
        <v>16</v>
      </c>
      <c r="E794" s="1" t="s">
        <v>168</v>
      </c>
      <c r="F794" s="1" t="s">
        <v>1551</v>
      </c>
      <c r="G794"/>
      <c r="H794" s="22">
        <v>2.06E-2</v>
      </c>
      <c r="J794" s="13">
        <v>-7.2400000000000006E-2</v>
      </c>
      <c r="K794" s="13">
        <v>0.14080000000000001</v>
      </c>
      <c r="L794" s="13">
        <v>0.1085</v>
      </c>
      <c r="M794" s="13">
        <v>0.1038</v>
      </c>
      <c r="N794" s="13">
        <v>-0.106</v>
      </c>
      <c r="O794" s="13">
        <v>-0.19769999999999999</v>
      </c>
      <c r="P794" s="13"/>
      <c r="Q794" s="19">
        <v>307</v>
      </c>
      <c r="R794" s="22">
        <v>0.77</v>
      </c>
      <c r="S794" s="22">
        <v>2.12</v>
      </c>
      <c r="T794" s="22">
        <v>-0.13</v>
      </c>
      <c r="U794" s="19">
        <v>34</v>
      </c>
      <c r="V794" s="19">
        <v>6</v>
      </c>
      <c r="AS794" s="2"/>
      <c r="AT794" s="2"/>
      <c r="AU794" s="2"/>
      <c r="AV794" s="15"/>
      <c r="AW794" s="15"/>
      <c r="BA794" s="2"/>
      <c r="BB794" s="2"/>
      <c r="BD794" s="20"/>
      <c r="BE794" s="20"/>
      <c r="BG794" s="3"/>
      <c r="BH794" s="1"/>
      <c r="BI794" s="1"/>
      <c r="BJ794" s="1"/>
      <c r="BK794" s="1"/>
      <c r="BL794" s="1"/>
    </row>
    <row r="795" spans="1:64" x14ac:dyDescent="0.25">
      <c r="A795" s="1" t="s">
        <v>6</v>
      </c>
      <c r="B795" s="1" t="s">
        <v>18</v>
      </c>
      <c r="C795" s="1" t="s">
        <v>1646</v>
      </c>
      <c r="D795" s="1" t="s">
        <v>4</v>
      </c>
      <c r="E795" s="1" t="s">
        <v>3232</v>
      </c>
      <c r="F795" s="1" t="s">
        <v>3233</v>
      </c>
      <c r="G795"/>
      <c r="H795" s="22">
        <v>-4.4299999999999999E-2</v>
      </c>
      <c r="J795" s="13">
        <v>0.32729999999999998</v>
      </c>
      <c r="K795" s="13">
        <v>0.68500000000000005</v>
      </c>
      <c r="L795" s="13">
        <v>0.52949999999999997</v>
      </c>
      <c r="M795" s="13">
        <v>0.36230000000000001</v>
      </c>
      <c r="N795" s="13">
        <v>-0.32790000000000002</v>
      </c>
      <c r="O795" s="13">
        <v>-0.71589999999999998</v>
      </c>
      <c r="P795" s="13"/>
      <c r="Q795" s="19">
        <v>1</v>
      </c>
      <c r="R795" s="22">
        <v>0.77</v>
      </c>
      <c r="S795" s="22">
        <v>1.71</v>
      </c>
      <c r="T795" s="22">
        <v>0.45</v>
      </c>
      <c r="U795" s="19">
        <v>44</v>
      </c>
      <c r="V795" s="19">
        <v>15</v>
      </c>
      <c r="AS795" s="2"/>
      <c r="AT795" s="2"/>
      <c r="AU795" s="2"/>
      <c r="AV795" s="15"/>
      <c r="AW795" s="15"/>
      <c r="BA795" s="2"/>
      <c r="BB795" s="2"/>
      <c r="BD795" s="20"/>
      <c r="BE795" s="20"/>
      <c r="BG795" s="3"/>
      <c r="BH795" s="1"/>
      <c r="BI795" s="1"/>
      <c r="BJ795" s="1"/>
      <c r="BK795" s="1"/>
      <c r="BL795" s="1"/>
    </row>
    <row r="796" spans="1:64" x14ac:dyDescent="0.25">
      <c r="A796" s="1" t="s">
        <v>27</v>
      </c>
      <c r="B796" s="1" t="s">
        <v>2</v>
      </c>
      <c r="C796" s="1" t="s">
        <v>39</v>
      </c>
      <c r="D796" s="1" t="s">
        <v>4</v>
      </c>
      <c r="E796" s="1" t="s">
        <v>2613</v>
      </c>
      <c r="F796" s="1" t="s">
        <v>2614</v>
      </c>
      <c r="G796"/>
      <c r="H796" s="22">
        <v>7.7000000000000002E-3</v>
      </c>
      <c r="J796" s="13">
        <v>0.10829999999999999</v>
      </c>
      <c r="K796" s="13">
        <v>5.5800000000000002E-2</v>
      </c>
      <c r="L796" s="13">
        <v>4.2700000000000002E-2</v>
      </c>
      <c r="M796" s="13">
        <v>4.2000000000000003E-2</v>
      </c>
      <c r="N796" s="13">
        <v>0</v>
      </c>
      <c r="O796" s="13">
        <v>-0.19520000000000001</v>
      </c>
      <c r="P796" s="13"/>
      <c r="Q796" s="19">
        <v>1903</v>
      </c>
      <c r="R796" s="22">
        <v>0.77</v>
      </c>
      <c r="S796" s="22">
        <v>1.34</v>
      </c>
      <c r="T796" s="22">
        <v>-0.15</v>
      </c>
      <c r="U796" s="19">
        <v>43</v>
      </c>
      <c r="V796" s="19">
        <v>8</v>
      </c>
      <c r="AS796" s="2"/>
      <c r="AT796" s="2"/>
      <c r="AU796" s="2"/>
      <c r="AV796" s="15"/>
      <c r="AW796" s="15"/>
      <c r="BA796" s="2"/>
      <c r="BB796" s="2"/>
      <c r="BD796" s="20"/>
      <c r="BE796" s="20"/>
      <c r="BG796" s="3"/>
      <c r="BH796" s="1"/>
      <c r="BI796" s="1"/>
      <c r="BJ796" s="1"/>
      <c r="BK796" s="1"/>
      <c r="BL796" s="1"/>
    </row>
    <row r="797" spans="1:64" x14ac:dyDescent="0.25">
      <c r="A797" s="1" t="s">
        <v>6</v>
      </c>
      <c r="B797" s="1" t="s">
        <v>18</v>
      </c>
      <c r="C797" s="1" t="s">
        <v>1645</v>
      </c>
      <c r="D797" s="1" t="s">
        <v>4</v>
      </c>
      <c r="E797" s="1" t="s">
        <v>2932</v>
      </c>
      <c r="F797" s="1" t="s">
        <v>2933</v>
      </c>
      <c r="G797"/>
      <c r="H797" s="22">
        <v>3.238E-3</v>
      </c>
      <c r="J797" s="13">
        <v>1.1198999999999999</v>
      </c>
      <c r="K797" s="13">
        <v>0.80789999999999995</v>
      </c>
      <c r="L797" s="13">
        <v>0.62260000000000004</v>
      </c>
      <c r="M797" s="13">
        <v>0.28179999999999999</v>
      </c>
      <c r="N797" s="13">
        <v>-0.39689999999999998</v>
      </c>
      <c r="O797" s="13">
        <v>-0.878</v>
      </c>
      <c r="P797" s="13"/>
      <c r="Q797" s="19">
        <v>0</v>
      </c>
      <c r="R797" s="22">
        <v>0.77</v>
      </c>
      <c r="S797" s="22">
        <v>1.01</v>
      </c>
      <c r="T797" s="22">
        <v>0.49</v>
      </c>
      <c r="U797" s="19">
        <v>36</v>
      </c>
      <c r="V797" s="19">
        <v>36</v>
      </c>
      <c r="AS797" s="2"/>
      <c r="AT797" s="2"/>
      <c r="AU797" s="2"/>
      <c r="AV797" s="15"/>
      <c r="AW797" s="15"/>
      <c r="BA797" s="2"/>
      <c r="BB797" s="2"/>
      <c r="BD797" s="20"/>
      <c r="BE797" s="20"/>
      <c r="BG797" s="3"/>
      <c r="BH797" s="1"/>
      <c r="BI797" s="1"/>
      <c r="BJ797" s="1"/>
      <c r="BK797" s="1"/>
      <c r="BL797" s="1"/>
    </row>
    <row r="798" spans="1:64" x14ac:dyDescent="0.25">
      <c r="A798" s="1" t="s">
        <v>32</v>
      </c>
      <c r="B798" s="1" t="s">
        <v>18</v>
      </c>
      <c r="C798" s="1" t="s">
        <v>33</v>
      </c>
      <c r="D798" s="1" t="s">
        <v>4</v>
      </c>
      <c r="E798" s="1" t="s">
        <v>2617</v>
      </c>
      <c r="F798" s="1" t="s">
        <v>2618</v>
      </c>
      <c r="G798"/>
      <c r="H798" s="22">
        <v>-1.5E-3</v>
      </c>
      <c r="J798" s="13">
        <v>4.8000000000000001E-2</v>
      </c>
      <c r="K798" s="13">
        <v>5.62E-2</v>
      </c>
      <c r="L798" s="13">
        <v>4.3400000000000001E-2</v>
      </c>
      <c r="M798" s="13">
        <v>4.2599999999999999E-2</v>
      </c>
      <c r="N798" s="13">
        <v>-1.5E-3</v>
      </c>
      <c r="O798" s="13">
        <v>-0.11260000000000001</v>
      </c>
      <c r="P798" s="13"/>
      <c r="Q798" s="19">
        <v>71</v>
      </c>
      <c r="R798" s="22">
        <v>0.77</v>
      </c>
      <c r="S798" s="22">
        <v>0.64</v>
      </c>
      <c r="T798" s="22">
        <v>0.67</v>
      </c>
      <c r="U798" s="19">
        <v>10</v>
      </c>
      <c r="V798" s="19">
        <v>2</v>
      </c>
      <c r="AS798" s="2"/>
      <c r="AT798" s="2"/>
      <c r="AU798" s="2"/>
      <c r="AV798" s="15"/>
      <c r="AW798" s="15"/>
      <c r="BA798" s="2"/>
      <c r="BB798" s="2"/>
      <c r="BD798" s="20"/>
      <c r="BE798" s="20"/>
      <c r="BG798" s="3"/>
      <c r="BH798" s="1"/>
      <c r="BI798" s="1"/>
      <c r="BJ798" s="1"/>
      <c r="BK798" s="1"/>
      <c r="BL798" s="1"/>
    </row>
    <row r="799" spans="1:64" x14ac:dyDescent="0.25">
      <c r="A799" s="1" t="s">
        <v>1</v>
      </c>
      <c r="B799" s="1" t="s">
        <v>2</v>
      </c>
      <c r="C799" s="1" t="s">
        <v>13</v>
      </c>
      <c r="D799" s="1" t="s">
        <v>4</v>
      </c>
      <c r="E799" s="1" t="s">
        <v>2983</v>
      </c>
      <c r="F799" s="1" t="s">
        <v>2984</v>
      </c>
      <c r="G799"/>
      <c r="H799" s="22">
        <v>-0.1002</v>
      </c>
      <c r="J799" s="13">
        <v>-1.4500000000000001E-2</v>
      </c>
      <c r="K799" s="13">
        <v>0.34370000000000001</v>
      </c>
      <c r="L799" s="13">
        <v>0.26540000000000002</v>
      </c>
      <c r="M799" s="13">
        <v>0.22889999999999999</v>
      </c>
      <c r="N799" s="13">
        <v>-0.45129999999999998</v>
      </c>
      <c r="O799" s="13">
        <v>-0.57909999999999995</v>
      </c>
      <c r="P799" s="13"/>
      <c r="Q799" s="19">
        <v>10</v>
      </c>
      <c r="R799" s="22">
        <v>0.77</v>
      </c>
      <c r="S799" s="22">
        <v>1.21</v>
      </c>
      <c r="T799" s="22">
        <v>0.44</v>
      </c>
      <c r="U799" s="19">
        <v>40</v>
      </c>
      <c r="V799" s="19">
        <v>5</v>
      </c>
      <c r="AS799" s="2"/>
      <c r="AT799" s="2"/>
      <c r="AU799" s="2"/>
      <c r="AV799" s="15"/>
      <c r="AW799" s="15"/>
      <c r="BA799" s="2"/>
      <c r="BB799" s="2"/>
      <c r="BD799" s="20"/>
      <c r="BE799" s="20"/>
      <c r="BG799" s="3"/>
      <c r="BH799" s="1"/>
      <c r="BI799" s="1"/>
      <c r="BJ799" s="1"/>
      <c r="BK799" s="1"/>
      <c r="BL799" s="1"/>
    </row>
    <row r="800" spans="1:64" x14ac:dyDescent="0.25">
      <c r="A800" s="1" t="s">
        <v>1</v>
      </c>
      <c r="B800" s="1" t="s">
        <v>2</v>
      </c>
      <c r="C800" s="1" t="s">
        <v>39</v>
      </c>
      <c r="D800" s="1" t="s">
        <v>4</v>
      </c>
      <c r="E800" s="1" t="s">
        <v>212</v>
      </c>
      <c r="F800" s="1" t="s">
        <v>3281</v>
      </c>
      <c r="G800"/>
      <c r="H800" s="22">
        <v>1.14E-2</v>
      </c>
      <c r="J800" s="13">
        <v>8.77E-2</v>
      </c>
      <c r="K800" s="13">
        <v>0.18779999999999999</v>
      </c>
      <c r="L800" s="13">
        <v>0.14399999999999999</v>
      </c>
      <c r="M800" s="13">
        <v>0.13669999999999999</v>
      </c>
      <c r="N800" s="13">
        <v>0</v>
      </c>
      <c r="O800" s="13">
        <v>-0.35320000000000001</v>
      </c>
      <c r="P800" s="13"/>
      <c r="Q800" s="19">
        <v>22</v>
      </c>
      <c r="R800" s="22">
        <v>0.77</v>
      </c>
      <c r="S800" s="22">
        <v>1.18</v>
      </c>
      <c r="T800" s="22">
        <v>0.03</v>
      </c>
      <c r="U800" s="19">
        <v>96</v>
      </c>
      <c r="V800" s="19">
        <v>9</v>
      </c>
      <c r="AS800" s="2"/>
      <c r="AT800" s="2"/>
      <c r="AU800" s="2"/>
      <c r="AV800" s="15"/>
      <c r="AW800" s="15"/>
      <c r="BA800" s="2"/>
      <c r="BB800" s="2"/>
      <c r="BD800" s="20"/>
      <c r="BE800" s="20"/>
      <c r="BG800" s="3"/>
      <c r="BH800" s="1"/>
      <c r="BI800" s="1"/>
      <c r="BJ800" s="1"/>
      <c r="BK800" s="1"/>
      <c r="BL800" s="1"/>
    </row>
    <row r="801" spans="1:64" x14ac:dyDescent="0.25">
      <c r="A801" s="1" t="s">
        <v>6</v>
      </c>
      <c r="B801" s="1" t="s">
        <v>18</v>
      </c>
      <c r="C801" s="1" t="s">
        <v>1645</v>
      </c>
      <c r="D801" s="1" t="s">
        <v>4</v>
      </c>
      <c r="E801" s="1" t="s">
        <v>970</v>
      </c>
      <c r="F801" s="1" t="s">
        <v>971</v>
      </c>
      <c r="G801">
        <v>4.0545999999999999E-2</v>
      </c>
      <c r="H801" s="22">
        <v>-8.9173000000000002E-2</v>
      </c>
      <c r="I801" s="2">
        <v>4.0500000000000001E-2</v>
      </c>
      <c r="J801" s="13">
        <v>0.47149999999999997</v>
      </c>
      <c r="K801" s="13">
        <v>0.86029999999999995</v>
      </c>
      <c r="L801" s="13">
        <v>0.66639999999999999</v>
      </c>
      <c r="M801" s="13">
        <v>0.35289999999999999</v>
      </c>
      <c r="N801" s="13">
        <v>-0.56379999999999997</v>
      </c>
      <c r="O801" s="13">
        <v>-0.83940000000000003</v>
      </c>
      <c r="P801" s="13">
        <v>4.0500000000000001E-2</v>
      </c>
      <c r="Q801" s="19">
        <v>0</v>
      </c>
      <c r="R801" s="22">
        <v>0.77</v>
      </c>
      <c r="S801" s="22">
        <v>1.42</v>
      </c>
      <c r="T801" s="22">
        <v>0.32</v>
      </c>
      <c r="U801" s="19">
        <v>34</v>
      </c>
      <c r="V801" s="19">
        <v>10</v>
      </c>
      <c r="AS801" s="2"/>
      <c r="AT801" s="2"/>
      <c r="AU801" s="2"/>
      <c r="AV801" s="15"/>
      <c r="AW801" s="15"/>
      <c r="BA801" s="2"/>
      <c r="BB801" s="2"/>
      <c r="BD801" s="20"/>
      <c r="BE801" s="20"/>
      <c r="BG801" s="3"/>
      <c r="BH801" s="1"/>
      <c r="BI801" s="1"/>
      <c r="BJ801" s="1"/>
      <c r="BK801" s="1"/>
      <c r="BL801" s="1"/>
    </row>
    <row r="802" spans="1:64" x14ac:dyDescent="0.25">
      <c r="A802" s="1" t="s">
        <v>6</v>
      </c>
      <c r="B802" s="1" t="s">
        <v>18</v>
      </c>
      <c r="C802" s="1" t="s">
        <v>1646</v>
      </c>
      <c r="D802" s="1" t="s">
        <v>4</v>
      </c>
      <c r="E802" s="1" t="s">
        <v>3015</v>
      </c>
      <c r="F802" s="1" t="s">
        <v>3016</v>
      </c>
      <c r="G802"/>
      <c r="H802" s="22">
        <v>-2.0199999999999999E-2</v>
      </c>
      <c r="J802" s="13">
        <v>0.34620000000000001</v>
      </c>
      <c r="K802" s="13">
        <v>0.3009</v>
      </c>
      <c r="L802" s="13">
        <v>0.23019999999999999</v>
      </c>
      <c r="M802" s="13">
        <v>0.20649999999999999</v>
      </c>
      <c r="N802" s="13">
        <v>-2.0199999999999999E-2</v>
      </c>
      <c r="O802" s="13">
        <v>-0.23469999999999999</v>
      </c>
      <c r="P802" s="13"/>
      <c r="Q802" s="19">
        <v>12</v>
      </c>
      <c r="R802" s="22">
        <v>0.77</v>
      </c>
      <c r="S802" s="22">
        <v>1.62</v>
      </c>
      <c r="T802" s="22">
        <v>0.38</v>
      </c>
      <c r="U802" s="19">
        <v>14</v>
      </c>
      <c r="V802" s="19">
        <v>7</v>
      </c>
      <c r="AS802" s="2"/>
      <c r="AT802" s="2"/>
      <c r="AU802" s="2"/>
      <c r="AV802" s="15"/>
      <c r="AW802" s="15"/>
      <c r="BA802" s="2"/>
      <c r="BB802" s="2"/>
      <c r="BD802" s="20"/>
      <c r="BE802" s="20"/>
      <c r="BG802" s="3"/>
      <c r="BH802" s="1"/>
      <c r="BI802" s="1"/>
      <c r="BJ802" s="1"/>
      <c r="BK802" s="1"/>
      <c r="BL802" s="1"/>
    </row>
    <row r="803" spans="1:64" x14ac:dyDescent="0.25">
      <c r="A803" s="1" t="s">
        <v>21</v>
      </c>
      <c r="B803" s="1" t="s">
        <v>18</v>
      </c>
      <c r="C803" s="1" t="s">
        <v>7</v>
      </c>
      <c r="D803" s="1" t="s">
        <v>4</v>
      </c>
      <c r="E803" s="1" t="s">
        <v>381</v>
      </c>
      <c r="F803" s="1" t="s">
        <v>387</v>
      </c>
      <c r="G803">
        <v>2.7691E-2</v>
      </c>
      <c r="H803" s="22">
        <v>-4.6878000000000003E-2</v>
      </c>
      <c r="I803" s="2">
        <v>2.7699999999999999E-2</v>
      </c>
      <c r="J803" s="13">
        <v>8.0500000000000002E-2</v>
      </c>
      <c r="K803" s="13">
        <v>0.1017</v>
      </c>
      <c r="L803" s="13">
        <v>7.7700000000000005E-2</v>
      </c>
      <c r="M803" s="13">
        <v>7.51E-2</v>
      </c>
      <c r="N803" s="13">
        <v>-2.0500000000000001E-2</v>
      </c>
      <c r="O803" s="13">
        <v>-0.16700000000000001</v>
      </c>
      <c r="P803" s="13">
        <v>2.7699999999999999E-2</v>
      </c>
      <c r="Q803" s="19">
        <v>0</v>
      </c>
      <c r="R803" s="22">
        <v>0.76</v>
      </c>
      <c r="S803" s="22">
        <v>1.06</v>
      </c>
      <c r="T803" s="22">
        <v>0.87</v>
      </c>
      <c r="U803" s="19">
        <v>20</v>
      </c>
      <c r="V803" s="19">
        <v>4</v>
      </c>
      <c r="AS803" s="2"/>
      <c r="AT803" s="2"/>
      <c r="AU803" s="2"/>
      <c r="AV803" s="15"/>
      <c r="AW803" s="15"/>
      <c r="BA803" s="2"/>
      <c r="BB803" s="2"/>
      <c r="BD803" s="20"/>
      <c r="BE803" s="20"/>
      <c r="BG803" s="3"/>
      <c r="BH803" s="1"/>
      <c r="BI803" s="1"/>
      <c r="BJ803" s="1"/>
      <c r="BK803" s="1"/>
      <c r="BL803" s="1"/>
    </row>
    <row r="804" spans="1:64" x14ac:dyDescent="0.25">
      <c r="A804" s="1" t="s">
        <v>6</v>
      </c>
      <c r="B804" s="1" t="s">
        <v>18</v>
      </c>
      <c r="C804" s="1" t="s">
        <v>1645</v>
      </c>
      <c r="D804" s="1" t="s">
        <v>4</v>
      </c>
      <c r="E804" s="1" t="s">
        <v>857</v>
      </c>
      <c r="F804" s="1" t="s">
        <v>857</v>
      </c>
      <c r="G804">
        <v>3.2446000000000003E-2</v>
      </c>
      <c r="H804" s="22">
        <v>-0.12737200000000001</v>
      </c>
      <c r="I804" s="2">
        <v>3.2399999999999998E-2</v>
      </c>
      <c r="J804" s="13">
        <v>0.56410000000000005</v>
      </c>
      <c r="K804" s="13">
        <v>0.89490000000000003</v>
      </c>
      <c r="L804" s="13">
        <v>0.67820000000000003</v>
      </c>
      <c r="M804" s="13">
        <v>0.36880000000000002</v>
      </c>
      <c r="N804" s="13">
        <v>-0.37259999999999999</v>
      </c>
      <c r="O804" s="13">
        <v>-0.85389999999999999</v>
      </c>
      <c r="P804" s="13">
        <v>3.2399999999999998E-2</v>
      </c>
      <c r="Q804" s="19">
        <v>0</v>
      </c>
      <c r="R804" s="22">
        <v>0.76</v>
      </c>
      <c r="S804" s="22">
        <v>1.8</v>
      </c>
      <c r="T804" s="22">
        <v>0.56999999999999995</v>
      </c>
      <c r="U804" s="19">
        <v>38</v>
      </c>
      <c r="V804" s="19">
        <v>11</v>
      </c>
      <c r="AS804" s="2"/>
      <c r="AT804" s="2"/>
      <c r="AU804" s="2"/>
      <c r="AV804" s="15"/>
      <c r="AW804" s="15"/>
      <c r="BA804" s="2"/>
      <c r="BB804" s="2"/>
      <c r="BD804" s="20"/>
      <c r="BE804" s="20"/>
      <c r="BG804" s="3"/>
      <c r="BH804" s="1"/>
      <c r="BI804" s="1"/>
      <c r="BJ804" s="1"/>
      <c r="BK804" s="1"/>
      <c r="BL804" s="1"/>
    </row>
    <row r="805" spans="1:64" x14ac:dyDescent="0.25">
      <c r="A805" s="1" t="s">
        <v>21</v>
      </c>
      <c r="B805" s="1" t="s">
        <v>2</v>
      </c>
      <c r="C805" s="1" t="s">
        <v>7</v>
      </c>
      <c r="D805" s="1" t="s">
        <v>4</v>
      </c>
      <c r="E805" s="1" t="s">
        <v>1076</v>
      </c>
      <c r="F805" s="1" t="s">
        <v>2593</v>
      </c>
      <c r="G805"/>
      <c r="H805" s="22">
        <v>-1.6199999999999999E-2</v>
      </c>
      <c r="J805" s="13">
        <v>7.22E-2</v>
      </c>
      <c r="K805" s="13">
        <v>6.0100000000000001E-2</v>
      </c>
      <c r="L805" s="13">
        <v>4.5400000000000003E-2</v>
      </c>
      <c r="M805" s="13">
        <v>4.4499999999999998E-2</v>
      </c>
      <c r="N805" s="13">
        <v>-1.6199999999999999E-2</v>
      </c>
      <c r="O805" s="13">
        <v>-7.7700000000000005E-2</v>
      </c>
      <c r="P805" s="13"/>
      <c r="Q805" s="19">
        <v>193</v>
      </c>
      <c r="R805" s="22">
        <v>0.76</v>
      </c>
      <c r="S805" s="22">
        <v>1.24</v>
      </c>
      <c r="T805" s="22">
        <v>0.91</v>
      </c>
      <c r="U805" s="19">
        <v>20</v>
      </c>
      <c r="V805" s="19">
        <v>4</v>
      </c>
      <c r="AS805" s="2"/>
      <c r="AT805" s="2"/>
      <c r="AU805" s="2"/>
      <c r="AV805" s="15"/>
      <c r="AW805" s="15"/>
      <c r="BA805" s="2"/>
      <c r="BB805" s="2"/>
      <c r="BD805" s="20"/>
      <c r="BE805" s="20"/>
      <c r="BG805" s="3"/>
      <c r="BH805" s="1"/>
      <c r="BI805" s="1"/>
      <c r="BJ805" s="1"/>
      <c r="BK805" s="1"/>
      <c r="BL805" s="1"/>
    </row>
    <row r="806" spans="1:64" x14ac:dyDescent="0.25">
      <c r="A806" s="1" t="s">
        <v>17</v>
      </c>
      <c r="B806" s="1" t="s">
        <v>18</v>
      </c>
      <c r="C806" s="1" t="s">
        <v>292</v>
      </c>
      <c r="D806" s="1" t="s">
        <v>283</v>
      </c>
      <c r="E806" s="1" t="s">
        <v>485</v>
      </c>
      <c r="F806" s="1" t="s">
        <v>544</v>
      </c>
      <c r="G806">
        <v>5.6023000000000003E-2</v>
      </c>
      <c r="H806" s="22">
        <v>-3.4995999999999999E-2</v>
      </c>
      <c r="I806" s="2">
        <v>5.6000000000000001E-2</v>
      </c>
      <c r="J806" s="13">
        <v>0.17699999999999999</v>
      </c>
      <c r="K806" s="13">
        <v>0.1356</v>
      </c>
      <c r="L806" s="13">
        <v>0.1036</v>
      </c>
      <c r="M806" s="13">
        <v>9.8599999999999993E-2</v>
      </c>
      <c r="N806" s="13">
        <v>0</v>
      </c>
      <c r="O806" s="13">
        <v>-0.20669999999999999</v>
      </c>
      <c r="P806" s="13">
        <v>5.6000000000000001E-2</v>
      </c>
      <c r="Q806" s="19">
        <v>0</v>
      </c>
      <c r="R806" s="22">
        <v>0.76</v>
      </c>
      <c r="S806" s="22">
        <v>1.1200000000000001</v>
      </c>
      <c r="T806" s="22">
        <v>0.79</v>
      </c>
      <c r="U806" s="19">
        <v>19</v>
      </c>
      <c r="V806" s="19">
        <v>5</v>
      </c>
      <c r="AS806" s="2"/>
      <c r="AT806" s="2"/>
      <c r="AU806" s="2"/>
      <c r="AV806" s="15"/>
      <c r="AW806" s="15"/>
      <c r="BA806" s="2"/>
      <c r="BB806" s="2"/>
      <c r="BD806" s="20"/>
      <c r="BE806" s="20"/>
      <c r="BG806" s="3"/>
      <c r="BH806" s="1"/>
      <c r="BI806" s="1"/>
      <c r="BJ806" s="1"/>
      <c r="BK806" s="1"/>
      <c r="BL806" s="1"/>
    </row>
    <row r="807" spans="1:64" x14ac:dyDescent="0.25">
      <c r="A807" s="1" t="s">
        <v>1</v>
      </c>
      <c r="B807" s="1" t="s">
        <v>18</v>
      </c>
      <c r="C807" s="1" t="s">
        <v>25</v>
      </c>
      <c r="D807" s="1" t="s">
        <v>4</v>
      </c>
      <c r="E807" s="1" t="s">
        <v>158</v>
      </c>
      <c r="F807" s="1" t="s">
        <v>159</v>
      </c>
      <c r="G807"/>
      <c r="H807" s="22">
        <v>1.8839999999999999E-2</v>
      </c>
      <c r="J807" s="13">
        <v>1.5900000000000001E-2</v>
      </c>
      <c r="K807" s="13">
        <v>7.6399999999999996E-2</v>
      </c>
      <c r="L807" s="13">
        <v>5.8000000000000003E-2</v>
      </c>
      <c r="M807" s="13">
        <v>5.6599999999999998E-2</v>
      </c>
      <c r="N807" s="13">
        <v>-3.6900000000000002E-2</v>
      </c>
      <c r="O807" s="13">
        <v>-6.08E-2</v>
      </c>
      <c r="P807" s="13"/>
      <c r="Q807" s="19">
        <v>1200</v>
      </c>
      <c r="R807" s="22">
        <v>0.76</v>
      </c>
      <c r="S807" s="22">
        <v>1.82</v>
      </c>
      <c r="T807" s="22">
        <v>-0.28999999999999998</v>
      </c>
      <c r="U807" s="19">
        <v>17</v>
      </c>
      <c r="V807" s="19">
        <v>5</v>
      </c>
      <c r="AS807" s="2"/>
      <c r="AT807" s="2"/>
      <c r="AU807" s="2"/>
      <c r="AV807" s="15"/>
      <c r="AW807" s="15"/>
      <c r="BA807" s="2"/>
      <c r="BB807" s="2"/>
      <c r="BD807" s="20"/>
      <c r="BE807" s="20"/>
      <c r="BG807" s="3"/>
      <c r="BH807" s="1"/>
      <c r="BI807" s="1"/>
      <c r="BJ807" s="1"/>
      <c r="BK807" s="1"/>
      <c r="BL807" s="1"/>
    </row>
    <row r="808" spans="1:64" x14ac:dyDescent="0.25">
      <c r="A808" s="1" t="s">
        <v>1</v>
      </c>
      <c r="B808" s="1" t="s">
        <v>2</v>
      </c>
      <c r="C808" s="1" t="s">
        <v>39</v>
      </c>
      <c r="D808" s="1" t="s">
        <v>4</v>
      </c>
      <c r="E808" s="1" t="s">
        <v>158</v>
      </c>
      <c r="F808" s="1" t="s">
        <v>1546</v>
      </c>
      <c r="G808"/>
      <c r="H808" s="22">
        <v>2.12E-2</v>
      </c>
      <c r="J808" s="13">
        <v>2.2499999999999999E-2</v>
      </c>
      <c r="K808" s="13">
        <v>0.10340000000000001</v>
      </c>
      <c r="L808" s="13">
        <v>7.8899999999999998E-2</v>
      </c>
      <c r="M808" s="13">
        <v>7.6200000000000004E-2</v>
      </c>
      <c r="N808" s="13">
        <v>-0.12089999999999999</v>
      </c>
      <c r="O808" s="13">
        <v>-0.1467</v>
      </c>
      <c r="P808" s="13"/>
      <c r="Q808" s="19">
        <v>5725</v>
      </c>
      <c r="R808" s="22">
        <v>0.76</v>
      </c>
      <c r="S808" s="22">
        <v>1.24</v>
      </c>
      <c r="T808" s="22">
        <v>0.12</v>
      </c>
      <c r="U808" s="19">
        <v>27</v>
      </c>
      <c r="V808" s="19">
        <v>3</v>
      </c>
      <c r="AS808" s="2"/>
      <c r="AT808" s="2"/>
      <c r="AU808" s="2"/>
      <c r="AV808" s="15"/>
      <c r="AW808" s="15"/>
      <c r="BA808" s="2"/>
      <c r="BB808" s="2"/>
      <c r="BD808" s="20"/>
      <c r="BE808" s="20"/>
      <c r="BG808" s="3"/>
      <c r="BH808" s="1"/>
      <c r="BI808" s="1"/>
      <c r="BJ808" s="1"/>
      <c r="BK808" s="1"/>
      <c r="BL808" s="1"/>
    </row>
    <row r="809" spans="1:64" x14ac:dyDescent="0.25">
      <c r="A809" s="1" t="s">
        <v>1</v>
      </c>
      <c r="B809" s="1" t="s">
        <v>2</v>
      </c>
      <c r="C809" s="1" t="s">
        <v>22</v>
      </c>
      <c r="D809" s="1" t="s">
        <v>4</v>
      </c>
      <c r="E809" s="1" t="s">
        <v>23</v>
      </c>
      <c r="F809" s="1" t="s">
        <v>2053</v>
      </c>
      <c r="G809"/>
      <c r="H809" s="22">
        <v>8.4932999999999995E-2</v>
      </c>
      <c r="J809" s="13">
        <v>8.2500000000000004E-2</v>
      </c>
      <c r="K809" s="13">
        <v>0.13220000000000001</v>
      </c>
      <c r="L809" s="13">
        <v>0.1002</v>
      </c>
      <c r="M809" s="13">
        <v>9.5500000000000002E-2</v>
      </c>
      <c r="N809" s="13">
        <v>0</v>
      </c>
      <c r="O809" s="13">
        <v>-0.16700000000000001</v>
      </c>
      <c r="P809" s="13"/>
      <c r="Q809" s="19">
        <v>2</v>
      </c>
      <c r="R809" s="22">
        <v>0.76</v>
      </c>
      <c r="S809" s="22">
        <v>1.27</v>
      </c>
      <c r="T809" s="22">
        <v>-0.22</v>
      </c>
      <c r="U809" s="19">
        <v>35</v>
      </c>
      <c r="V809" s="19">
        <v>5</v>
      </c>
      <c r="AS809" s="2"/>
      <c r="AT809" s="2"/>
      <c r="AU809" s="2"/>
      <c r="AV809" s="15"/>
      <c r="AW809" s="15"/>
      <c r="BA809" s="2"/>
      <c r="BB809" s="2"/>
      <c r="BD809" s="20"/>
      <c r="BE809" s="20"/>
      <c r="BG809" s="3"/>
      <c r="BH809" s="1"/>
      <c r="BI809" s="1"/>
      <c r="BJ809" s="1"/>
      <c r="BK809" s="1"/>
      <c r="BL809" s="1"/>
    </row>
    <row r="810" spans="1:64" x14ac:dyDescent="0.25">
      <c r="A810" s="1" t="s">
        <v>32</v>
      </c>
      <c r="B810" s="1" t="s">
        <v>18</v>
      </c>
      <c r="C810" s="1" t="s">
        <v>25</v>
      </c>
      <c r="D810" s="1" t="s">
        <v>4</v>
      </c>
      <c r="E810" s="1" t="s">
        <v>2317</v>
      </c>
      <c r="F810" s="1" t="s">
        <v>675</v>
      </c>
      <c r="G810"/>
      <c r="H810" s="22">
        <v>3.7000000000000002E-3</v>
      </c>
      <c r="J810" s="13">
        <v>6.1499999999999999E-2</v>
      </c>
      <c r="K810" s="13">
        <v>1.7000000000000001E-2</v>
      </c>
      <c r="L810" s="13">
        <v>1.29E-2</v>
      </c>
      <c r="M810" s="13">
        <v>1.2800000000000001E-2</v>
      </c>
      <c r="N810" s="13">
        <v>0</v>
      </c>
      <c r="O810" s="13">
        <v>-4.5900000000000003E-2</v>
      </c>
      <c r="P810" s="13"/>
      <c r="Q810" s="19">
        <v>459</v>
      </c>
      <c r="R810" s="22">
        <v>0.76</v>
      </c>
      <c r="S810" s="22">
        <v>0.62</v>
      </c>
      <c r="T810" s="22">
        <v>0.61</v>
      </c>
      <c r="U810" s="19">
        <v>29</v>
      </c>
      <c r="V810" s="19">
        <v>7</v>
      </c>
      <c r="AS810" s="2"/>
      <c r="AT810" s="2"/>
      <c r="AU810" s="2"/>
      <c r="AV810" s="15"/>
      <c r="AW810" s="15"/>
      <c r="BA810" s="2"/>
      <c r="BB810" s="2"/>
      <c r="BD810" s="20"/>
      <c r="BE810" s="20"/>
      <c r="BG810" s="3"/>
      <c r="BH810" s="1"/>
      <c r="BI810" s="1"/>
      <c r="BJ810" s="1"/>
      <c r="BK810" s="1"/>
      <c r="BL810" s="1"/>
    </row>
    <row r="811" spans="1:64" x14ac:dyDescent="0.25">
      <c r="A811" s="1" t="s">
        <v>17</v>
      </c>
      <c r="B811" s="1" t="s">
        <v>18</v>
      </c>
      <c r="C811" s="1" t="s">
        <v>25</v>
      </c>
      <c r="D811" s="1" t="s">
        <v>283</v>
      </c>
      <c r="E811" s="1" t="s">
        <v>503</v>
      </c>
      <c r="F811" s="1" t="s">
        <v>593</v>
      </c>
      <c r="G811">
        <v>2.8759E-2</v>
      </c>
      <c r="H811" s="22">
        <v>-9.7649999999999994E-3</v>
      </c>
      <c r="I811" s="2">
        <v>2.8799999999999999E-2</v>
      </c>
      <c r="J811" s="13">
        <v>0.1489</v>
      </c>
      <c r="K811" s="13">
        <v>0.10299999999999999</v>
      </c>
      <c r="L811" s="13">
        <v>7.8600000000000003E-2</v>
      </c>
      <c r="M811" s="13">
        <v>7.5899999999999995E-2</v>
      </c>
      <c r="N811" s="13">
        <v>0</v>
      </c>
      <c r="O811" s="13">
        <v>-0.15840000000000001</v>
      </c>
      <c r="P811" s="13">
        <v>2.8799999999999999E-2</v>
      </c>
      <c r="Q811" s="19">
        <v>0</v>
      </c>
      <c r="R811" s="22">
        <v>0.76</v>
      </c>
      <c r="S811" s="22">
        <v>1.1200000000000001</v>
      </c>
      <c r="T811" s="22">
        <v>0.92</v>
      </c>
      <c r="U811" s="19">
        <v>22</v>
      </c>
      <c r="V811" s="19">
        <v>5</v>
      </c>
      <c r="AS811" s="2"/>
      <c r="AT811" s="2"/>
      <c r="AU811" s="2"/>
      <c r="AV811" s="15"/>
      <c r="AW811" s="15"/>
      <c r="BA811" s="2"/>
      <c r="BB811" s="2"/>
      <c r="BD811" s="20"/>
      <c r="BE811" s="20"/>
      <c r="BG811" s="3"/>
      <c r="BH811" s="1"/>
      <c r="BI811" s="1"/>
      <c r="BJ811" s="1"/>
      <c r="BK811" s="1"/>
      <c r="BL811" s="1"/>
    </row>
    <row r="812" spans="1:64" x14ac:dyDescent="0.25">
      <c r="A812" s="1" t="s">
        <v>1</v>
      </c>
      <c r="B812" s="1" t="s">
        <v>2</v>
      </c>
      <c r="C812" s="1" t="s">
        <v>39</v>
      </c>
      <c r="D812" s="1" t="s">
        <v>4</v>
      </c>
      <c r="E812" s="1" t="s">
        <v>87</v>
      </c>
      <c r="F812" s="1" t="s">
        <v>1537</v>
      </c>
      <c r="G812"/>
      <c r="H812" s="22">
        <v>2.01E-2</v>
      </c>
      <c r="J812" s="13">
        <v>0.15310000000000001</v>
      </c>
      <c r="K812" s="13">
        <v>0.10440000000000001</v>
      </c>
      <c r="L812" s="13">
        <v>7.9799999999999996E-2</v>
      </c>
      <c r="M812" s="13">
        <v>7.6899999999999996E-2</v>
      </c>
      <c r="N812" s="13">
        <v>0</v>
      </c>
      <c r="O812" s="13">
        <v>-0.2258</v>
      </c>
      <c r="P812" s="13"/>
      <c r="Q812" s="19">
        <v>1936</v>
      </c>
      <c r="R812" s="22">
        <v>0.76</v>
      </c>
      <c r="S812" s="22">
        <v>1.0900000000000001</v>
      </c>
      <c r="T812" s="22">
        <v>0.04</v>
      </c>
      <c r="U812" s="19">
        <v>41</v>
      </c>
      <c r="V812" s="19">
        <v>7</v>
      </c>
      <c r="AS812" s="2"/>
      <c r="AT812" s="2"/>
      <c r="AU812" s="2"/>
      <c r="AV812" s="15"/>
      <c r="AW812" s="15"/>
      <c r="BA812" s="2"/>
      <c r="BB812" s="2"/>
      <c r="BD812" s="20"/>
      <c r="BE812" s="20"/>
      <c r="BG812" s="3"/>
      <c r="BH812" s="1"/>
      <c r="BI812" s="1"/>
      <c r="BJ812" s="1"/>
      <c r="BK812" s="1"/>
      <c r="BL812" s="1"/>
    </row>
    <row r="813" spans="1:64" x14ac:dyDescent="0.25">
      <c r="A813" s="1" t="s">
        <v>17</v>
      </c>
      <c r="B813" s="1" t="s">
        <v>2</v>
      </c>
      <c r="C813" s="1" t="s">
        <v>25</v>
      </c>
      <c r="D813" s="1" t="s">
        <v>4</v>
      </c>
      <c r="E813" s="1" t="s">
        <v>2432</v>
      </c>
      <c r="F813" s="1" t="s">
        <v>1372</v>
      </c>
      <c r="G813"/>
      <c r="H813" s="22">
        <v>-1.77E-2</v>
      </c>
      <c r="J813" s="13">
        <v>0.1065</v>
      </c>
      <c r="K813" s="13">
        <v>8.4199999999999997E-2</v>
      </c>
      <c r="L813" s="13">
        <v>6.3799999999999996E-2</v>
      </c>
      <c r="M813" s="13">
        <v>6.2100000000000002E-2</v>
      </c>
      <c r="N813" s="13">
        <v>-3.32E-2</v>
      </c>
      <c r="O813" s="13">
        <v>-0.1142</v>
      </c>
      <c r="P813" s="13"/>
      <c r="Q813" s="19">
        <v>106</v>
      </c>
      <c r="R813" s="22">
        <v>0.76</v>
      </c>
      <c r="S813" s="22">
        <v>1.35</v>
      </c>
      <c r="T813" s="22">
        <v>-0.48</v>
      </c>
      <c r="U813" s="19">
        <v>19</v>
      </c>
      <c r="V813" s="19">
        <v>8</v>
      </c>
      <c r="AS813" s="2"/>
      <c r="AT813" s="2"/>
      <c r="AU813" s="2"/>
      <c r="AV813" s="15"/>
      <c r="AW813" s="15"/>
      <c r="BA813" s="2"/>
      <c r="BB813" s="2"/>
      <c r="BD813" s="20"/>
      <c r="BE813" s="20"/>
      <c r="BG813" s="3"/>
      <c r="BH813" s="1"/>
      <c r="BI813" s="1"/>
      <c r="BJ813" s="1"/>
      <c r="BK813" s="1"/>
      <c r="BL813" s="1"/>
    </row>
    <row r="814" spans="1:64" x14ac:dyDescent="0.25">
      <c r="A814" s="1" t="s">
        <v>1</v>
      </c>
      <c r="B814" s="1" t="s">
        <v>2</v>
      </c>
      <c r="C814" s="1" t="s">
        <v>39</v>
      </c>
      <c r="D814" s="1" t="s">
        <v>4</v>
      </c>
      <c r="E814" s="1" t="s">
        <v>1553</v>
      </c>
      <c r="F814" s="1" t="s">
        <v>1554</v>
      </c>
      <c r="G814"/>
      <c r="H814" s="22">
        <v>1.0699999999999999E-2</v>
      </c>
      <c r="J814" s="13">
        <v>-1.46E-2</v>
      </c>
      <c r="K814" s="13">
        <v>7.2800000000000004E-2</v>
      </c>
      <c r="L814" s="13">
        <v>5.5300000000000002E-2</v>
      </c>
      <c r="M814" s="13">
        <v>5.3900000000000003E-2</v>
      </c>
      <c r="N814" s="13">
        <v>-8.7300000000000003E-2</v>
      </c>
      <c r="O814" s="13">
        <v>-0.10970000000000001</v>
      </c>
      <c r="P814" s="13"/>
      <c r="Q814" s="19">
        <v>3497</v>
      </c>
      <c r="R814" s="22">
        <v>0.76</v>
      </c>
      <c r="S814" s="22">
        <v>1.23</v>
      </c>
      <c r="T814" s="22">
        <v>0.01</v>
      </c>
      <c r="U814" s="19">
        <v>26</v>
      </c>
      <c r="V814" s="19">
        <v>5</v>
      </c>
      <c r="AS814" s="2"/>
      <c r="AT814" s="2"/>
      <c r="AU814" s="2"/>
      <c r="AV814" s="15"/>
      <c r="AW814" s="15"/>
      <c r="BA814" s="2"/>
      <c r="BB814" s="2"/>
      <c r="BD814" s="20"/>
      <c r="BE814" s="20"/>
      <c r="BG814" s="3"/>
      <c r="BH814" s="1"/>
      <c r="BI814" s="1"/>
      <c r="BJ814" s="1"/>
      <c r="BK814" s="1"/>
      <c r="BL814" s="1"/>
    </row>
    <row r="815" spans="1:64" x14ac:dyDescent="0.25">
      <c r="A815" s="1" t="s">
        <v>32</v>
      </c>
      <c r="B815" s="1" t="s">
        <v>18</v>
      </c>
      <c r="C815" s="1" t="s">
        <v>33</v>
      </c>
      <c r="D815" s="1" t="s">
        <v>4</v>
      </c>
      <c r="E815" s="1" t="s">
        <v>488</v>
      </c>
      <c r="F815" s="1" t="s">
        <v>2453</v>
      </c>
      <c r="G815"/>
      <c r="H815" s="22">
        <v>6.4000000000000003E-3</v>
      </c>
      <c r="J815" s="13">
        <v>4.7699999999999999E-2</v>
      </c>
      <c r="K815" s="13">
        <v>2.3199999999999998E-2</v>
      </c>
      <c r="L815" s="13">
        <v>1.77E-2</v>
      </c>
      <c r="M815" s="13">
        <v>1.7600000000000001E-2</v>
      </c>
      <c r="N815" s="13">
        <v>0</v>
      </c>
      <c r="O815" s="13">
        <v>-5.21E-2</v>
      </c>
      <c r="P815" s="13"/>
      <c r="Q815" s="19">
        <v>745</v>
      </c>
      <c r="R815" s="22">
        <v>0.76</v>
      </c>
      <c r="S815" s="22">
        <v>0.77</v>
      </c>
      <c r="T815" s="22">
        <v>0.55000000000000004</v>
      </c>
      <c r="U815" s="19">
        <v>30</v>
      </c>
      <c r="V815" s="19">
        <v>6</v>
      </c>
      <c r="AS815" s="2"/>
      <c r="AT815" s="2"/>
      <c r="AU815" s="2"/>
      <c r="AV815" s="15"/>
      <c r="AW815" s="15"/>
      <c r="BA815" s="2"/>
      <c r="BB815" s="2"/>
      <c r="BD815" s="20"/>
      <c r="BE815" s="20"/>
      <c r="BG815" s="3"/>
      <c r="BH815" s="1"/>
      <c r="BI815" s="1"/>
      <c r="BJ815" s="1"/>
      <c r="BK815" s="1"/>
      <c r="BL815" s="1"/>
    </row>
    <row r="816" spans="1:64" x14ac:dyDescent="0.25">
      <c r="A816" s="1" t="s">
        <v>6</v>
      </c>
      <c r="B816" s="1" t="s">
        <v>18</v>
      </c>
      <c r="C816" s="1" t="s">
        <v>1645</v>
      </c>
      <c r="D816" s="1" t="s">
        <v>4</v>
      </c>
      <c r="E816" s="1" t="s">
        <v>984</v>
      </c>
      <c r="F816" s="1" t="s">
        <v>985</v>
      </c>
      <c r="G816">
        <v>7.5985999999999998E-2</v>
      </c>
      <c r="H816" s="22">
        <v>-3.3373E-2</v>
      </c>
      <c r="I816" s="2">
        <v>7.5999999999999998E-2</v>
      </c>
      <c r="J816" s="13">
        <v>1.0784</v>
      </c>
      <c r="K816" s="13">
        <v>0.64700000000000002</v>
      </c>
      <c r="L816" s="13">
        <v>0.48980000000000001</v>
      </c>
      <c r="M816" s="13">
        <v>0.33040000000000003</v>
      </c>
      <c r="N816" s="13">
        <v>0</v>
      </c>
      <c r="O816" s="13">
        <v>-0.74680000000000002</v>
      </c>
      <c r="P816" s="13">
        <v>7.5999999999999998E-2</v>
      </c>
      <c r="Q816" s="19">
        <v>0</v>
      </c>
      <c r="R816" s="22">
        <v>0.76</v>
      </c>
      <c r="S816" s="22">
        <v>1.42</v>
      </c>
      <c r="T816" s="22">
        <v>0.54</v>
      </c>
      <c r="U816" s="19">
        <v>36</v>
      </c>
      <c r="V816" s="19">
        <v>14</v>
      </c>
      <c r="AS816" s="2"/>
      <c r="AT816" s="2"/>
      <c r="AU816" s="2"/>
      <c r="AV816" s="15"/>
      <c r="AW816" s="15"/>
      <c r="BA816" s="2"/>
      <c r="BB816" s="2"/>
      <c r="BD816" s="20"/>
      <c r="BE816" s="20"/>
      <c r="BG816" s="3"/>
      <c r="BH816" s="1"/>
      <c r="BI816" s="1"/>
      <c r="BJ816" s="1"/>
      <c r="BK816" s="1"/>
      <c r="BL816" s="1"/>
    </row>
    <row r="817" spans="1:64" x14ac:dyDescent="0.25">
      <c r="A817" s="1" t="s">
        <v>1</v>
      </c>
      <c r="B817" s="1" t="s">
        <v>2</v>
      </c>
      <c r="C817" s="1" t="s">
        <v>39</v>
      </c>
      <c r="D817" s="1" t="s">
        <v>4</v>
      </c>
      <c r="E817" s="1" t="s">
        <v>1936</v>
      </c>
      <c r="F817" s="1" t="s">
        <v>1937</v>
      </c>
      <c r="G817"/>
      <c r="H817" s="22">
        <v>1.8800000000000001E-2</v>
      </c>
      <c r="J817" s="13">
        <v>6.7000000000000002E-3</v>
      </c>
      <c r="K817" s="13">
        <v>0.25130000000000002</v>
      </c>
      <c r="L817" s="13">
        <v>0.1918</v>
      </c>
      <c r="M817" s="13">
        <v>0.1764</v>
      </c>
      <c r="N817" s="13">
        <v>-0.1469</v>
      </c>
      <c r="O817" s="13">
        <v>-0.3266</v>
      </c>
      <c r="P817" s="13"/>
      <c r="Q817" s="19">
        <v>11</v>
      </c>
      <c r="R817" s="22">
        <v>0.76</v>
      </c>
      <c r="S817" s="22">
        <v>2.33</v>
      </c>
      <c r="T817" s="22">
        <v>-0.22</v>
      </c>
      <c r="U817" s="19">
        <v>21</v>
      </c>
      <c r="V817" s="19">
        <v>7</v>
      </c>
      <c r="AS817" s="2"/>
      <c r="AT817" s="2"/>
      <c r="AU817" s="2"/>
      <c r="AV817" s="15"/>
      <c r="AW817" s="15"/>
      <c r="BA817" s="2"/>
      <c r="BB817" s="2"/>
      <c r="BD817" s="20"/>
      <c r="BE817" s="20"/>
      <c r="BG817" s="3"/>
      <c r="BH817" s="1"/>
      <c r="BI817" s="1"/>
      <c r="BJ817" s="1"/>
      <c r="BK817" s="1"/>
      <c r="BL817" s="1"/>
    </row>
    <row r="818" spans="1:64" x14ac:dyDescent="0.25">
      <c r="A818" s="1" t="s">
        <v>17</v>
      </c>
      <c r="B818" s="1" t="s">
        <v>18</v>
      </c>
      <c r="C818" s="1" t="s">
        <v>25</v>
      </c>
      <c r="D818" s="1" t="s">
        <v>100</v>
      </c>
      <c r="E818" s="1" t="s">
        <v>2966</v>
      </c>
      <c r="F818" s="1" t="s">
        <v>2352</v>
      </c>
      <c r="G818"/>
      <c r="H818" s="22">
        <v>3.8E-3</v>
      </c>
      <c r="J818" s="13">
        <v>5.11E-2</v>
      </c>
      <c r="K818" s="13">
        <v>6.8699999999999997E-2</v>
      </c>
      <c r="L818" s="13">
        <v>5.21E-2</v>
      </c>
      <c r="M818" s="13">
        <v>5.0900000000000001E-2</v>
      </c>
      <c r="N818" s="13">
        <v>-1.03E-2</v>
      </c>
      <c r="O818" s="13">
        <v>-0.1159</v>
      </c>
      <c r="P818" s="13"/>
      <c r="Q818" s="19">
        <v>64</v>
      </c>
      <c r="R818" s="22">
        <v>0.76</v>
      </c>
      <c r="S818" s="22">
        <v>1.06</v>
      </c>
      <c r="T818" s="22">
        <v>0.28000000000000003</v>
      </c>
      <c r="U818" s="19">
        <v>31</v>
      </c>
      <c r="V818" s="19">
        <v>7</v>
      </c>
      <c r="AS818" s="2"/>
      <c r="AT818" s="2"/>
      <c r="AU818" s="2"/>
      <c r="AV818" s="15"/>
      <c r="AW818" s="15"/>
      <c r="BA818" s="2"/>
      <c r="BB818" s="2"/>
      <c r="BD818" s="20"/>
      <c r="BE818" s="20"/>
      <c r="BG818" s="3"/>
      <c r="BH818" s="1"/>
      <c r="BI818" s="1"/>
      <c r="BJ818" s="1"/>
      <c r="BK818" s="1"/>
      <c r="BL818" s="1"/>
    </row>
    <row r="819" spans="1:64" x14ac:dyDescent="0.25">
      <c r="A819" s="1" t="s">
        <v>1</v>
      </c>
      <c r="B819" s="1" t="s">
        <v>2</v>
      </c>
      <c r="C819" s="1" t="s">
        <v>13</v>
      </c>
      <c r="D819" s="1" t="s">
        <v>30</v>
      </c>
      <c r="E819" s="1" t="s">
        <v>1288</v>
      </c>
      <c r="F819" s="1" t="s">
        <v>1289</v>
      </c>
      <c r="G819">
        <v>2.5354000000000002E-2</v>
      </c>
      <c r="H819" s="22">
        <v>-6.2913999999999998E-2</v>
      </c>
      <c r="I819" s="2">
        <v>2.5399999999999999E-2</v>
      </c>
      <c r="J819" s="13">
        <v>8.6400000000000005E-2</v>
      </c>
      <c r="K819" s="13">
        <v>0.1139</v>
      </c>
      <c r="L819" s="13">
        <v>8.6900000000000005E-2</v>
      </c>
      <c r="M819" s="13">
        <v>8.3599999999999994E-2</v>
      </c>
      <c r="N819" s="13">
        <v>-3.9199999999999999E-2</v>
      </c>
      <c r="O819" s="13">
        <v>-0.115</v>
      </c>
      <c r="P819" s="13">
        <v>2.5399999999999999E-2</v>
      </c>
      <c r="Q819" s="19">
        <v>0</v>
      </c>
      <c r="R819" s="22">
        <v>0.76</v>
      </c>
      <c r="S819" s="22">
        <v>1.39</v>
      </c>
      <c r="T819" s="22">
        <v>0.76</v>
      </c>
      <c r="U819" s="19">
        <v>14</v>
      </c>
      <c r="V819" s="19">
        <v>4</v>
      </c>
      <c r="AS819" s="2"/>
      <c r="AT819" s="2"/>
      <c r="AU819" s="2"/>
      <c r="AV819" s="15"/>
      <c r="AW819" s="15"/>
      <c r="BA819" s="2"/>
      <c r="BB819" s="2"/>
      <c r="BD819" s="20"/>
      <c r="BE819" s="20"/>
      <c r="BG819" s="3"/>
      <c r="BH819" s="1"/>
      <c r="BI819" s="1"/>
      <c r="BJ819" s="1"/>
      <c r="BK819" s="1"/>
      <c r="BL819" s="1"/>
    </row>
    <row r="820" spans="1:64" x14ac:dyDescent="0.25">
      <c r="A820" s="1" t="s">
        <v>21</v>
      </c>
      <c r="B820" s="1" t="s">
        <v>18</v>
      </c>
      <c r="C820" s="1" t="s">
        <v>7</v>
      </c>
      <c r="D820" s="1" t="s">
        <v>4</v>
      </c>
      <c r="E820" s="1" t="s">
        <v>439</v>
      </c>
      <c r="F820" s="1" t="s">
        <v>428</v>
      </c>
      <c r="G820">
        <v>9.6340000000000002E-3</v>
      </c>
      <c r="H820" s="22">
        <v>-1.0113E-2</v>
      </c>
      <c r="I820" s="2">
        <v>9.5999999999999992E-3</v>
      </c>
      <c r="J820" s="13">
        <v>7.3200000000000001E-2</v>
      </c>
      <c r="K820" s="13">
        <v>6.6699999999999995E-2</v>
      </c>
      <c r="L820" s="13">
        <v>5.0900000000000001E-2</v>
      </c>
      <c r="M820" s="13">
        <v>4.9700000000000001E-2</v>
      </c>
      <c r="N820" s="13">
        <v>-1.9E-3</v>
      </c>
      <c r="O820" s="13">
        <v>-0.16930000000000001</v>
      </c>
      <c r="P820" s="13">
        <v>9.5999999999999992E-3</v>
      </c>
      <c r="Q820" s="19">
        <v>0</v>
      </c>
      <c r="R820" s="22">
        <v>0.76</v>
      </c>
      <c r="S820" s="22">
        <v>0.7</v>
      </c>
      <c r="T820" s="22">
        <v>0.76</v>
      </c>
      <c r="U820" s="19">
        <v>30</v>
      </c>
      <c r="V820" s="19">
        <v>4</v>
      </c>
      <c r="AS820" s="2"/>
      <c r="AT820" s="2"/>
      <c r="AU820" s="2"/>
      <c r="AV820" s="15"/>
      <c r="AW820" s="15"/>
      <c r="BA820" s="2"/>
      <c r="BB820" s="2"/>
      <c r="BD820" s="20"/>
      <c r="BE820" s="20"/>
      <c r="BG820" s="3"/>
      <c r="BH820" s="1"/>
      <c r="BI820" s="1"/>
      <c r="BJ820" s="1"/>
      <c r="BK820" s="1"/>
      <c r="BL820" s="1"/>
    </row>
    <row r="821" spans="1:64" x14ac:dyDescent="0.25">
      <c r="A821" s="1" t="s">
        <v>1</v>
      </c>
      <c r="B821" s="1" t="s">
        <v>2</v>
      </c>
      <c r="C821" s="1" t="s">
        <v>13</v>
      </c>
      <c r="D821" s="1" t="s">
        <v>4</v>
      </c>
      <c r="E821" s="1" t="s">
        <v>122</v>
      </c>
      <c r="F821" s="1" t="s">
        <v>39</v>
      </c>
      <c r="G821"/>
      <c r="H821" s="22">
        <v>-3.0000000000000001E-3</v>
      </c>
      <c r="J821" s="13">
        <v>4.8899999999999999E-2</v>
      </c>
      <c r="K821" s="13">
        <v>9.3299999999999994E-2</v>
      </c>
      <c r="L821" s="13">
        <v>7.0099999999999996E-2</v>
      </c>
      <c r="M821" s="13">
        <v>6.7900000000000002E-2</v>
      </c>
      <c r="N821" s="13">
        <v>-8.5999999999999993E-2</v>
      </c>
      <c r="O821" s="13">
        <v>-0.13719999999999999</v>
      </c>
      <c r="P821" s="13"/>
      <c r="Q821" s="19">
        <v>15</v>
      </c>
      <c r="R821" s="22">
        <v>0.75</v>
      </c>
      <c r="S821" s="22">
        <v>1.34</v>
      </c>
      <c r="T821" s="22">
        <v>0.39</v>
      </c>
      <c r="U821" s="19">
        <v>32</v>
      </c>
      <c r="V821" s="19">
        <v>9</v>
      </c>
      <c r="AS821" s="2"/>
      <c r="AT821" s="2"/>
      <c r="AU821" s="2"/>
      <c r="AV821" s="15"/>
      <c r="AW821" s="15"/>
      <c r="BA821" s="2"/>
      <c r="BB821" s="2"/>
      <c r="BD821" s="20"/>
      <c r="BE821" s="20"/>
      <c r="BG821" s="3"/>
      <c r="BH821" s="1"/>
      <c r="BI821" s="1"/>
      <c r="BJ821" s="1"/>
      <c r="BK821" s="1"/>
      <c r="BL821" s="1"/>
    </row>
    <row r="822" spans="1:64" x14ac:dyDescent="0.25">
      <c r="A822" s="1" t="s">
        <v>36</v>
      </c>
      <c r="B822" s="1" t="s">
        <v>18</v>
      </c>
      <c r="C822" s="1" t="s">
        <v>39</v>
      </c>
      <c r="D822" s="1" t="s">
        <v>48</v>
      </c>
      <c r="E822" s="1" t="s">
        <v>693</v>
      </c>
      <c r="F822" s="1" t="s">
        <v>694</v>
      </c>
      <c r="G822"/>
      <c r="H822" s="22">
        <v>-2.3999999999999998E-3</v>
      </c>
      <c r="J822" s="13">
        <v>7.3800000000000004E-2</v>
      </c>
      <c r="K822" s="13">
        <v>6.1699999999999998E-2</v>
      </c>
      <c r="L822" s="13">
        <v>4.5999999999999999E-2</v>
      </c>
      <c r="M822" s="13">
        <v>4.4999999999999998E-2</v>
      </c>
      <c r="N822" s="13">
        <v>-2.3999999999999998E-3</v>
      </c>
      <c r="O822" s="13">
        <v>-0.1177</v>
      </c>
      <c r="P822" s="13"/>
      <c r="Q822" s="19">
        <v>1049</v>
      </c>
      <c r="R822" s="22">
        <v>0.75</v>
      </c>
      <c r="S822" s="22">
        <v>0.67</v>
      </c>
      <c r="T822" s="22">
        <v>0.62</v>
      </c>
      <c r="U822" s="19">
        <v>15</v>
      </c>
      <c r="V822" s="19">
        <v>2</v>
      </c>
      <c r="AS822" s="2"/>
      <c r="AT822" s="2"/>
      <c r="AU822" s="2"/>
      <c r="AV822" s="15"/>
      <c r="AW822" s="15"/>
      <c r="BA822" s="2"/>
      <c r="BB822" s="2"/>
      <c r="BD822" s="20"/>
      <c r="BE822" s="20"/>
      <c r="BG822" s="3"/>
      <c r="BH822" s="1"/>
      <c r="BI822" s="1"/>
      <c r="BJ822" s="1"/>
      <c r="BK822" s="1"/>
      <c r="BL822" s="1"/>
    </row>
    <row r="823" spans="1:64" x14ac:dyDescent="0.25">
      <c r="A823" s="1" t="s">
        <v>36</v>
      </c>
      <c r="B823" s="1" t="s">
        <v>8</v>
      </c>
      <c r="C823" s="1" t="s">
        <v>7</v>
      </c>
      <c r="D823" s="1" t="s">
        <v>4</v>
      </c>
      <c r="E823" s="1" t="s">
        <v>2580</v>
      </c>
      <c r="F823" s="1" t="s">
        <v>623</v>
      </c>
      <c r="G823"/>
      <c r="H823" s="22">
        <v>5.7000000000000002E-3</v>
      </c>
      <c r="J823" s="13">
        <v>0.11</v>
      </c>
      <c r="K823" s="13">
        <v>4.5499999999999999E-2</v>
      </c>
      <c r="L823" s="13">
        <v>3.4099999999999998E-2</v>
      </c>
      <c r="M823" s="13">
        <v>3.3599999999999998E-2</v>
      </c>
      <c r="N823" s="13">
        <v>0</v>
      </c>
      <c r="O823" s="13">
        <v>-9.5299999999999996E-2</v>
      </c>
      <c r="P823" s="13"/>
      <c r="Q823" s="19">
        <v>484</v>
      </c>
      <c r="R823" s="22">
        <v>0.75</v>
      </c>
      <c r="S823" s="22">
        <v>0.9</v>
      </c>
      <c r="T823" s="22">
        <v>0.82</v>
      </c>
      <c r="U823" s="19">
        <v>32</v>
      </c>
      <c r="V823" s="19">
        <v>4</v>
      </c>
      <c r="AS823" s="2"/>
      <c r="AT823" s="2"/>
      <c r="AU823" s="2"/>
      <c r="AV823" s="15"/>
      <c r="AW823" s="15"/>
      <c r="BA823" s="2"/>
      <c r="BB823" s="2"/>
      <c r="BD823" s="20"/>
      <c r="BE823" s="20"/>
      <c r="BG823" s="3"/>
      <c r="BH823" s="1"/>
      <c r="BI823" s="1"/>
      <c r="BJ823" s="1"/>
      <c r="BK823" s="1"/>
      <c r="BL823" s="1"/>
    </row>
    <row r="824" spans="1:64" x14ac:dyDescent="0.25">
      <c r="A824" s="1" t="s">
        <v>65</v>
      </c>
      <c r="B824" s="1" t="s">
        <v>18</v>
      </c>
      <c r="C824" s="1" t="s">
        <v>25</v>
      </c>
      <c r="D824" s="1" t="s">
        <v>473</v>
      </c>
      <c r="E824" s="1" t="s">
        <v>1118</v>
      </c>
      <c r="F824" s="1" t="s">
        <v>2204</v>
      </c>
      <c r="G824">
        <v>0.10559</v>
      </c>
      <c r="H824" s="22">
        <v>-6.3952999999999996E-2</v>
      </c>
      <c r="I824" s="2">
        <v>0.1056</v>
      </c>
      <c r="J824" s="13">
        <v>-0.3483</v>
      </c>
      <c r="K824" s="13">
        <v>0.19670000000000001</v>
      </c>
      <c r="L824" s="13">
        <v>0.14760000000000001</v>
      </c>
      <c r="M824" s="13">
        <v>0.13639999999999999</v>
      </c>
      <c r="N824" s="13">
        <v>-0.27950000000000003</v>
      </c>
      <c r="O824" s="13">
        <v>-0.3483</v>
      </c>
      <c r="P824" s="13">
        <v>0.1056</v>
      </c>
      <c r="Q824" s="19">
        <v>0</v>
      </c>
      <c r="R824" s="22">
        <v>0.75</v>
      </c>
      <c r="S824" s="22">
        <v>1.19</v>
      </c>
      <c r="T824" s="22">
        <v>0.26</v>
      </c>
      <c r="U824" s="19">
        <v>15</v>
      </c>
      <c r="V824" s="19">
        <v>5</v>
      </c>
      <c r="AS824" s="2"/>
      <c r="AT824" s="2"/>
      <c r="AU824" s="2"/>
      <c r="AV824" s="15"/>
      <c r="AW824" s="15"/>
      <c r="BA824" s="2"/>
      <c r="BB824" s="2"/>
      <c r="BD824" s="20"/>
      <c r="BE824" s="20"/>
      <c r="BG824" s="3"/>
      <c r="BH824" s="1"/>
      <c r="BI824" s="1"/>
      <c r="BJ824" s="1"/>
      <c r="BK824" s="1"/>
      <c r="BL824" s="1"/>
    </row>
    <row r="825" spans="1:64" x14ac:dyDescent="0.25">
      <c r="A825" s="1" t="s">
        <v>1</v>
      </c>
      <c r="B825" s="1" t="s">
        <v>2</v>
      </c>
      <c r="C825" s="1" t="s">
        <v>13</v>
      </c>
      <c r="D825" s="1" t="s">
        <v>4</v>
      </c>
      <c r="E825" s="1" t="s">
        <v>158</v>
      </c>
      <c r="F825" s="1" t="s">
        <v>1744</v>
      </c>
      <c r="G825"/>
      <c r="H825" s="22">
        <v>2.9000000000000001E-2</v>
      </c>
      <c r="J825" s="13">
        <v>0.1181</v>
      </c>
      <c r="K825" s="13">
        <v>0.13200000000000001</v>
      </c>
      <c r="L825" s="13">
        <v>9.9400000000000002E-2</v>
      </c>
      <c r="M825" s="13">
        <v>9.4700000000000006E-2</v>
      </c>
      <c r="N825" s="13">
        <v>0</v>
      </c>
      <c r="O825" s="13">
        <v>-0.17960000000000001</v>
      </c>
      <c r="P825" s="13"/>
      <c r="Q825" s="19">
        <v>1468</v>
      </c>
      <c r="R825" s="22">
        <v>0.75</v>
      </c>
      <c r="S825" s="22">
        <v>1.44</v>
      </c>
      <c r="T825" s="22">
        <v>-0.06</v>
      </c>
      <c r="U825" s="19">
        <v>40</v>
      </c>
      <c r="V825" s="19">
        <v>7</v>
      </c>
      <c r="AS825" s="2"/>
      <c r="AT825" s="2"/>
      <c r="AU825" s="2"/>
      <c r="AV825" s="15"/>
      <c r="AW825" s="15"/>
      <c r="BA825" s="2"/>
      <c r="BB825" s="2"/>
      <c r="BD825" s="20"/>
      <c r="BE825" s="20"/>
      <c r="BG825" s="3"/>
      <c r="BH825" s="1"/>
      <c r="BI825" s="1"/>
      <c r="BJ825" s="1"/>
      <c r="BK825" s="1"/>
      <c r="BL825" s="1"/>
    </row>
    <row r="826" spans="1:64" x14ac:dyDescent="0.25">
      <c r="A826" s="1" t="s">
        <v>32</v>
      </c>
      <c r="B826" s="1" t="s">
        <v>18</v>
      </c>
      <c r="C826" s="1" t="s">
        <v>39</v>
      </c>
      <c r="D826" s="1" t="s">
        <v>4</v>
      </c>
      <c r="E826" s="1" t="s">
        <v>625</v>
      </c>
      <c r="F826" s="1" t="s">
        <v>2382</v>
      </c>
      <c r="G826"/>
      <c r="H826" s="22">
        <v>8.6E-3</v>
      </c>
      <c r="J826" s="13">
        <v>7.5600000000000001E-2</v>
      </c>
      <c r="K826" s="13">
        <v>7.9600000000000004E-2</v>
      </c>
      <c r="L826" s="13">
        <v>5.9400000000000001E-2</v>
      </c>
      <c r="M826" s="13">
        <v>5.7700000000000001E-2</v>
      </c>
      <c r="N826" s="13">
        <v>-8.5000000000000006E-3</v>
      </c>
      <c r="O826" s="13">
        <v>-0.15820000000000001</v>
      </c>
      <c r="P826" s="13"/>
      <c r="Q826" s="19">
        <v>1746</v>
      </c>
      <c r="R826" s="22">
        <v>0.75</v>
      </c>
      <c r="S826" s="22">
        <v>0.91</v>
      </c>
      <c r="T826" s="22">
        <v>0.65</v>
      </c>
      <c r="U826" s="19">
        <v>28</v>
      </c>
      <c r="V826" s="19">
        <v>5</v>
      </c>
      <c r="AS826" s="2"/>
      <c r="AT826" s="2"/>
      <c r="AU826" s="2"/>
      <c r="AV826" s="15"/>
      <c r="AW826" s="15"/>
      <c r="BA826" s="2"/>
      <c r="BB826" s="2"/>
      <c r="BD826" s="20"/>
      <c r="BE826" s="20"/>
      <c r="BG826" s="3"/>
      <c r="BH826" s="1"/>
      <c r="BI826" s="1"/>
      <c r="BJ826" s="1"/>
      <c r="BK826" s="1"/>
      <c r="BL826" s="1"/>
    </row>
    <row r="827" spans="1:64" x14ac:dyDescent="0.25">
      <c r="A827" s="1" t="s">
        <v>65</v>
      </c>
      <c r="B827" s="1" t="s">
        <v>2</v>
      </c>
      <c r="C827" s="1" t="s">
        <v>371</v>
      </c>
      <c r="D827" s="1" t="s">
        <v>30</v>
      </c>
      <c r="E827" s="1" t="s">
        <v>369</v>
      </c>
      <c r="F827" s="1" t="s">
        <v>372</v>
      </c>
      <c r="G827">
        <v>3.1408999999999999E-2</v>
      </c>
      <c r="H827" s="22">
        <v>-3.1022999999999998E-2</v>
      </c>
      <c r="I827" s="2">
        <v>3.1399999999999997E-2</v>
      </c>
      <c r="J827" s="13">
        <v>0.15790000000000001</v>
      </c>
      <c r="K827" s="13">
        <v>0.1168</v>
      </c>
      <c r="L827" s="13">
        <v>8.7900000000000006E-2</v>
      </c>
      <c r="M827" s="13">
        <v>8.4199999999999997E-2</v>
      </c>
      <c r="N827" s="13">
        <v>-5.9999999999999995E-4</v>
      </c>
      <c r="O827" s="13">
        <v>-0.1706</v>
      </c>
      <c r="P827" s="13">
        <v>3.1399999999999997E-2</v>
      </c>
      <c r="Q827" s="19">
        <v>0</v>
      </c>
      <c r="R827" s="22">
        <v>0.75</v>
      </c>
      <c r="S827" s="22">
        <v>0.99</v>
      </c>
      <c r="T827" s="22">
        <v>0.91</v>
      </c>
      <c r="U827" s="19">
        <v>26</v>
      </c>
      <c r="V827" s="19">
        <v>4</v>
      </c>
      <c r="AS827" s="2"/>
      <c r="AT827" s="2"/>
      <c r="AU827" s="2"/>
      <c r="AV827" s="15"/>
      <c r="AW827" s="15"/>
      <c r="BA827" s="2"/>
      <c r="BB827" s="2"/>
      <c r="BD827" s="20"/>
      <c r="BE827" s="20"/>
      <c r="BG827" s="3"/>
      <c r="BH827" s="1"/>
      <c r="BI827" s="1"/>
      <c r="BJ827" s="1"/>
      <c r="BK827" s="1"/>
      <c r="BL827" s="1"/>
    </row>
    <row r="828" spans="1:64" x14ac:dyDescent="0.25">
      <c r="A828" s="1" t="s">
        <v>17</v>
      </c>
      <c r="B828" s="1" t="s">
        <v>18</v>
      </c>
      <c r="C828" s="1" t="s">
        <v>56</v>
      </c>
      <c r="D828" s="1" t="s">
        <v>19</v>
      </c>
      <c r="E828" s="1" t="s">
        <v>57</v>
      </c>
      <c r="F828" s="1" t="s">
        <v>59</v>
      </c>
      <c r="G828"/>
      <c r="H828" s="22">
        <v>-3.3E-3</v>
      </c>
      <c r="J828" s="13">
        <v>0.1138</v>
      </c>
      <c r="K828" s="13">
        <v>4.58E-2</v>
      </c>
      <c r="L828" s="13">
        <v>3.4500000000000003E-2</v>
      </c>
      <c r="M828" s="13">
        <v>3.39E-2</v>
      </c>
      <c r="N828" s="13">
        <v>-4.8999999999999998E-3</v>
      </c>
      <c r="O828" s="13">
        <v>-7.6999999999999999E-2</v>
      </c>
      <c r="P828" s="13"/>
      <c r="Q828" s="19">
        <v>20</v>
      </c>
      <c r="R828" s="22">
        <v>0.75</v>
      </c>
      <c r="S828" s="22">
        <v>0.83</v>
      </c>
      <c r="T828" s="22">
        <v>0.53</v>
      </c>
      <c r="U828" s="19">
        <v>28</v>
      </c>
      <c r="V828" s="19">
        <v>5</v>
      </c>
      <c r="AS828" s="2"/>
      <c r="AT828" s="2"/>
      <c r="AU828" s="2"/>
      <c r="AV828" s="15"/>
      <c r="AW828" s="15"/>
      <c r="BA828" s="2"/>
      <c r="BB828" s="2"/>
      <c r="BD828" s="20"/>
      <c r="BE828" s="20"/>
      <c r="BG828" s="3"/>
      <c r="BH828" s="1"/>
      <c r="BI828" s="1"/>
      <c r="BJ828" s="1"/>
      <c r="BK828" s="1"/>
      <c r="BL828" s="1"/>
    </row>
    <row r="829" spans="1:64" x14ac:dyDescent="0.25">
      <c r="A829" s="1" t="s">
        <v>6</v>
      </c>
      <c r="B829" s="1" t="s">
        <v>8</v>
      </c>
      <c r="C829" s="1" t="s">
        <v>1646</v>
      </c>
      <c r="D829" s="1" t="s">
        <v>4</v>
      </c>
      <c r="E829" s="1" t="s">
        <v>2707</v>
      </c>
      <c r="F829" s="1" t="s">
        <v>2708</v>
      </c>
      <c r="G829"/>
      <c r="H829" s="22">
        <v>-8.6599999999999996E-2</v>
      </c>
      <c r="J829" s="13">
        <v>0.21290000000000001</v>
      </c>
      <c r="K829" s="13">
        <v>0.8276</v>
      </c>
      <c r="L829" s="13">
        <v>0.61760000000000004</v>
      </c>
      <c r="M829" s="13">
        <v>0.35289999999999999</v>
      </c>
      <c r="N829" s="13">
        <v>-0.4446</v>
      </c>
      <c r="O829" s="13">
        <v>-0.76300000000000001</v>
      </c>
      <c r="P829" s="13"/>
      <c r="Q829" s="19">
        <v>0</v>
      </c>
      <c r="R829" s="22">
        <v>0.75</v>
      </c>
      <c r="S829" s="22">
        <v>1.75</v>
      </c>
      <c r="T829" s="22">
        <v>0.54</v>
      </c>
      <c r="U829" s="19">
        <v>37</v>
      </c>
      <c r="V829" s="19">
        <v>11</v>
      </c>
      <c r="AS829" s="2"/>
      <c r="AT829" s="2"/>
      <c r="AU829" s="2"/>
      <c r="AV829" s="15"/>
      <c r="AW829" s="15"/>
      <c r="BA829" s="2"/>
      <c r="BB829" s="2"/>
      <c r="BD829" s="20"/>
      <c r="BE829" s="20"/>
      <c r="BG829" s="3"/>
      <c r="BH829" s="1"/>
      <c r="BI829" s="1"/>
      <c r="BJ829" s="1"/>
      <c r="BK829" s="1"/>
      <c r="BL829" s="1"/>
    </row>
    <row r="830" spans="1:64" x14ac:dyDescent="0.25">
      <c r="A830" s="1" t="s">
        <v>17</v>
      </c>
      <c r="B830" s="1" t="s">
        <v>18</v>
      </c>
      <c r="C830" s="1" t="s">
        <v>25</v>
      </c>
      <c r="D830" s="1" t="s">
        <v>617</v>
      </c>
      <c r="E830" s="1" t="s">
        <v>2366</v>
      </c>
      <c r="F830" s="1" t="s">
        <v>2367</v>
      </c>
      <c r="G830"/>
      <c r="H830" s="22">
        <v>2.0999999999999999E-3</v>
      </c>
      <c r="J830" s="13">
        <v>2.9600000000000001E-2</v>
      </c>
      <c r="K830" s="13">
        <v>6.1800000000000001E-2</v>
      </c>
      <c r="L830" s="13">
        <v>4.6399999999999997E-2</v>
      </c>
      <c r="M830" s="13">
        <v>4.5499999999999999E-2</v>
      </c>
      <c r="N830" s="13">
        <v>-3.4099999999999998E-2</v>
      </c>
      <c r="O830" s="13">
        <v>-0.1032</v>
      </c>
      <c r="P830" s="13"/>
      <c r="Q830" s="19">
        <v>60</v>
      </c>
      <c r="R830" s="22">
        <v>0.75</v>
      </c>
      <c r="S830" s="22">
        <v>1.17</v>
      </c>
      <c r="T830" s="22">
        <v>0.33</v>
      </c>
      <c r="U830" s="19">
        <v>18</v>
      </c>
      <c r="V830" s="19">
        <v>4</v>
      </c>
      <c r="AS830" s="2"/>
      <c r="AT830" s="2"/>
      <c r="AU830" s="2"/>
      <c r="AV830" s="15"/>
      <c r="AW830" s="15"/>
      <c r="BA830" s="2"/>
      <c r="BB830" s="2"/>
      <c r="BD830" s="20"/>
      <c r="BE830" s="20"/>
      <c r="BG830" s="3"/>
      <c r="BH830" s="1"/>
      <c r="BI830" s="1"/>
      <c r="BJ830" s="1"/>
      <c r="BK830" s="1"/>
      <c r="BL830" s="1"/>
    </row>
    <row r="831" spans="1:64" x14ac:dyDescent="0.25">
      <c r="A831" s="1" t="s">
        <v>17</v>
      </c>
      <c r="B831" s="1" t="s">
        <v>18</v>
      </c>
      <c r="C831" s="1" t="s">
        <v>56</v>
      </c>
      <c r="D831" s="1" t="s">
        <v>283</v>
      </c>
      <c r="E831" s="1" t="s">
        <v>1846</v>
      </c>
      <c r="F831" s="1" t="s">
        <v>1847</v>
      </c>
      <c r="G831">
        <v>4.1814999999999998E-2</v>
      </c>
      <c r="H831" s="22">
        <v>-8.0783999999999995E-2</v>
      </c>
      <c r="I831" s="2">
        <v>4.1799999999999997E-2</v>
      </c>
      <c r="J831" s="13">
        <v>7.2999999999999995E-2</v>
      </c>
      <c r="K831" s="13">
        <v>0.17299999999999999</v>
      </c>
      <c r="L831" s="13">
        <v>0.1305</v>
      </c>
      <c r="M831" s="13">
        <v>0.1225</v>
      </c>
      <c r="N831" s="13">
        <v>-4.4499999999999998E-2</v>
      </c>
      <c r="O831" s="13">
        <v>-0.19639999999999999</v>
      </c>
      <c r="P831" s="13">
        <v>4.1799999999999997E-2</v>
      </c>
      <c r="Q831" s="19">
        <v>0</v>
      </c>
      <c r="R831" s="22">
        <v>0.75</v>
      </c>
      <c r="S831" s="22">
        <v>1.5</v>
      </c>
      <c r="T831" s="22">
        <v>0.81</v>
      </c>
      <c r="U831" s="19">
        <v>18</v>
      </c>
      <c r="V831" s="19">
        <v>5</v>
      </c>
      <c r="AS831" s="2"/>
      <c r="AT831" s="2"/>
      <c r="AU831" s="2"/>
      <c r="AV831" s="15"/>
      <c r="AW831" s="15"/>
      <c r="BA831" s="2"/>
      <c r="BB831" s="2"/>
      <c r="BD831" s="20"/>
      <c r="BE831" s="20"/>
      <c r="BG831" s="3"/>
      <c r="BH831" s="1"/>
      <c r="BI831" s="1"/>
      <c r="BJ831" s="1"/>
      <c r="BK831" s="1"/>
      <c r="BL831" s="1"/>
    </row>
    <row r="832" spans="1:64" x14ac:dyDescent="0.25">
      <c r="A832" s="1" t="s">
        <v>1</v>
      </c>
      <c r="B832" s="1" t="s">
        <v>2</v>
      </c>
      <c r="C832" s="1" t="s">
        <v>13</v>
      </c>
      <c r="D832" s="1" t="s">
        <v>4</v>
      </c>
      <c r="E832" s="1" t="s">
        <v>277</v>
      </c>
      <c r="F832" s="1" t="s">
        <v>1496</v>
      </c>
      <c r="G832"/>
      <c r="H832" s="22">
        <v>1.72E-2</v>
      </c>
      <c r="J832" s="13">
        <v>4.7500000000000001E-2</v>
      </c>
      <c r="K832" s="13">
        <v>0.14399999999999999</v>
      </c>
      <c r="L832" s="13">
        <v>0.108</v>
      </c>
      <c r="M832" s="13">
        <v>0.1024</v>
      </c>
      <c r="N832" s="13">
        <v>-7.1300000000000002E-2</v>
      </c>
      <c r="O832" s="13">
        <v>-0.25590000000000002</v>
      </c>
      <c r="P832" s="13"/>
      <c r="Q832" s="19">
        <v>3752</v>
      </c>
      <c r="R832" s="22">
        <v>0.75</v>
      </c>
      <c r="S832" s="22">
        <v>1.37</v>
      </c>
      <c r="T832" s="22">
        <v>-0.04</v>
      </c>
      <c r="U832" s="19">
        <v>30</v>
      </c>
      <c r="V832" s="19">
        <v>5</v>
      </c>
      <c r="AS832" s="2"/>
      <c r="AT832" s="2"/>
      <c r="AU832" s="2"/>
      <c r="AV832" s="15"/>
      <c r="AW832" s="15"/>
      <c r="BA832" s="2"/>
      <c r="BB832" s="2"/>
      <c r="BD832" s="20"/>
      <c r="BE832" s="20"/>
      <c r="BG832" s="3"/>
      <c r="BH832" s="1"/>
      <c r="BI832" s="1"/>
      <c r="BJ832" s="1"/>
      <c r="BK832" s="1"/>
      <c r="BL832" s="1"/>
    </row>
    <row r="833" spans="1:64" x14ac:dyDescent="0.25">
      <c r="A833" s="1" t="s">
        <v>6</v>
      </c>
      <c r="B833" s="1" t="s">
        <v>18</v>
      </c>
      <c r="C833" s="1" t="s">
        <v>1645</v>
      </c>
      <c r="D833" s="1" t="s">
        <v>4</v>
      </c>
      <c r="E833" s="1" t="s">
        <v>762</v>
      </c>
      <c r="F833" s="1" t="s">
        <v>764</v>
      </c>
      <c r="G833">
        <v>5.6605000000000003E-2</v>
      </c>
      <c r="H833" s="22">
        <v>-5.9485000000000003E-2</v>
      </c>
      <c r="I833" s="2">
        <v>5.6599999999999998E-2</v>
      </c>
      <c r="J833" s="13">
        <v>0.65169999999999995</v>
      </c>
      <c r="K833" s="13">
        <v>0.97209999999999996</v>
      </c>
      <c r="L833" s="13">
        <v>0.73160000000000003</v>
      </c>
      <c r="M833" s="13">
        <v>0.3669</v>
      </c>
      <c r="N833" s="13">
        <v>-0.185</v>
      </c>
      <c r="O833" s="13">
        <v>-0.84399999999999997</v>
      </c>
      <c r="P833" s="13">
        <v>5.6599999999999998E-2</v>
      </c>
      <c r="Q833" s="19">
        <v>0</v>
      </c>
      <c r="R833" s="22">
        <v>0.75</v>
      </c>
      <c r="S833" s="22">
        <v>1.78</v>
      </c>
      <c r="T833" s="22">
        <v>0.35</v>
      </c>
      <c r="U833" s="19">
        <v>45</v>
      </c>
      <c r="V833" s="19">
        <v>27</v>
      </c>
      <c r="AS833" s="2"/>
      <c r="AT833" s="2"/>
      <c r="AU833" s="2"/>
      <c r="AV833" s="15"/>
      <c r="AW833" s="15"/>
      <c r="BA833" s="2"/>
      <c r="BB833" s="2"/>
      <c r="BD833" s="20"/>
      <c r="BE833" s="20"/>
      <c r="BG833" s="3"/>
      <c r="BH833" s="1"/>
      <c r="BI833" s="1"/>
      <c r="BJ833" s="1"/>
      <c r="BK833" s="1"/>
      <c r="BL833" s="1"/>
    </row>
    <row r="834" spans="1:64" x14ac:dyDescent="0.25">
      <c r="A834" s="1" t="s">
        <v>32</v>
      </c>
      <c r="B834" s="1" t="s">
        <v>33</v>
      </c>
      <c r="C834" s="1" t="s">
        <v>25</v>
      </c>
      <c r="D834" s="1" t="s">
        <v>280</v>
      </c>
      <c r="E834" s="1" t="s">
        <v>89</v>
      </c>
      <c r="F834" s="1" t="s">
        <v>90</v>
      </c>
      <c r="G834"/>
      <c r="H834" s="22">
        <v>4.3E-3</v>
      </c>
      <c r="J834" s="13">
        <v>0.12609999999999999</v>
      </c>
      <c r="K834" s="13">
        <v>0.10489999999999999</v>
      </c>
      <c r="L834" s="13">
        <v>7.8899999999999998E-2</v>
      </c>
      <c r="M834" s="13">
        <v>7.51E-2</v>
      </c>
      <c r="N834" s="13">
        <v>0</v>
      </c>
      <c r="O834" s="13">
        <v>-0.30819999999999997</v>
      </c>
      <c r="P834" s="13"/>
      <c r="Q834" s="19">
        <v>278</v>
      </c>
      <c r="R834" s="22">
        <v>0.75</v>
      </c>
      <c r="S834" s="22">
        <v>0.5</v>
      </c>
      <c r="T834" s="22">
        <v>0.42</v>
      </c>
      <c r="U834" s="19">
        <v>48</v>
      </c>
      <c r="V834" s="19">
        <v>6</v>
      </c>
      <c r="AS834" s="2"/>
      <c r="AT834" s="2"/>
      <c r="AU834" s="2"/>
      <c r="AV834" s="15"/>
      <c r="AW834" s="15"/>
      <c r="BA834" s="2"/>
      <c r="BB834" s="2"/>
      <c r="BD834" s="20"/>
      <c r="BE834" s="20"/>
      <c r="BG834" s="3"/>
      <c r="BH834" s="1"/>
      <c r="BI834" s="1"/>
      <c r="BJ834" s="1"/>
      <c r="BK834" s="1"/>
      <c r="BL834" s="1"/>
    </row>
    <row r="835" spans="1:64" x14ac:dyDescent="0.25">
      <c r="A835" s="1" t="s">
        <v>17</v>
      </c>
      <c r="B835" s="1" t="s">
        <v>18</v>
      </c>
      <c r="C835" s="1" t="s">
        <v>25</v>
      </c>
      <c r="D835" s="1" t="s">
        <v>100</v>
      </c>
      <c r="E835" s="1" t="s">
        <v>1114</v>
      </c>
      <c r="F835" s="1" t="s">
        <v>634</v>
      </c>
      <c r="G835"/>
      <c r="H835" s="22">
        <v>-1.8E-3</v>
      </c>
      <c r="J835" s="13">
        <v>8.2500000000000004E-2</v>
      </c>
      <c r="K835" s="13">
        <v>8.5800000000000001E-2</v>
      </c>
      <c r="L835" s="13">
        <v>6.4100000000000004E-2</v>
      </c>
      <c r="M835" s="13">
        <v>6.2199999999999998E-2</v>
      </c>
      <c r="N835" s="13">
        <v>-3.7600000000000001E-2</v>
      </c>
      <c r="O835" s="13">
        <v>-0.14960000000000001</v>
      </c>
      <c r="P835" s="13"/>
      <c r="Q835" s="19">
        <v>20</v>
      </c>
      <c r="R835" s="22">
        <v>0.75</v>
      </c>
      <c r="S835" s="22">
        <v>1.17</v>
      </c>
      <c r="T835" s="22">
        <v>0.34</v>
      </c>
      <c r="U835" s="19">
        <v>25</v>
      </c>
      <c r="V835" s="19">
        <v>6</v>
      </c>
      <c r="AS835" s="2"/>
      <c r="AT835" s="2"/>
      <c r="AU835" s="2"/>
      <c r="AV835" s="15"/>
      <c r="AW835" s="15"/>
      <c r="BA835" s="2"/>
      <c r="BB835" s="2"/>
      <c r="BD835" s="20"/>
      <c r="BE835" s="20"/>
      <c r="BG835" s="3"/>
      <c r="BH835" s="1"/>
      <c r="BI835" s="1"/>
      <c r="BJ835" s="1"/>
      <c r="BK835" s="1"/>
      <c r="BL835" s="1"/>
    </row>
    <row r="836" spans="1:64" x14ac:dyDescent="0.25">
      <c r="A836" s="1" t="s">
        <v>6</v>
      </c>
      <c r="B836" s="1" t="s">
        <v>18</v>
      </c>
      <c r="C836" s="1" t="s">
        <v>1645</v>
      </c>
      <c r="D836" s="1" t="s">
        <v>4</v>
      </c>
      <c r="E836" s="1" t="s">
        <v>1219</v>
      </c>
      <c r="F836" s="1" t="s">
        <v>1220</v>
      </c>
      <c r="G836">
        <v>4.6997999999999998E-2</v>
      </c>
      <c r="H836" s="22">
        <v>-0.17785799999999999</v>
      </c>
      <c r="I836" s="2">
        <v>4.7E-2</v>
      </c>
      <c r="J836" s="13">
        <v>5.16E-2</v>
      </c>
      <c r="K836" s="13">
        <v>1.3973</v>
      </c>
      <c r="L836" s="13">
        <v>1.0419</v>
      </c>
      <c r="M836" s="13">
        <v>0.52510000000000001</v>
      </c>
      <c r="N836" s="13">
        <v>-0.64159999999999995</v>
      </c>
      <c r="O836" s="13">
        <v>-0.82</v>
      </c>
      <c r="P836" s="13">
        <v>4.7E-2</v>
      </c>
      <c r="Q836" s="19">
        <v>0</v>
      </c>
      <c r="R836" s="22">
        <v>0.75</v>
      </c>
      <c r="S836" s="22">
        <v>2.87</v>
      </c>
      <c r="T836" s="22">
        <v>0.42</v>
      </c>
      <c r="U836" s="19">
        <v>38</v>
      </c>
      <c r="V836" s="19">
        <v>8</v>
      </c>
      <c r="AS836" s="2"/>
      <c r="AT836" s="2"/>
      <c r="AU836" s="2"/>
      <c r="AV836" s="15"/>
      <c r="AW836" s="15"/>
      <c r="BA836" s="2"/>
      <c r="BB836" s="2"/>
      <c r="BD836" s="20"/>
      <c r="BE836" s="20"/>
      <c r="BG836" s="3"/>
      <c r="BH836" s="1"/>
      <c r="BI836" s="1"/>
      <c r="BJ836" s="1"/>
      <c r="BK836" s="1"/>
      <c r="BL836" s="1"/>
    </row>
    <row r="837" spans="1:64" x14ac:dyDescent="0.25">
      <c r="A837" s="1" t="s">
        <v>32</v>
      </c>
      <c r="B837" s="1" t="s">
        <v>18</v>
      </c>
      <c r="C837" s="1" t="s">
        <v>25</v>
      </c>
      <c r="D837" s="1" t="s">
        <v>33</v>
      </c>
      <c r="E837" s="1" t="s">
        <v>1658</v>
      </c>
      <c r="F837" s="1" t="s">
        <v>2427</v>
      </c>
      <c r="G837"/>
      <c r="H837" s="22">
        <v>-4.7999999999999996E-3</v>
      </c>
      <c r="J837" s="13">
        <v>2.35E-2</v>
      </c>
      <c r="K837" s="13">
        <v>6.3E-2</v>
      </c>
      <c r="L837" s="13">
        <v>4.7199999999999999E-2</v>
      </c>
      <c r="M837" s="13">
        <v>4.6100000000000002E-2</v>
      </c>
      <c r="N837" s="13">
        <v>-1.4E-2</v>
      </c>
      <c r="O837" s="13">
        <v>-0.12839999999999999</v>
      </c>
      <c r="P837" s="13"/>
      <c r="Q837" s="19">
        <v>290</v>
      </c>
      <c r="R837" s="22">
        <v>0.75</v>
      </c>
      <c r="S837" s="22">
        <v>0.81</v>
      </c>
      <c r="T837" s="22">
        <v>0.44</v>
      </c>
      <c r="U837" s="19">
        <v>21</v>
      </c>
      <c r="V837" s="19">
        <v>3</v>
      </c>
      <c r="AS837" s="2"/>
      <c r="AT837" s="2"/>
      <c r="AU837" s="2"/>
      <c r="AV837" s="15"/>
      <c r="AW837" s="15"/>
      <c r="BA837" s="2"/>
      <c r="BB837" s="2"/>
      <c r="BD837" s="20"/>
      <c r="BE837" s="20"/>
      <c r="BG837" s="3"/>
      <c r="BH837" s="1"/>
      <c r="BI837" s="1"/>
      <c r="BJ837" s="1"/>
      <c r="BK837" s="1"/>
      <c r="BL837" s="1"/>
    </row>
    <row r="838" spans="1:64" x14ac:dyDescent="0.25">
      <c r="A838" s="1" t="s">
        <v>32</v>
      </c>
      <c r="B838" s="1" t="s">
        <v>18</v>
      </c>
      <c r="C838" s="1" t="s">
        <v>25</v>
      </c>
      <c r="D838" s="1" t="s">
        <v>4</v>
      </c>
      <c r="E838" s="1" t="s">
        <v>2436</v>
      </c>
      <c r="F838" s="1" t="s">
        <v>2381</v>
      </c>
      <c r="G838"/>
      <c r="H838" s="22">
        <v>6.4000000000000003E-3</v>
      </c>
      <c r="J838" s="13">
        <v>9.3600000000000003E-2</v>
      </c>
      <c r="K838" s="13">
        <v>3.2399999999999998E-2</v>
      </c>
      <c r="L838" s="13">
        <v>2.4299999999999999E-2</v>
      </c>
      <c r="M838" s="13">
        <v>2.4E-2</v>
      </c>
      <c r="N838" s="13">
        <v>0</v>
      </c>
      <c r="O838" s="13">
        <v>-9.4200000000000006E-2</v>
      </c>
      <c r="P838" s="13"/>
      <c r="Q838" s="19">
        <v>277</v>
      </c>
      <c r="R838" s="22">
        <v>0.75</v>
      </c>
      <c r="S838" s="22">
        <v>0.77</v>
      </c>
      <c r="T838" s="22">
        <v>0.28000000000000003</v>
      </c>
      <c r="U838" s="19">
        <v>59</v>
      </c>
      <c r="V838" s="19">
        <v>7</v>
      </c>
      <c r="AS838" s="2"/>
      <c r="AT838" s="2"/>
      <c r="AU838" s="2"/>
      <c r="AV838" s="15"/>
      <c r="AW838" s="15"/>
      <c r="BA838" s="2"/>
      <c r="BB838" s="2"/>
      <c r="BD838" s="20"/>
      <c r="BE838" s="20"/>
      <c r="BG838" s="3"/>
      <c r="BH838" s="1"/>
      <c r="BI838" s="1"/>
      <c r="BJ838" s="1"/>
      <c r="BK838" s="1"/>
      <c r="BL838" s="1"/>
    </row>
    <row r="839" spans="1:64" x14ac:dyDescent="0.25">
      <c r="A839" s="1" t="s">
        <v>6</v>
      </c>
      <c r="B839" s="1" t="s">
        <v>18</v>
      </c>
      <c r="C839" s="1" t="s">
        <v>1645</v>
      </c>
      <c r="D839" s="1" t="s">
        <v>4</v>
      </c>
      <c r="E839" s="1" t="s">
        <v>1066</v>
      </c>
      <c r="F839" s="1" t="s">
        <v>1067</v>
      </c>
      <c r="G839">
        <v>6.5036999999999998E-2</v>
      </c>
      <c r="H839" s="22">
        <v>-9.0342000000000006E-2</v>
      </c>
      <c r="I839" s="2">
        <v>6.5000000000000002E-2</v>
      </c>
      <c r="J839" s="13">
        <v>0.35949999999999999</v>
      </c>
      <c r="K839" s="13">
        <v>0.91500000000000004</v>
      </c>
      <c r="L839" s="13">
        <v>0.68440000000000001</v>
      </c>
      <c r="M839" s="13">
        <v>0.26129999999999998</v>
      </c>
      <c r="N839" s="13">
        <v>-0.70630000000000004</v>
      </c>
      <c r="O839" s="13">
        <v>-0.89810000000000001</v>
      </c>
      <c r="P839" s="13">
        <v>6.5000000000000002E-2</v>
      </c>
      <c r="Q839" s="19">
        <v>0</v>
      </c>
      <c r="R839" s="22">
        <v>0.75</v>
      </c>
      <c r="S839" s="22">
        <v>1.33</v>
      </c>
      <c r="T839" s="22">
        <v>0.53</v>
      </c>
      <c r="U839" s="19">
        <v>34</v>
      </c>
      <c r="V839" s="19">
        <v>8</v>
      </c>
      <c r="AS839" s="2"/>
      <c r="AT839" s="2"/>
      <c r="AU839" s="2"/>
      <c r="AV839" s="15"/>
      <c r="AW839" s="15"/>
      <c r="BA839" s="2"/>
      <c r="BB839" s="2"/>
      <c r="BD839" s="20"/>
      <c r="BE839" s="20"/>
      <c r="BG839" s="3"/>
      <c r="BH839" s="1"/>
      <c r="BI839" s="1"/>
      <c r="BJ839" s="1"/>
      <c r="BK839" s="1"/>
      <c r="BL839" s="1"/>
    </row>
    <row r="840" spans="1:64" x14ac:dyDescent="0.25">
      <c r="A840" s="1" t="s">
        <v>6</v>
      </c>
      <c r="B840" s="1" t="s">
        <v>2</v>
      </c>
      <c r="C840" s="1" t="s">
        <v>1646</v>
      </c>
      <c r="D840" s="1" t="s">
        <v>4</v>
      </c>
      <c r="E840" s="1" t="s">
        <v>1298</v>
      </c>
      <c r="F840" s="1" t="s">
        <v>2313</v>
      </c>
      <c r="G840"/>
      <c r="H840" s="22">
        <v>-9.1399999999999995E-2</v>
      </c>
      <c r="J840" s="13">
        <v>0.1857</v>
      </c>
      <c r="K840" s="13">
        <v>0.33900000000000002</v>
      </c>
      <c r="L840" s="13">
        <v>0.25559999999999999</v>
      </c>
      <c r="M840" s="13">
        <v>0.22320000000000001</v>
      </c>
      <c r="N840" s="13">
        <v>-9.1399999999999995E-2</v>
      </c>
      <c r="O840" s="13">
        <v>-0.31390000000000001</v>
      </c>
      <c r="P840" s="13"/>
      <c r="Q840" s="19">
        <v>1</v>
      </c>
      <c r="R840" s="22">
        <v>0.75</v>
      </c>
      <c r="S840" s="22">
        <v>1.59</v>
      </c>
      <c r="T840" s="22">
        <v>0.42</v>
      </c>
      <c r="U840" s="19">
        <v>43</v>
      </c>
      <c r="V840" s="19">
        <v>15</v>
      </c>
      <c r="AS840" s="2"/>
      <c r="AT840" s="2"/>
      <c r="AU840" s="2"/>
      <c r="AV840" s="15"/>
      <c r="AW840" s="15"/>
      <c r="BA840" s="2"/>
      <c r="BB840" s="2"/>
      <c r="BD840" s="20"/>
      <c r="BE840" s="20"/>
      <c r="BG840" s="3"/>
      <c r="BH840" s="1"/>
      <c r="BI840" s="1"/>
      <c r="BJ840" s="1"/>
      <c r="BK840" s="1"/>
      <c r="BL840" s="1"/>
    </row>
    <row r="841" spans="1:64" x14ac:dyDescent="0.25">
      <c r="A841" s="1" t="s">
        <v>65</v>
      </c>
      <c r="B841" s="1" t="s">
        <v>129</v>
      </c>
      <c r="C841" s="1" t="s">
        <v>7</v>
      </c>
      <c r="D841" s="1" t="s">
        <v>4</v>
      </c>
      <c r="E841" s="1" t="s">
        <v>1298</v>
      </c>
      <c r="F841" s="1" t="s">
        <v>135</v>
      </c>
      <c r="G841"/>
      <c r="H841" s="22">
        <v>-2.8E-3</v>
      </c>
      <c r="J841" s="13">
        <v>2.1299999999999999E-2</v>
      </c>
      <c r="K841" s="13">
        <v>5.2499999999999998E-2</v>
      </c>
      <c r="L841" s="13">
        <v>3.9199999999999999E-2</v>
      </c>
      <c r="M841" s="13">
        <v>3.85E-2</v>
      </c>
      <c r="N841" s="13">
        <v>-3.5299999999999998E-2</v>
      </c>
      <c r="O841" s="13">
        <v>-7.0099999999999996E-2</v>
      </c>
      <c r="P841" s="13"/>
      <c r="Q841" s="19">
        <v>57</v>
      </c>
      <c r="R841" s="22">
        <v>0.75</v>
      </c>
      <c r="S841" s="22">
        <v>1.34</v>
      </c>
      <c r="T841" s="22">
        <v>0.48</v>
      </c>
      <c r="U841" s="19">
        <v>29</v>
      </c>
      <c r="V841" s="19">
        <v>7</v>
      </c>
      <c r="AS841" s="2"/>
      <c r="AT841" s="2"/>
      <c r="AU841" s="2"/>
      <c r="AV841" s="15"/>
      <c r="AW841" s="15"/>
      <c r="BA841" s="2"/>
      <c r="BB841" s="2"/>
      <c r="BD841" s="20"/>
      <c r="BE841" s="20"/>
      <c r="BG841" s="3"/>
      <c r="BH841" s="1"/>
      <c r="BI841" s="1"/>
      <c r="BJ841" s="1"/>
      <c r="BK841" s="1"/>
      <c r="BL841" s="1"/>
    </row>
    <row r="842" spans="1:64" x14ac:dyDescent="0.25">
      <c r="A842" s="1" t="s">
        <v>32</v>
      </c>
      <c r="B842" s="1" t="s">
        <v>18</v>
      </c>
      <c r="C842" s="1" t="s">
        <v>25</v>
      </c>
      <c r="D842" s="1" t="s">
        <v>280</v>
      </c>
      <c r="E842" s="1" t="s">
        <v>641</v>
      </c>
      <c r="F842" s="1" t="s">
        <v>2767</v>
      </c>
      <c r="G842"/>
      <c r="H842" s="22">
        <v>4.1000000000000003E-3</v>
      </c>
      <c r="J842" s="13">
        <v>0.1361</v>
      </c>
      <c r="K842" s="13">
        <v>0.13250000000000001</v>
      </c>
      <c r="L842" s="13">
        <v>9.9400000000000002E-2</v>
      </c>
      <c r="M842" s="13">
        <v>9.3600000000000003E-2</v>
      </c>
      <c r="N842" s="13">
        <v>0</v>
      </c>
      <c r="O842" s="13">
        <v>-0.24709999999999999</v>
      </c>
      <c r="P842" s="13"/>
      <c r="Q842" s="19">
        <v>1532</v>
      </c>
      <c r="R842" s="22">
        <v>0.75</v>
      </c>
      <c r="S842" s="22">
        <v>0.51</v>
      </c>
      <c r="T842" s="22">
        <v>0.65</v>
      </c>
      <c r="U842" s="19">
        <v>22</v>
      </c>
      <c r="V842" s="19">
        <v>6</v>
      </c>
      <c r="AS842" s="2"/>
      <c r="AT842" s="2"/>
      <c r="AU842" s="2"/>
      <c r="AV842" s="15"/>
      <c r="AW842" s="15"/>
      <c r="BA842" s="2"/>
      <c r="BB842" s="2"/>
      <c r="BD842" s="20"/>
      <c r="BE842" s="20"/>
      <c r="BG842" s="3"/>
      <c r="BH842" s="1"/>
      <c r="BI842" s="1"/>
      <c r="BJ842" s="1"/>
      <c r="BK842" s="1"/>
      <c r="BL842" s="1"/>
    </row>
    <row r="843" spans="1:64" x14ac:dyDescent="0.25">
      <c r="A843" s="1" t="s">
        <v>1</v>
      </c>
      <c r="B843" s="1" t="s">
        <v>2</v>
      </c>
      <c r="C843" s="1" t="s">
        <v>28</v>
      </c>
      <c r="D843" s="1" t="s">
        <v>16</v>
      </c>
      <c r="E843" s="1" t="s">
        <v>1339</v>
      </c>
      <c r="F843" s="1" t="s">
        <v>1566</v>
      </c>
      <c r="G843"/>
      <c r="H843" s="22">
        <v>-2.12E-2</v>
      </c>
      <c r="J843" s="13">
        <v>2.1100000000000001E-2</v>
      </c>
      <c r="K843" s="13">
        <v>0.1164</v>
      </c>
      <c r="L843" s="13">
        <v>8.6999999999999994E-2</v>
      </c>
      <c r="M843" s="13">
        <v>8.3500000000000005E-2</v>
      </c>
      <c r="N843" s="13">
        <v>-4.4499999999999998E-2</v>
      </c>
      <c r="O843" s="13">
        <v>-0.30930000000000002</v>
      </c>
      <c r="P843" s="13"/>
      <c r="Q843" s="19">
        <v>185</v>
      </c>
      <c r="R843" s="22">
        <v>0.75</v>
      </c>
      <c r="S843" s="22">
        <v>1.51</v>
      </c>
      <c r="T843" s="22">
        <v>-0.16</v>
      </c>
      <c r="U843" s="19">
        <v>54</v>
      </c>
      <c r="V843" s="19">
        <v>6</v>
      </c>
      <c r="AS843" s="2"/>
      <c r="AT843" s="2"/>
      <c r="AU843" s="2"/>
      <c r="AV843" s="15"/>
      <c r="AW843" s="15"/>
      <c r="BA843" s="2"/>
      <c r="BB843" s="2"/>
      <c r="BD843" s="20"/>
      <c r="BE843" s="20"/>
      <c r="BG843" s="3"/>
      <c r="BH843" s="1"/>
      <c r="BI843" s="1"/>
      <c r="BJ843" s="1"/>
      <c r="BK843" s="1"/>
      <c r="BL843" s="1"/>
    </row>
    <row r="844" spans="1:64" x14ac:dyDescent="0.25">
      <c r="A844" s="1" t="s">
        <v>1</v>
      </c>
      <c r="B844" s="1" t="s">
        <v>2</v>
      </c>
      <c r="C844" s="1" t="s">
        <v>28</v>
      </c>
      <c r="D844" s="1" t="s">
        <v>30</v>
      </c>
      <c r="E844" s="1" t="s">
        <v>1682</v>
      </c>
      <c r="F844" s="1" t="s">
        <v>2135</v>
      </c>
      <c r="G844"/>
      <c r="H844" s="22">
        <v>-1.4E-3</v>
      </c>
      <c r="J844" s="13">
        <v>3.2800000000000003E-2</v>
      </c>
      <c r="K844" s="13">
        <v>0.1638</v>
      </c>
      <c r="L844" s="13">
        <v>0.1225</v>
      </c>
      <c r="M844" s="13">
        <v>0.1169</v>
      </c>
      <c r="N844" s="13">
        <v>-1.29E-2</v>
      </c>
      <c r="O844" s="13">
        <v>-9.5399999999999999E-2</v>
      </c>
      <c r="P844" s="13"/>
      <c r="Q844" s="19">
        <v>12</v>
      </c>
      <c r="R844" s="22">
        <v>0.75</v>
      </c>
      <c r="S844" s="22">
        <v>3</v>
      </c>
      <c r="T844" s="22">
        <v>-0.42</v>
      </c>
      <c r="U844" s="19">
        <v>25</v>
      </c>
      <c r="V844" s="19">
        <v>6</v>
      </c>
      <c r="AS844" s="2"/>
      <c r="AT844" s="2"/>
      <c r="AU844" s="2"/>
      <c r="AV844" s="15"/>
      <c r="AW844" s="15"/>
      <c r="BA844" s="2"/>
      <c r="BB844" s="2"/>
      <c r="BD844" s="20"/>
      <c r="BE844" s="20"/>
      <c r="BG844" s="3"/>
      <c r="BH844" s="1"/>
      <c r="BI844" s="1"/>
      <c r="BJ844" s="1"/>
      <c r="BK844" s="1"/>
      <c r="BL844" s="1"/>
    </row>
    <row r="845" spans="1:64" x14ac:dyDescent="0.25">
      <c r="A845" s="1" t="s">
        <v>17</v>
      </c>
      <c r="B845" s="1" t="s">
        <v>18</v>
      </c>
      <c r="C845" s="1" t="s">
        <v>25</v>
      </c>
      <c r="D845" s="1" t="s">
        <v>288</v>
      </c>
      <c r="E845" s="1" t="s">
        <v>2661</v>
      </c>
      <c r="F845" s="1" t="s">
        <v>2662</v>
      </c>
      <c r="G845"/>
      <c r="H845" s="22">
        <v>-3.9300000000000002E-2</v>
      </c>
      <c r="J845" s="13">
        <v>0.11700000000000001</v>
      </c>
      <c r="K845" s="13">
        <v>0.11899999999999999</v>
      </c>
      <c r="L845" s="13">
        <v>8.8800000000000004E-2</v>
      </c>
      <c r="M845" s="13">
        <v>8.5199999999999998E-2</v>
      </c>
      <c r="N845" s="13">
        <v>-3.9300000000000002E-2</v>
      </c>
      <c r="O845" s="13">
        <v>-0.17549999999999999</v>
      </c>
      <c r="P845" s="13"/>
      <c r="Q845" s="19">
        <v>75</v>
      </c>
      <c r="R845" s="22">
        <v>0.75</v>
      </c>
      <c r="S845" s="22">
        <v>1.72</v>
      </c>
      <c r="T845" s="22">
        <v>0.55000000000000004</v>
      </c>
      <c r="U845" s="19">
        <v>31</v>
      </c>
      <c r="V845" s="19">
        <v>7</v>
      </c>
      <c r="AS845" s="2"/>
      <c r="AT845" s="2"/>
      <c r="AU845" s="2"/>
      <c r="AV845" s="15"/>
      <c r="AW845" s="15"/>
      <c r="BA845" s="2"/>
      <c r="BB845" s="2"/>
      <c r="BD845" s="20"/>
      <c r="BE845" s="20"/>
      <c r="BG845" s="3"/>
      <c r="BH845" s="1"/>
      <c r="BI845" s="1"/>
      <c r="BJ845" s="1"/>
      <c r="BK845" s="1"/>
      <c r="BL845" s="1"/>
    </row>
    <row r="846" spans="1:64" x14ac:dyDescent="0.25">
      <c r="A846" s="1" t="s">
        <v>6</v>
      </c>
      <c r="B846" s="1" t="s">
        <v>18</v>
      </c>
      <c r="C846" s="1" t="s">
        <v>1645</v>
      </c>
      <c r="D846" s="1" t="s">
        <v>4</v>
      </c>
      <c r="E846" s="1" t="s">
        <v>2027</v>
      </c>
      <c r="F846" s="1" t="s">
        <v>2028</v>
      </c>
      <c r="G846">
        <v>-3.5203999999999999E-2</v>
      </c>
      <c r="H846" s="22">
        <v>-0.158439</v>
      </c>
      <c r="I846" s="2">
        <v>-3.5200000000000002E-2</v>
      </c>
      <c r="J846" s="13">
        <v>0.36830000000000002</v>
      </c>
      <c r="K846" s="13">
        <v>0.90680000000000005</v>
      </c>
      <c r="L846" s="13">
        <v>0.67830000000000001</v>
      </c>
      <c r="M846" s="13">
        <v>0.38829999999999998</v>
      </c>
      <c r="N846" s="13">
        <v>-0.24809999999999999</v>
      </c>
      <c r="O846" s="13">
        <v>-0.53859999999999997</v>
      </c>
      <c r="P846" s="13">
        <v>-3.5200000000000002E-2</v>
      </c>
      <c r="Q846" s="19">
        <v>0</v>
      </c>
      <c r="R846" s="22">
        <v>0.75</v>
      </c>
      <c r="S846" s="22">
        <v>2.29</v>
      </c>
      <c r="T846" s="22">
        <v>0.34</v>
      </c>
      <c r="U846" s="19">
        <v>10</v>
      </c>
      <c r="V846" s="19">
        <v>6</v>
      </c>
      <c r="AS846" s="2"/>
      <c r="AT846" s="2"/>
      <c r="AU846" s="2"/>
      <c r="AV846" s="15"/>
      <c r="AW846" s="15"/>
      <c r="BA846" s="2"/>
      <c r="BB846" s="2"/>
      <c r="BD846" s="20"/>
      <c r="BE846" s="20"/>
      <c r="BG846" s="3"/>
      <c r="BH846" s="1"/>
      <c r="BI846" s="1"/>
      <c r="BJ846" s="1"/>
      <c r="BK846" s="1"/>
      <c r="BL846" s="1"/>
    </row>
    <row r="847" spans="1:64" x14ac:dyDescent="0.25">
      <c r="A847" s="1" t="s">
        <v>17</v>
      </c>
      <c r="B847" s="1" t="s">
        <v>18</v>
      </c>
      <c r="C847" s="1" t="s">
        <v>25</v>
      </c>
      <c r="D847" s="1" t="s">
        <v>19</v>
      </c>
      <c r="E847" s="1" t="s">
        <v>130</v>
      </c>
      <c r="F847" s="1" t="s">
        <v>131</v>
      </c>
      <c r="G847"/>
      <c r="H847" s="22">
        <v>1.8414E-2</v>
      </c>
      <c r="J847" s="13">
        <v>9.4299999999999995E-2</v>
      </c>
      <c r="K847" s="13">
        <v>9.7799999999999998E-2</v>
      </c>
      <c r="L847" s="13">
        <v>7.2700000000000001E-2</v>
      </c>
      <c r="M847" s="13">
        <v>7.0199999999999999E-2</v>
      </c>
      <c r="N847" s="13">
        <v>-2.2200000000000001E-2</v>
      </c>
      <c r="O847" s="13">
        <v>-0.22439999999999999</v>
      </c>
      <c r="P847" s="13"/>
      <c r="Q847" s="19">
        <v>25</v>
      </c>
      <c r="R847" s="22">
        <v>0.74</v>
      </c>
      <c r="S847" s="22">
        <v>1.1100000000000001</v>
      </c>
      <c r="T847" s="22">
        <v>-0.13</v>
      </c>
      <c r="U847" s="19">
        <v>26</v>
      </c>
      <c r="V847" s="19">
        <v>9</v>
      </c>
      <c r="AS847" s="2"/>
      <c r="AT847" s="2"/>
      <c r="AU847" s="2"/>
      <c r="AV847" s="15"/>
      <c r="AW847" s="15"/>
      <c r="BA847" s="2"/>
      <c r="BB847" s="2"/>
      <c r="BD847" s="20"/>
      <c r="BE847" s="20"/>
      <c r="BG847" s="3"/>
      <c r="BH847" s="1"/>
      <c r="BI847" s="1"/>
      <c r="BJ847" s="1"/>
      <c r="BK847" s="1"/>
      <c r="BL847" s="1"/>
    </row>
    <row r="848" spans="1:64" x14ac:dyDescent="0.25">
      <c r="A848" s="1" t="s">
        <v>1</v>
      </c>
      <c r="B848" s="1" t="s">
        <v>2</v>
      </c>
      <c r="C848" s="1" t="s">
        <v>39</v>
      </c>
      <c r="D848" s="1" t="s">
        <v>4</v>
      </c>
      <c r="E848" s="1" t="s">
        <v>55</v>
      </c>
      <c r="F848" s="1" t="s">
        <v>1873</v>
      </c>
      <c r="G848"/>
      <c r="H848" s="22">
        <v>1.52E-2</v>
      </c>
      <c r="J848" s="13">
        <v>9.5600000000000004E-2</v>
      </c>
      <c r="K848" s="13">
        <v>7.7399999999999997E-2</v>
      </c>
      <c r="L848" s="13">
        <v>5.74E-2</v>
      </c>
      <c r="M848" s="13">
        <v>5.6099999999999997E-2</v>
      </c>
      <c r="N848" s="13">
        <v>-1.46E-2</v>
      </c>
      <c r="O848" s="13">
        <v>-4.3099999999999999E-2</v>
      </c>
      <c r="P848" s="13"/>
      <c r="Q848" s="19">
        <v>262</v>
      </c>
      <c r="R848" s="22">
        <v>0.74</v>
      </c>
      <c r="S848" s="22">
        <v>1.51</v>
      </c>
      <c r="T848" s="22">
        <v>-0.18</v>
      </c>
      <c r="U848" s="19">
        <v>8</v>
      </c>
      <c r="V848" s="19">
        <v>5</v>
      </c>
      <c r="AS848" s="2"/>
      <c r="AT848" s="2"/>
      <c r="AU848" s="2"/>
      <c r="AV848" s="15"/>
      <c r="AW848" s="15"/>
      <c r="BA848" s="2"/>
      <c r="BB848" s="2"/>
      <c r="BD848" s="20"/>
      <c r="BE848" s="20"/>
      <c r="BG848" s="3"/>
      <c r="BH848" s="1"/>
      <c r="BI848" s="1"/>
      <c r="BJ848" s="1"/>
      <c r="BK848" s="1"/>
      <c r="BL848" s="1"/>
    </row>
    <row r="849" spans="1:64" x14ac:dyDescent="0.25">
      <c r="A849" s="1" t="s">
        <v>21</v>
      </c>
      <c r="B849" s="1" t="s">
        <v>18</v>
      </c>
      <c r="C849" s="1" t="s">
        <v>7</v>
      </c>
      <c r="D849" s="1" t="s">
        <v>4</v>
      </c>
      <c r="E849" s="1" t="s">
        <v>2353</v>
      </c>
      <c r="F849" s="1" t="s">
        <v>2354</v>
      </c>
      <c r="G849"/>
      <c r="H849" s="22">
        <v>1.2999999999999999E-3</v>
      </c>
      <c r="J849" s="13">
        <v>5.62E-2</v>
      </c>
      <c r="K849" s="13">
        <v>4.1599999999999998E-2</v>
      </c>
      <c r="L849" s="13">
        <v>3.09E-2</v>
      </c>
      <c r="M849" s="13">
        <v>3.0499999999999999E-2</v>
      </c>
      <c r="N849" s="13">
        <v>0</v>
      </c>
      <c r="O849" s="13">
        <v>-0.1089</v>
      </c>
      <c r="P849" s="13"/>
      <c r="Q849" s="19">
        <v>188</v>
      </c>
      <c r="R849" s="22">
        <v>0.74</v>
      </c>
      <c r="S849" s="22">
        <v>0.79</v>
      </c>
      <c r="T849" s="22">
        <v>0.57999999999999996</v>
      </c>
      <c r="U849" s="19">
        <v>32</v>
      </c>
      <c r="V849" s="19">
        <v>5</v>
      </c>
      <c r="AS849" s="2"/>
      <c r="AT849" s="2"/>
      <c r="AU849" s="2"/>
      <c r="AV849" s="15"/>
      <c r="AW849" s="15"/>
      <c r="BA849" s="2"/>
      <c r="BB849" s="2"/>
      <c r="BD849" s="20"/>
      <c r="BE849" s="20"/>
      <c r="BG849" s="3"/>
      <c r="BH849" s="1"/>
      <c r="BI849" s="1"/>
      <c r="BJ849" s="1"/>
      <c r="BK849" s="1"/>
      <c r="BL849" s="1"/>
    </row>
    <row r="850" spans="1:64" x14ac:dyDescent="0.25">
      <c r="A850" s="1" t="s">
        <v>36</v>
      </c>
      <c r="B850" s="1" t="s">
        <v>8</v>
      </c>
      <c r="C850" s="1" t="s">
        <v>7</v>
      </c>
      <c r="D850" s="1" t="s">
        <v>4</v>
      </c>
      <c r="E850" s="1" t="s">
        <v>2366</v>
      </c>
      <c r="F850" s="1" t="s">
        <v>2368</v>
      </c>
      <c r="G850"/>
      <c r="H850" s="22">
        <v>1.8E-3</v>
      </c>
      <c r="J850" s="13">
        <v>7.6100000000000001E-2</v>
      </c>
      <c r="K850" s="13">
        <v>0.04</v>
      </c>
      <c r="L850" s="13">
        <v>2.9600000000000001E-2</v>
      </c>
      <c r="M850" s="13">
        <v>2.92E-2</v>
      </c>
      <c r="N850" s="13">
        <v>0</v>
      </c>
      <c r="O850" s="13">
        <v>-7.7499999999999999E-2</v>
      </c>
      <c r="P850" s="13"/>
      <c r="Q850" s="19">
        <v>178</v>
      </c>
      <c r="R850" s="22">
        <v>0.74</v>
      </c>
      <c r="S850" s="22">
        <v>0.77</v>
      </c>
      <c r="T850" s="22">
        <v>0.37</v>
      </c>
      <c r="U850" s="19">
        <v>30</v>
      </c>
      <c r="V850" s="19">
        <v>5</v>
      </c>
      <c r="AS850" s="2"/>
      <c r="AT850" s="2"/>
      <c r="AU850" s="2"/>
      <c r="AV850" s="15"/>
      <c r="AW850" s="15"/>
      <c r="BA850" s="2"/>
      <c r="BB850" s="2"/>
      <c r="BD850" s="20"/>
      <c r="BE850" s="20"/>
      <c r="BG850" s="3"/>
      <c r="BH850" s="1"/>
      <c r="BI850" s="1"/>
      <c r="BJ850" s="1"/>
      <c r="BK850" s="1"/>
      <c r="BL850" s="1"/>
    </row>
    <row r="851" spans="1:64" x14ac:dyDescent="0.25">
      <c r="A851" s="1" t="s">
        <v>1</v>
      </c>
      <c r="B851" s="1" t="s">
        <v>2</v>
      </c>
      <c r="C851" s="1" t="s">
        <v>13</v>
      </c>
      <c r="D851" s="1" t="s">
        <v>4</v>
      </c>
      <c r="E851" s="1" t="s">
        <v>277</v>
      </c>
      <c r="F851" s="1" t="s">
        <v>2734</v>
      </c>
      <c r="G851"/>
      <c r="H851" s="22">
        <v>1.35E-2</v>
      </c>
      <c r="J851" s="13">
        <v>0.1031</v>
      </c>
      <c r="K851" s="13">
        <v>0.14330000000000001</v>
      </c>
      <c r="L851" s="13">
        <v>0.106</v>
      </c>
      <c r="M851" s="13">
        <v>0.1003</v>
      </c>
      <c r="N851" s="13">
        <v>-5.1000000000000004E-3</v>
      </c>
      <c r="O851" s="13">
        <v>-0.25750000000000001</v>
      </c>
      <c r="P851" s="13"/>
      <c r="Q851" s="19">
        <v>4406</v>
      </c>
      <c r="R851" s="22">
        <v>0.74</v>
      </c>
      <c r="S851" s="22">
        <v>1.31</v>
      </c>
      <c r="T851" s="22">
        <v>-0.03</v>
      </c>
      <c r="U851" s="19">
        <v>31</v>
      </c>
      <c r="V851" s="19">
        <v>5</v>
      </c>
      <c r="AS851" s="2"/>
      <c r="AT851" s="2"/>
      <c r="AU851" s="2"/>
      <c r="AV851" s="15"/>
      <c r="AW851" s="15"/>
      <c r="BA851" s="2"/>
      <c r="BB851" s="2"/>
      <c r="BD851" s="20"/>
      <c r="BE851" s="20"/>
      <c r="BG851" s="3"/>
      <c r="BH851" s="1"/>
      <c r="BI851" s="1"/>
      <c r="BJ851" s="1"/>
      <c r="BK851" s="1"/>
      <c r="BL851" s="1"/>
    </row>
    <row r="852" spans="1:64" x14ac:dyDescent="0.25">
      <c r="A852" s="1" t="s">
        <v>6</v>
      </c>
      <c r="B852" s="1" t="s">
        <v>18</v>
      </c>
      <c r="C852" s="1" t="s">
        <v>1645</v>
      </c>
      <c r="D852" s="1" t="s">
        <v>4</v>
      </c>
      <c r="E852" s="1" t="s">
        <v>2945</v>
      </c>
      <c r="F852" s="1" t="s">
        <v>2946</v>
      </c>
      <c r="G852">
        <v>5.6520000000000001E-2</v>
      </c>
      <c r="H852" s="22">
        <v>-9.9988999999999995E-2</v>
      </c>
      <c r="I852" s="2">
        <v>5.6500000000000002E-2</v>
      </c>
      <c r="J852" s="13">
        <v>0.76459999999999995</v>
      </c>
      <c r="K852" s="13">
        <v>0.78710000000000002</v>
      </c>
      <c r="L852" s="13">
        <v>0.58609999999999995</v>
      </c>
      <c r="M852" s="13">
        <v>0.37590000000000001</v>
      </c>
      <c r="N852" s="13">
        <v>-0.13320000000000001</v>
      </c>
      <c r="O852" s="13">
        <v>-0.6764</v>
      </c>
      <c r="P852" s="13">
        <v>5.6500000000000002E-2</v>
      </c>
      <c r="Q852" s="19">
        <v>0</v>
      </c>
      <c r="R852" s="22">
        <v>0.74</v>
      </c>
      <c r="S852" s="22">
        <v>2.0099999999999998</v>
      </c>
      <c r="T852" s="22">
        <v>0.52</v>
      </c>
      <c r="U852" s="19">
        <v>39</v>
      </c>
      <c r="V852" s="19">
        <v>20</v>
      </c>
      <c r="AS852" s="2"/>
      <c r="AT852" s="2"/>
      <c r="AU852" s="2"/>
      <c r="AV852" s="15"/>
      <c r="AW852" s="15"/>
      <c r="BA852" s="2"/>
      <c r="BB852" s="2"/>
      <c r="BD852" s="20"/>
      <c r="BE852" s="20"/>
      <c r="BG852" s="3"/>
      <c r="BH852" s="1"/>
      <c r="BI852" s="1"/>
      <c r="BJ852" s="1"/>
      <c r="BK852" s="1"/>
      <c r="BL852" s="1"/>
    </row>
    <row r="853" spans="1:64" x14ac:dyDescent="0.25">
      <c r="A853" s="1" t="s">
        <v>6</v>
      </c>
      <c r="B853" s="1" t="s">
        <v>18</v>
      </c>
      <c r="C853" s="1" t="s">
        <v>1645</v>
      </c>
      <c r="D853" s="1" t="s">
        <v>4</v>
      </c>
      <c r="E853" s="1" t="s">
        <v>3069</v>
      </c>
      <c r="F853" s="1" t="s">
        <v>3070</v>
      </c>
      <c r="G853">
        <v>7.6092999999999994E-2</v>
      </c>
      <c r="H853" s="22">
        <v>-0.191084</v>
      </c>
      <c r="I853" s="2">
        <v>7.6100000000000001E-2</v>
      </c>
      <c r="J853" s="13">
        <v>5.04E-2</v>
      </c>
      <c r="K853" s="13">
        <v>0.7097</v>
      </c>
      <c r="L853" s="13">
        <v>0.52190000000000003</v>
      </c>
      <c r="M853" s="13">
        <v>0.3422</v>
      </c>
      <c r="N853" s="13">
        <v>-0.14410000000000001</v>
      </c>
      <c r="O853" s="13">
        <v>-0.46789999999999998</v>
      </c>
      <c r="P853" s="13">
        <v>7.6100000000000001E-2</v>
      </c>
      <c r="Q853" s="19">
        <v>0</v>
      </c>
      <c r="R853" s="22">
        <v>0.74</v>
      </c>
      <c r="S853" s="22">
        <v>1.52</v>
      </c>
      <c r="T853" s="22">
        <v>0.43</v>
      </c>
      <c r="U853" s="19">
        <v>10</v>
      </c>
      <c r="V853" s="19">
        <v>8</v>
      </c>
      <c r="AS853" s="2"/>
      <c r="AT853" s="2"/>
      <c r="AU853" s="2"/>
      <c r="AV853" s="15"/>
      <c r="AW853" s="15"/>
      <c r="BA853" s="2"/>
      <c r="BB853" s="2"/>
      <c r="BD853" s="20"/>
      <c r="BE853" s="20"/>
      <c r="BG853" s="3"/>
      <c r="BH853" s="1"/>
      <c r="BI853" s="1"/>
      <c r="BJ853" s="1"/>
      <c r="BK853" s="1"/>
      <c r="BL853" s="1"/>
    </row>
    <row r="854" spans="1:64" x14ac:dyDescent="0.25">
      <c r="A854" s="1" t="s">
        <v>17</v>
      </c>
      <c r="B854" s="1" t="s">
        <v>18</v>
      </c>
      <c r="C854" s="1" t="s">
        <v>25</v>
      </c>
      <c r="D854" s="1" t="s">
        <v>4</v>
      </c>
      <c r="E854" s="1" t="s">
        <v>2760</v>
      </c>
      <c r="F854" s="1" t="s">
        <v>2761</v>
      </c>
      <c r="G854"/>
      <c r="H854" s="22">
        <v>-3.8199999999999998E-2</v>
      </c>
      <c r="J854" s="13">
        <v>0.36580000000000001</v>
      </c>
      <c r="K854" s="13">
        <v>0.81879999999999997</v>
      </c>
      <c r="L854" s="13">
        <v>0.60960000000000003</v>
      </c>
      <c r="M854" s="13">
        <v>0.3705</v>
      </c>
      <c r="N854" s="13">
        <v>-3.8199999999999998E-2</v>
      </c>
      <c r="O854" s="13">
        <v>-0.41049999999999998</v>
      </c>
      <c r="P854" s="13"/>
      <c r="Q854" s="19">
        <v>2</v>
      </c>
      <c r="R854" s="22">
        <v>0.74</v>
      </c>
      <c r="S854" s="22">
        <v>1.44</v>
      </c>
      <c r="T854" s="22">
        <v>0.69</v>
      </c>
      <c r="U854" s="19">
        <v>11</v>
      </c>
      <c r="V854" s="19">
        <v>3</v>
      </c>
      <c r="AS854" s="2"/>
      <c r="AT854" s="2"/>
      <c r="AU854" s="2"/>
      <c r="AV854" s="15"/>
      <c r="AW854" s="15"/>
      <c r="BA854" s="2"/>
      <c r="BB854" s="2"/>
      <c r="BD854" s="20"/>
      <c r="BE854" s="20"/>
      <c r="BG854" s="3"/>
      <c r="BH854" s="1"/>
      <c r="BI854" s="1"/>
      <c r="BJ854" s="1"/>
      <c r="BK854" s="1"/>
      <c r="BL854" s="1"/>
    </row>
    <row r="855" spans="1:64" x14ac:dyDescent="0.25">
      <c r="A855" s="1" t="s">
        <v>32</v>
      </c>
      <c r="B855" s="1" t="s">
        <v>18</v>
      </c>
      <c r="C855" s="1" t="s">
        <v>25</v>
      </c>
      <c r="D855" s="1" t="s">
        <v>4</v>
      </c>
      <c r="E855" s="1" t="s">
        <v>2469</v>
      </c>
      <c r="F855" s="1" t="s">
        <v>2695</v>
      </c>
      <c r="G855"/>
      <c r="H855" s="22">
        <v>1.6000000000000001E-3</v>
      </c>
      <c r="J855" s="13">
        <v>0.1053</v>
      </c>
      <c r="K855" s="13">
        <v>5.7099999999999998E-2</v>
      </c>
      <c r="L855" s="13">
        <v>4.2000000000000003E-2</v>
      </c>
      <c r="M855" s="13">
        <v>4.1099999999999998E-2</v>
      </c>
      <c r="N855" s="13">
        <v>0</v>
      </c>
      <c r="O855" s="13">
        <v>-0.1129</v>
      </c>
      <c r="P855" s="13"/>
      <c r="Q855" s="19">
        <v>716</v>
      </c>
      <c r="R855" s="22">
        <v>0.74</v>
      </c>
      <c r="S855" s="22">
        <v>0.77</v>
      </c>
      <c r="T855" s="22">
        <v>0.55000000000000004</v>
      </c>
      <c r="U855" s="19">
        <v>28</v>
      </c>
      <c r="V855" s="19">
        <v>7</v>
      </c>
      <c r="AS855" s="2"/>
      <c r="AT855" s="2"/>
      <c r="AU855" s="2"/>
      <c r="AV855" s="15"/>
      <c r="AW855" s="15"/>
      <c r="BA855" s="2"/>
      <c r="BB855" s="2"/>
      <c r="BD855" s="20"/>
      <c r="BE855" s="20"/>
      <c r="BG855" s="3"/>
      <c r="BH855" s="1"/>
      <c r="BI855" s="1"/>
      <c r="BJ855" s="1"/>
      <c r="BK855" s="1"/>
      <c r="BL855" s="1"/>
    </row>
    <row r="856" spans="1:64" x14ac:dyDescent="0.25">
      <c r="A856" s="1" t="s">
        <v>1</v>
      </c>
      <c r="B856" s="1" t="s">
        <v>18</v>
      </c>
      <c r="C856" s="1" t="s">
        <v>25</v>
      </c>
      <c r="D856" s="1" t="s">
        <v>40</v>
      </c>
      <c r="E856" s="1" t="s">
        <v>176</v>
      </c>
      <c r="F856" s="1" t="s">
        <v>177</v>
      </c>
      <c r="G856"/>
      <c r="H856" s="22">
        <v>-1.41E-2</v>
      </c>
      <c r="J856" s="13">
        <v>-8.9999999999999998E-4</v>
      </c>
      <c r="K856" s="13">
        <v>0.1946</v>
      </c>
      <c r="L856" s="13">
        <v>0.14410000000000001</v>
      </c>
      <c r="M856" s="13">
        <v>0.13370000000000001</v>
      </c>
      <c r="N856" s="13">
        <v>-0.1137</v>
      </c>
      <c r="O856" s="13">
        <v>-0.23380000000000001</v>
      </c>
      <c r="P856" s="13"/>
      <c r="Q856" s="19">
        <v>102</v>
      </c>
      <c r="R856" s="22">
        <v>0.74</v>
      </c>
      <c r="S856" s="22">
        <v>1.31</v>
      </c>
      <c r="T856" s="22">
        <v>0.11</v>
      </c>
      <c r="U856" s="19">
        <v>37</v>
      </c>
      <c r="V856" s="19">
        <v>8</v>
      </c>
      <c r="AS856" s="2"/>
      <c r="AT856" s="2"/>
      <c r="AU856" s="2"/>
      <c r="AV856" s="15"/>
      <c r="AW856" s="15"/>
      <c r="BA856" s="2"/>
      <c r="BB856" s="2"/>
      <c r="BD856" s="20"/>
      <c r="BE856" s="20"/>
      <c r="BG856" s="3"/>
      <c r="BH856" s="1"/>
      <c r="BI856" s="1"/>
      <c r="BJ856" s="1"/>
      <c r="BK856" s="1"/>
      <c r="BL856" s="1"/>
    </row>
    <row r="857" spans="1:64" x14ac:dyDescent="0.25">
      <c r="A857" s="1" t="s">
        <v>6</v>
      </c>
      <c r="B857" s="1" t="s">
        <v>18</v>
      </c>
      <c r="C857" s="1" t="s">
        <v>1646</v>
      </c>
      <c r="D857" s="1" t="s">
        <v>4</v>
      </c>
      <c r="E857" s="1" t="s">
        <v>3253</v>
      </c>
      <c r="F857" s="1" t="s">
        <v>3254</v>
      </c>
      <c r="G857"/>
      <c r="H857" s="22">
        <v>-1.95E-2</v>
      </c>
      <c r="J857" s="13">
        <v>0.53110000000000002</v>
      </c>
      <c r="K857" s="13">
        <v>0.45100000000000001</v>
      </c>
      <c r="L857" s="13">
        <v>0.33160000000000001</v>
      </c>
      <c r="M857" s="13">
        <v>0.26300000000000001</v>
      </c>
      <c r="N857" s="13">
        <v>-1.95E-2</v>
      </c>
      <c r="O857" s="13">
        <v>-0.57769999999999999</v>
      </c>
      <c r="P857" s="13"/>
      <c r="Q857" s="19">
        <v>7</v>
      </c>
      <c r="R857" s="22">
        <v>0.74</v>
      </c>
      <c r="S857" s="22">
        <v>1.31</v>
      </c>
      <c r="T857" s="22">
        <v>0.53</v>
      </c>
      <c r="U857" s="19">
        <v>26</v>
      </c>
      <c r="V857" s="19">
        <v>9</v>
      </c>
      <c r="AS857" s="2"/>
      <c r="AT857" s="2"/>
      <c r="AU857" s="2"/>
      <c r="AV857" s="15"/>
      <c r="AW857" s="15"/>
      <c r="BA857" s="2"/>
      <c r="BB857" s="2"/>
      <c r="BD857" s="20"/>
      <c r="BE857" s="20"/>
      <c r="BG857" s="3"/>
      <c r="BH857" s="1"/>
      <c r="BI857" s="1"/>
      <c r="BJ857" s="1"/>
      <c r="BK857" s="1"/>
      <c r="BL857" s="1"/>
    </row>
    <row r="858" spans="1:64" x14ac:dyDescent="0.25">
      <c r="A858" s="1" t="s">
        <v>32</v>
      </c>
      <c r="B858" s="1" t="s">
        <v>18</v>
      </c>
      <c r="C858" s="1" t="s">
        <v>25</v>
      </c>
      <c r="D858" s="1" t="s">
        <v>19</v>
      </c>
      <c r="E858" s="1" t="s">
        <v>321</v>
      </c>
      <c r="F858" s="1" t="s">
        <v>567</v>
      </c>
      <c r="G858"/>
      <c r="H858" s="22">
        <v>2.9999999999999997E-4</v>
      </c>
      <c r="J858" s="13">
        <v>0.13009999999999999</v>
      </c>
      <c r="K858" s="13">
        <v>4.02E-2</v>
      </c>
      <c r="L858" s="13">
        <v>2.98E-2</v>
      </c>
      <c r="M858" s="13">
        <v>2.9399999999999999E-2</v>
      </c>
      <c r="N858" s="13">
        <v>0</v>
      </c>
      <c r="O858" s="13">
        <v>-0.14699999999999999</v>
      </c>
      <c r="P858" s="13"/>
      <c r="Q858" s="19">
        <v>527</v>
      </c>
      <c r="R858" s="22">
        <v>0.74</v>
      </c>
      <c r="S858" s="22">
        <v>0.69</v>
      </c>
      <c r="T858" s="22">
        <v>0.17</v>
      </c>
      <c r="U858" s="19">
        <v>36</v>
      </c>
      <c r="V858" s="19">
        <v>4</v>
      </c>
      <c r="AS858" s="2"/>
      <c r="AT858" s="2"/>
      <c r="AU858" s="2"/>
      <c r="AV858" s="15"/>
      <c r="AW858" s="15"/>
      <c r="BA858" s="2"/>
      <c r="BB858" s="2"/>
      <c r="BD858" s="20"/>
      <c r="BE858" s="20"/>
      <c r="BG858" s="3"/>
      <c r="BH858" s="1"/>
      <c r="BI858" s="1"/>
      <c r="BJ858" s="1"/>
      <c r="BK858" s="1"/>
      <c r="BL858" s="1"/>
    </row>
    <row r="859" spans="1:64" x14ac:dyDescent="0.25">
      <c r="A859" s="1" t="s">
        <v>6</v>
      </c>
      <c r="B859" s="1" t="s">
        <v>18</v>
      </c>
      <c r="C859" s="1" t="s">
        <v>1645</v>
      </c>
      <c r="D859" s="1" t="s">
        <v>4</v>
      </c>
      <c r="E859" s="1" t="s">
        <v>1207</v>
      </c>
      <c r="F859" s="1" t="s">
        <v>1208</v>
      </c>
      <c r="G859">
        <v>0.112757</v>
      </c>
      <c r="H859" s="22">
        <v>-9.4264000000000001E-2</v>
      </c>
      <c r="I859" s="2">
        <v>0.1128</v>
      </c>
      <c r="J859" s="13">
        <v>0.61919999999999997</v>
      </c>
      <c r="K859" s="13">
        <v>0.8458</v>
      </c>
      <c r="L859" s="13">
        <v>0.62770000000000004</v>
      </c>
      <c r="M859" s="13">
        <v>0.33029999999999998</v>
      </c>
      <c r="N859" s="13">
        <v>0</v>
      </c>
      <c r="O859" s="13">
        <v>-0.73560000000000003</v>
      </c>
      <c r="P859" s="13">
        <v>0.1128</v>
      </c>
      <c r="Q859" s="19">
        <v>0</v>
      </c>
      <c r="R859" s="22">
        <v>0.74</v>
      </c>
      <c r="S859" s="22">
        <v>1.31</v>
      </c>
      <c r="T859" s="22">
        <v>0.42</v>
      </c>
      <c r="U859" s="19">
        <v>22</v>
      </c>
      <c r="V859" s="19">
        <v>6</v>
      </c>
      <c r="AS859" s="2"/>
      <c r="AT859" s="2"/>
      <c r="AU859" s="2"/>
      <c r="AV859" s="15"/>
      <c r="AW859" s="15"/>
      <c r="BA859" s="2"/>
      <c r="BB859" s="2"/>
      <c r="BD859" s="20"/>
      <c r="BE859" s="20"/>
      <c r="BG859" s="3"/>
      <c r="BH859" s="1"/>
      <c r="BI859" s="1"/>
      <c r="BJ859" s="1"/>
      <c r="BK859" s="1"/>
      <c r="BL859" s="1"/>
    </row>
    <row r="860" spans="1:64" x14ac:dyDescent="0.25">
      <c r="A860" s="1" t="s">
        <v>6</v>
      </c>
      <c r="B860" s="1" t="s">
        <v>18</v>
      </c>
      <c r="C860" s="1" t="s">
        <v>1645</v>
      </c>
      <c r="D860" s="1" t="s">
        <v>4</v>
      </c>
      <c r="E860" s="1" t="s">
        <v>1932</v>
      </c>
      <c r="F860" s="1" t="s">
        <v>1933</v>
      </c>
      <c r="G860">
        <v>6.1816999999999997E-2</v>
      </c>
      <c r="H860" s="22">
        <v>5.6722000000000002E-2</v>
      </c>
      <c r="I860" s="2">
        <v>6.1800000000000001E-2</v>
      </c>
      <c r="J860" s="13">
        <v>1.0484</v>
      </c>
      <c r="K860" s="13">
        <v>1.0346</v>
      </c>
      <c r="L860" s="13">
        <v>0.77010000000000001</v>
      </c>
      <c r="M860" s="13">
        <v>0.41570000000000001</v>
      </c>
      <c r="N860" s="13">
        <v>-0.1216</v>
      </c>
      <c r="O860" s="13">
        <v>-0.81110000000000004</v>
      </c>
      <c r="P860" s="13">
        <v>6.1800000000000001E-2</v>
      </c>
      <c r="Q860" s="19">
        <v>0</v>
      </c>
      <c r="R860" s="22">
        <v>0.74</v>
      </c>
      <c r="S860" s="22">
        <v>2.1800000000000002</v>
      </c>
      <c r="T860" s="22">
        <v>0.42</v>
      </c>
      <c r="U860" s="19">
        <v>38</v>
      </c>
      <c r="V860" s="19">
        <v>14</v>
      </c>
      <c r="AS860" s="2"/>
      <c r="AT860" s="2"/>
      <c r="AU860" s="2"/>
      <c r="AV860" s="15"/>
      <c r="AW860" s="15"/>
      <c r="BA860" s="2"/>
      <c r="BB860" s="2"/>
      <c r="BD860" s="20"/>
      <c r="BE860" s="20"/>
      <c r="BG860" s="3"/>
      <c r="BH860" s="1"/>
      <c r="BI860" s="1"/>
      <c r="BJ860" s="1"/>
      <c r="BK860" s="1"/>
      <c r="BL860" s="1"/>
    </row>
    <row r="861" spans="1:64" x14ac:dyDescent="0.25">
      <c r="A861" s="1" t="s">
        <v>6</v>
      </c>
      <c r="B861" s="1" t="s">
        <v>18</v>
      </c>
      <c r="C861" s="1" t="s">
        <v>1645</v>
      </c>
      <c r="D861" s="1" t="s">
        <v>4</v>
      </c>
      <c r="E861" s="1" t="s">
        <v>2020</v>
      </c>
      <c r="F861" s="1" t="s">
        <v>2021</v>
      </c>
      <c r="G861">
        <v>-1.0638E-2</v>
      </c>
      <c r="H861" s="22">
        <v>-0.22026000000000001</v>
      </c>
      <c r="I861" s="2">
        <v>-1.06E-2</v>
      </c>
      <c r="J861" s="13">
        <v>3.8300000000000001E-2</v>
      </c>
      <c r="K861" s="13">
        <v>1.1776</v>
      </c>
      <c r="L861" s="13">
        <v>0.86799999999999999</v>
      </c>
      <c r="M861" s="13">
        <v>0.44069999999999998</v>
      </c>
      <c r="N861" s="13">
        <v>-0.36909999999999998</v>
      </c>
      <c r="O861" s="13">
        <v>-0.65269999999999995</v>
      </c>
      <c r="P861" s="13">
        <v>-1.06E-2</v>
      </c>
      <c r="Q861" s="19">
        <v>0</v>
      </c>
      <c r="R861" s="22">
        <v>0.74</v>
      </c>
      <c r="S861" s="22">
        <v>2.35</v>
      </c>
      <c r="T861" s="22">
        <v>0.39</v>
      </c>
      <c r="U861" s="19">
        <v>10</v>
      </c>
      <c r="V861" s="19">
        <v>5</v>
      </c>
      <c r="AS861" s="2"/>
      <c r="AT861" s="2"/>
      <c r="AU861" s="2"/>
      <c r="AV861" s="15"/>
      <c r="AW861" s="15"/>
      <c r="BA861" s="2"/>
      <c r="BB861" s="2"/>
      <c r="BD861" s="20"/>
      <c r="BE861" s="20"/>
      <c r="BG861" s="3"/>
      <c r="BH861" s="1"/>
      <c r="BI861" s="1"/>
      <c r="BJ861" s="1"/>
      <c r="BK861" s="1"/>
      <c r="BL861" s="1"/>
    </row>
    <row r="862" spans="1:64" x14ac:dyDescent="0.25">
      <c r="A862" s="1" t="s">
        <v>6</v>
      </c>
      <c r="B862" s="1" t="s">
        <v>18</v>
      </c>
      <c r="C862" s="1" t="s">
        <v>1645</v>
      </c>
      <c r="D862" s="1" t="s">
        <v>4</v>
      </c>
      <c r="E862" s="1" t="s">
        <v>968</v>
      </c>
      <c r="F862" s="1" t="s">
        <v>969</v>
      </c>
      <c r="G862">
        <v>7.9205999999999999E-2</v>
      </c>
      <c r="H862" s="22">
        <v>-8.0990000000000006E-2</v>
      </c>
      <c r="I862" s="2">
        <v>7.9200000000000007E-2</v>
      </c>
      <c r="J862" s="13">
        <v>0.1905</v>
      </c>
      <c r="K862" s="13">
        <v>0.87880000000000003</v>
      </c>
      <c r="L862" s="13">
        <v>0.64629999999999999</v>
      </c>
      <c r="M862" s="13">
        <v>0.30980000000000002</v>
      </c>
      <c r="N862" s="13">
        <v>-0.61760000000000004</v>
      </c>
      <c r="O862" s="13">
        <v>-0.85029999999999994</v>
      </c>
      <c r="P862" s="13">
        <v>7.9200000000000007E-2</v>
      </c>
      <c r="Q862" s="19">
        <v>0</v>
      </c>
      <c r="R862" s="22">
        <v>0.74</v>
      </c>
      <c r="S862" s="22">
        <v>1.42</v>
      </c>
      <c r="T862" s="22">
        <v>0.6</v>
      </c>
      <c r="U862" s="19">
        <v>37</v>
      </c>
      <c r="V862" s="19">
        <v>8</v>
      </c>
      <c r="AS862" s="2"/>
      <c r="AT862" s="2"/>
      <c r="AU862" s="2"/>
      <c r="AV862" s="15"/>
      <c r="AW862" s="15"/>
      <c r="BA862" s="2"/>
      <c r="BB862" s="2"/>
      <c r="BD862" s="20"/>
      <c r="BE862" s="20"/>
      <c r="BG862" s="3"/>
      <c r="BH862" s="1"/>
      <c r="BI862" s="1"/>
      <c r="BJ862" s="1"/>
      <c r="BK862" s="1"/>
      <c r="BL862" s="1"/>
    </row>
    <row r="863" spans="1:64" x14ac:dyDescent="0.25">
      <c r="A863" s="1" t="s">
        <v>17</v>
      </c>
      <c r="B863" s="1" t="s">
        <v>18</v>
      </c>
      <c r="C863" s="1" t="s">
        <v>25</v>
      </c>
      <c r="D863" s="1" t="s">
        <v>291</v>
      </c>
      <c r="E863" s="1" t="s">
        <v>242</v>
      </c>
      <c r="F863" s="1" t="s">
        <v>243</v>
      </c>
      <c r="G863"/>
      <c r="H863" s="22">
        <v>2.5899999999999999E-2</v>
      </c>
      <c r="J863" s="13">
        <v>0.1535</v>
      </c>
      <c r="K863" s="13">
        <v>0.12989999999999999</v>
      </c>
      <c r="L863" s="13">
        <v>9.64E-2</v>
      </c>
      <c r="M863" s="13">
        <v>9.1600000000000001E-2</v>
      </c>
      <c r="N863" s="13">
        <v>0</v>
      </c>
      <c r="O863" s="13">
        <v>-0.25640000000000002</v>
      </c>
      <c r="P863" s="13"/>
      <c r="Q863" s="19">
        <v>262</v>
      </c>
      <c r="R863" s="22">
        <v>0.74</v>
      </c>
      <c r="S863" s="22">
        <v>1.05</v>
      </c>
      <c r="T863" s="22">
        <v>0.46</v>
      </c>
      <c r="U863" s="19">
        <v>20</v>
      </c>
      <c r="V863" s="19">
        <v>5</v>
      </c>
      <c r="AS863" s="2"/>
      <c r="AT863" s="2"/>
      <c r="AU863" s="2"/>
      <c r="AV863" s="15"/>
      <c r="AW863" s="15"/>
      <c r="BA863" s="2"/>
      <c r="BB863" s="2"/>
      <c r="BD863" s="20"/>
      <c r="BE863" s="20"/>
      <c r="BG863" s="3"/>
      <c r="BH863" s="1"/>
      <c r="BI863" s="1"/>
      <c r="BJ863" s="1"/>
      <c r="BK863" s="1"/>
      <c r="BL863" s="1"/>
    </row>
    <row r="864" spans="1:64" x14ac:dyDescent="0.25">
      <c r="A864" s="1" t="s">
        <v>17</v>
      </c>
      <c r="B864" s="1" t="s">
        <v>18</v>
      </c>
      <c r="C864" s="1" t="s">
        <v>25</v>
      </c>
      <c r="D864" s="1" t="s">
        <v>100</v>
      </c>
      <c r="E864" s="1" t="s">
        <v>740</v>
      </c>
      <c r="F864" s="1" t="s">
        <v>741</v>
      </c>
      <c r="G864"/>
      <c r="H864" s="22">
        <v>-1.21E-2</v>
      </c>
      <c r="J864" s="13">
        <v>-5.4999999999999997E-3</v>
      </c>
      <c r="K864" s="13">
        <v>0.11849999999999999</v>
      </c>
      <c r="L864" s="13">
        <v>8.7300000000000003E-2</v>
      </c>
      <c r="M864" s="13">
        <v>8.3500000000000005E-2</v>
      </c>
      <c r="N864" s="13">
        <v>-0.19980000000000001</v>
      </c>
      <c r="O864" s="13">
        <v>-0.21079999999999999</v>
      </c>
      <c r="P864" s="13"/>
      <c r="Q864" s="19">
        <v>37</v>
      </c>
      <c r="R864" s="22">
        <v>0.74</v>
      </c>
      <c r="S864" s="22">
        <v>1.52</v>
      </c>
      <c r="T864" s="22">
        <v>0.16</v>
      </c>
      <c r="U864" s="19">
        <v>44</v>
      </c>
      <c r="V864" s="19">
        <v>21</v>
      </c>
      <c r="AS864" s="2"/>
      <c r="AT864" s="2"/>
      <c r="AU864" s="2"/>
      <c r="AV864" s="15"/>
      <c r="AW864" s="15"/>
      <c r="BA864" s="2"/>
      <c r="BB864" s="2"/>
      <c r="BD864" s="20"/>
      <c r="BE864" s="20"/>
      <c r="BG864" s="3"/>
      <c r="BH864" s="1"/>
      <c r="BI864" s="1"/>
      <c r="BJ864" s="1"/>
      <c r="BK864" s="1"/>
      <c r="BL864" s="1"/>
    </row>
    <row r="865" spans="1:64" x14ac:dyDescent="0.25">
      <c r="A865" s="1" t="s">
        <v>36</v>
      </c>
      <c r="B865" s="1" t="s">
        <v>8</v>
      </c>
      <c r="C865" s="1" t="s">
        <v>7</v>
      </c>
      <c r="D865" s="1" t="s">
        <v>4</v>
      </c>
      <c r="E865" s="1" t="s">
        <v>1118</v>
      </c>
      <c r="F865" s="1" t="s">
        <v>623</v>
      </c>
      <c r="G865">
        <v>1.0775E-2</v>
      </c>
      <c r="H865" s="22">
        <v>1.235E-2</v>
      </c>
      <c r="I865" s="2">
        <v>1.0800000000000001E-2</v>
      </c>
      <c r="J865" s="13">
        <v>0.11260000000000001</v>
      </c>
      <c r="K865" s="13">
        <v>4.4400000000000002E-2</v>
      </c>
      <c r="L865" s="13">
        <v>3.2300000000000002E-2</v>
      </c>
      <c r="M865" s="13">
        <v>3.1800000000000002E-2</v>
      </c>
      <c r="N865" s="13">
        <v>0</v>
      </c>
      <c r="O865" s="13">
        <v>-9.8799999999999999E-2</v>
      </c>
      <c r="P865" s="13">
        <v>1.0800000000000001E-2</v>
      </c>
      <c r="Q865" s="19">
        <v>0</v>
      </c>
      <c r="R865" s="22">
        <v>0.73</v>
      </c>
      <c r="S865" s="22">
        <v>0.9</v>
      </c>
      <c r="T865" s="22">
        <v>0.8</v>
      </c>
      <c r="U865" s="19">
        <v>32</v>
      </c>
      <c r="V865" s="19">
        <v>5</v>
      </c>
      <c r="AS865" s="2"/>
      <c r="AT865" s="2"/>
      <c r="AU865" s="2"/>
      <c r="AV865" s="15"/>
      <c r="AW865" s="15"/>
      <c r="BA865" s="2"/>
      <c r="BB865" s="2"/>
      <c r="BD865" s="20"/>
      <c r="BE865" s="20"/>
      <c r="BG865" s="3"/>
      <c r="BH865" s="1"/>
      <c r="BI865" s="1"/>
      <c r="BJ865" s="1"/>
      <c r="BK865" s="1"/>
      <c r="BL865" s="1"/>
    </row>
    <row r="866" spans="1:64" x14ac:dyDescent="0.25">
      <c r="A866" s="1" t="s">
        <v>6</v>
      </c>
      <c r="B866" s="1" t="s">
        <v>18</v>
      </c>
      <c r="C866" s="1" t="s">
        <v>1645</v>
      </c>
      <c r="D866" s="1" t="s">
        <v>4</v>
      </c>
      <c r="E866" s="1" t="s">
        <v>2909</v>
      </c>
      <c r="F866" s="1" t="s">
        <v>2910</v>
      </c>
      <c r="G866">
        <v>-1.1540000000000001E-3</v>
      </c>
      <c r="H866" s="22">
        <v>-0.263293</v>
      </c>
      <c r="I866" s="2">
        <v>-1.1999999999999999E-3</v>
      </c>
      <c r="J866" s="13">
        <v>0.1462</v>
      </c>
      <c r="K866" s="13">
        <v>0.77280000000000004</v>
      </c>
      <c r="L866" s="13">
        <v>0.56479999999999997</v>
      </c>
      <c r="M866" s="13">
        <v>0</v>
      </c>
      <c r="N866" s="13">
        <v>-0.2641</v>
      </c>
      <c r="O866" s="13">
        <v>-0.2641</v>
      </c>
      <c r="P866" s="13">
        <v>-1.1999999999999999E-3</v>
      </c>
      <c r="Q866" s="19">
        <v>0</v>
      </c>
      <c r="R866" s="22">
        <v>0.73</v>
      </c>
      <c r="S866" s="22">
        <v>0.88</v>
      </c>
      <c r="T866" s="22"/>
      <c r="U866" s="19">
        <v>2</v>
      </c>
      <c r="V866" s="19">
        <v>2</v>
      </c>
      <c r="AS866" s="2"/>
      <c r="AT866" s="2"/>
      <c r="AU866" s="2"/>
      <c r="AV866" s="15"/>
      <c r="AW866" s="15"/>
      <c r="BA866" s="2"/>
      <c r="BB866" s="2"/>
      <c r="BD866" s="20"/>
      <c r="BE866" s="20"/>
      <c r="BG866" s="3"/>
      <c r="BH866" s="1"/>
      <c r="BI866" s="1"/>
      <c r="BJ866" s="1"/>
      <c r="BK866" s="1"/>
      <c r="BL866" s="1"/>
    </row>
    <row r="867" spans="1:64" x14ac:dyDescent="0.25">
      <c r="A867" s="1" t="s">
        <v>148</v>
      </c>
      <c r="B867" s="1" t="s">
        <v>2</v>
      </c>
      <c r="C867" s="1" t="s">
        <v>39</v>
      </c>
      <c r="D867" s="1" t="s">
        <v>4</v>
      </c>
      <c r="E867" s="1" t="s">
        <v>2389</v>
      </c>
      <c r="F867" s="1" t="s">
        <v>2390</v>
      </c>
      <c r="G867"/>
      <c r="H867" s="22">
        <v>4.7999999999999996E-3</v>
      </c>
      <c r="J867" s="13">
        <v>3.8100000000000002E-2</v>
      </c>
      <c r="K867" s="13">
        <v>1.9199999999999998E-2</v>
      </c>
      <c r="L867" s="13">
        <v>1.41E-2</v>
      </c>
      <c r="M867" s="13">
        <v>1.4E-2</v>
      </c>
      <c r="N867" s="13">
        <v>0</v>
      </c>
      <c r="O867" s="13">
        <v>-4.0399999999999998E-2</v>
      </c>
      <c r="P867" s="13"/>
      <c r="Q867" s="19">
        <v>9</v>
      </c>
      <c r="R867" s="22">
        <v>0.73</v>
      </c>
      <c r="S867" s="22">
        <v>1.0900000000000001</v>
      </c>
      <c r="T867" s="22">
        <v>0.41</v>
      </c>
      <c r="U867" s="19">
        <v>34</v>
      </c>
      <c r="V867" s="19">
        <v>9</v>
      </c>
      <c r="AS867" s="2"/>
      <c r="AT867" s="2"/>
      <c r="AU867" s="2"/>
      <c r="AV867" s="15"/>
      <c r="AW867" s="15"/>
      <c r="BA867" s="2"/>
      <c r="BB867" s="2"/>
      <c r="BD867" s="20"/>
      <c r="BE867" s="20"/>
      <c r="BG867" s="3"/>
      <c r="BH867" s="1"/>
      <c r="BI867" s="1"/>
      <c r="BJ867" s="1"/>
      <c r="BK867" s="1"/>
      <c r="BL867" s="1"/>
    </row>
    <row r="868" spans="1:64" x14ac:dyDescent="0.25">
      <c r="A868" s="1" t="s">
        <v>27</v>
      </c>
      <c r="B868" s="1" t="s">
        <v>2</v>
      </c>
      <c r="C868" s="1" t="s">
        <v>25</v>
      </c>
      <c r="D868" s="1" t="s">
        <v>283</v>
      </c>
      <c r="E868" s="1" t="s">
        <v>50</v>
      </c>
      <c r="F868" s="1" t="s">
        <v>518</v>
      </c>
      <c r="G868">
        <v>3.1989999999999998E-2</v>
      </c>
      <c r="H868" s="22">
        <v>2.1496000000000001E-2</v>
      </c>
      <c r="I868" s="2">
        <v>3.2000000000000001E-2</v>
      </c>
      <c r="J868" s="13">
        <v>0.25750000000000001</v>
      </c>
      <c r="K868" s="13">
        <v>9.8500000000000004E-2</v>
      </c>
      <c r="L868" s="13">
        <v>7.17E-2</v>
      </c>
      <c r="M868" s="13">
        <v>6.9099999999999995E-2</v>
      </c>
      <c r="N868" s="13">
        <v>0</v>
      </c>
      <c r="O868" s="13">
        <v>-0.38340000000000002</v>
      </c>
      <c r="P868" s="13">
        <v>3.2000000000000001E-2</v>
      </c>
      <c r="Q868" s="19">
        <v>769</v>
      </c>
      <c r="R868" s="22">
        <v>0.73</v>
      </c>
      <c r="S868" s="22">
        <v>1.34</v>
      </c>
      <c r="T868" s="22">
        <v>-0.16</v>
      </c>
      <c r="U868" s="19">
        <v>66</v>
      </c>
      <c r="V868" s="19">
        <v>9</v>
      </c>
      <c r="AS868" s="2"/>
      <c r="AT868" s="2"/>
      <c r="AU868" s="2"/>
      <c r="AV868" s="15"/>
      <c r="AW868" s="15"/>
      <c r="BA868" s="2"/>
      <c r="BB868" s="2"/>
      <c r="BD868" s="20"/>
      <c r="BE868" s="20"/>
      <c r="BG868" s="3"/>
      <c r="BH868" s="1"/>
      <c r="BI868" s="1"/>
      <c r="BJ868" s="1"/>
      <c r="BK868" s="1"/>
      <c r="BL868" s="1"/>
    </row>
    <row r="869" spans="1:64" x14ac:dyDescent="0.25">
      <c r="A869" s="1" t="s">
        <v>17</v>
      </c>
      <c r="B869" s="1" t="s">
        <v>2</v>
      </c>
      <c r="C869" s="1" t="s">
        <v>39</v>
      </c>
      <c r="D869" s="1" t="s">
        <v>283</v>
      </c>
      <c r="E869" s="1" t="s">
        <v>636</v>
      </c>
      <c r="F869" s="1" t="s">
        <v>2492</v>
      </c>
      <c r="G869"/>
      <c r="H869" s="22">
        <v>5.0000000000000001E-4</v>
      </c>
      <c r="J869" s="13">
        <v>7.8299999999999995E-2</v>
      </c>
      <c r="K869" s="13">
        <v>5.6599999999999998E-2</v>
      </c>
      <c r="L869" s="13">
        <v>4.1300000000000003E-2</v>
      </c>
      <c r="M869" s="13">
        <v>4.0399999999999998E-2</v>
      </c>
      <c r="N869" s="13">
        <v>-3.1800000000000002E-2</v>
      </c>
      <c r="O869" s="13">
        <v>-7.9699999999999993E-2</v>
      </c>
      <c r="P869" s="13"/>
      <c r="Q869" s="19">
        <v>760</v>
      </c>
      <c r="R869" s="22">
        <v>0.73</v>
      </c>
      <c r="S869" s="22">
        <v>1.17</v>
      </c>
      <c r="T869" s="22">
        <v>0.12</v>
      </c>
      <c r="U869" s="19">
        <v>20</v>
      </c>
      <c r="V869" s="19">
        <v>6</v>
      </c>
      <c r="AS869" s="2"/>
      <c r="AT869" s="2"/>
      <c r="AU869" s="2"/>
      <c r="AV869" s="15"/>
      <c r="AW869" s="15"/>
      <c r="BA869" s="2"/>
      <c r="BB869" s="2"/>
      <c r="BD869" s="20"/>
      <c r="BE869" s="20"/>
      <c r="BG869" s="3"/>
      <c r="BH869" s="1"/>
      <c r="BI869" s="1"/>
      <c r="BJ869" s="1"/>
      <c r="BK869" s="1"/>
      <c r="BL869" s="1"/>
    </row>
    <row r="870" spans="1:64" x14ac:dyDescent="0.25">
      <c r="A870" s="1" t="s">
        <v>6</v>
      </c>
      <c r="B870" s="1" t="s">
        <v>18</v>
      </c>
      <c r="C870" s="1" t="s">
        <v>1645</v>
      </c>
      <c r="D870" s="1" t="s">
        <v>4</v>
      </c>
      <c r="E870" s="1" t="s">
        <v>1893</v>
      </c>
      <c r="F870" s="1" t="s">
        <v>1894</v>
      </c>
      <c r="G870">
        <v>0.40908699999999998</v>
      </c>
      <c r="H870" s="22">
        <v>2.6533999999999999E-2</v>
      </c>
      <c r="I870" s="2">
        <v>0.40910000000000002</v>
      </c>
      <c r="J870" s="13">
        <v>1.4644999999999999</v>
      </c>
      <c r="K870" s="13">
        <v>0.93859999999999999</v>
      </c>
      <c r="L870" s="13">
        <v>0.68259999999999998</v>
      </c>
      <c r="M870" s="13">
        <v>0.40770000000000001</v>
      </c>
      <c r="N870" s="13">
        <v>0</v>
      </c>
      <c r="O870" s="13">
        <v>-0.64700000000000002</v>
      </c>
      <c r="P870" s="13">
        <v>0.40910000000000002</v>
      </c>
      <c r="Q870" s="19">
        <v>0</v>
      </c>
      <c r="R870" s="22">
        <v>0.73</v>
      </c>
      <c r="S870" s="22">
        <v>1.61</v>
      </c>
      <c r="T870" s="22">
        <v>0.39</v>
      </c>
      <c r="U870" s="19">
        <v>27</v>
      </c>
      <c r="V870" s="19">
        <v>13</v>
      </c>
      <c r="AS870" s="2"/>
      <c r="AT870" s="2"/>
      <c r="AU870" s="2"/>
      <c r="AV870" s="15"/>
      <c r="AW870" s="15"/>
      <c r="BA870" s="2"/>
      <c r="BB870" s="2"/>
      <c r="BD870" s="20"/>
      <c r="BE870" s="20"/>
      <c r="BG870" s="3"/>
      <c r="BH870" s="1"/>
      <c r="BI870" s="1"/>
      <c r="BJ870" s="1"/>
      <c r="BK870" s="1"/>
      <c r="BL870" s="1"/>
    </row>
    <row r="871" spans="1:64" x14ac:dyDescent="0.25">
      <c r="A871" s="1" t="s">
        <v>6</v>
      </c>
      <c r="B871" s="1" t="s">
        <v>18</v>
      </c>
      <c r="C871" s="1" t="s">
        <v>1645</v>
      </c>
      <c r="D871" s="1" t="s">
        <v>4</v>
      </c>
      <c r="E871" s="1" t="s">
        <v>2032</v>
      </c>
      <c r="F871" s="1" t="s">
        <v>2033</v>
      </c>
      <c r="G871">
        <v>-0.276841</v>
      </c>
      <c r="H871" s="22">
        <v>-0.13992499999999999</v>
      </c>
      <c r="I871" s="2">
        <v>-0.27679999999999999</v>
      </c>
      <c r="J871" s="13">
        <v>2.5095999999999998</v>
      </c>
      <c r="K871" s="13">
        <v>2.2866</v>
      </c>
      <c r="L871" s="13">
        <v>1.6706000000000001</v>
      </c>
      <c r="M871" s="13">
        <v>0.62649999999999995</v>
      </c>
      <c r="N871" s="13">
        <v>-0.38929999999999998</v>
      </c>
      <c r="O871" s="13">
        <v>-0.48570000000000002</v>
      </c>
      <c r="P871" s="13">
        <v>-0.27679999999999999</v>
      </c>
      <c r="Q871" s="19">
        <v>0</v>
      </c>
      <c r="R871" s="22">
        <v>0.73</v>
      </c>
      <c r="S871" s="22">
        <v>4.5999999999999996</v>
      </c>
      <c r="T871" s="22">
        <v>0.33</v>
      </c>
      <c r="U871" s="19">
        <v>9</v>
      </c>
      <c r="V871" s="19">
        <v>4</v>
      </c>
      <c r="AS871" s="2"/>
      <c r="AT871" s="2"/>
      <c r="AU871" s="2"/>
      <c r="AV871" s="15"/>
      <c r="AW871" s="15"/>
      <c r="BA871" s="2"/>
      <c r="BB871" s="2"/>
      <c r="BD871" s="20"/>
      <c r="BE871" s="20"/>
      <c r="BG871" s="3"/>
      <c r="BH871" s="1"/>
      <c r="BI871" s="1"/>
      <c r="BJ871" s="1"/>
      <c r="BK871" s="1"/>
      <c r="BL871" s="1"/>
    </row>
    <row r="872" spans="1:64" x14ac:dyDescent="0.25">
      <c r="A872" s="1" t="s">
        <v>6</v>
      </c>
      <c r="B872" s="1" t="s">
        <v>18</v>
      </c>
      <c r="C872" s="1" t="s">
        <v>1645</v>
      </c>
      <c r="D872" s="1" t="s">
        <v>4</v>
      </c>
      <c r="E872" s="1" t="s">
        <v>2043</v>
      </c>
      <c r="F872" s="1" t="s">
        <v>2044</v>
      </c>
      <c r="G872">
        <v>-0.12886800000000001</v>
      </c>
      <c r="H872" s="22">
        <v>-0.27743200000000001</v>
      </c>
      <c r="I872" s="2">
        <v>-0.12889999999999999</v>
      </c>
      <c r="J872" s="13">
        <v>-0.11</v>
      </c>
      <c r="K872" s="13">
        <v>1.1892</v>
      </c>
      <c r="L872" s="13">
        <v>0.86409999999999998</v>
      </c>
      <c r="M872" s="13">
        <v>0.27950000000000003</v>
      </c>
      <c r="N872" s="13">
        <v>-0.57230000000000003</v>
      </c>
      <c r="O872" s="13">
        <v>-0.79459999999999997</v>
      </c>
      <c r="P872" s="13">
        <v>-0.12889999999999999</v>
      </c>
      <c r="Q872" s="19">
        <v>0</v>
      </c>
      <c r="R872" s="22">
        <v>0.73</v>
      </c>
      <c r="S872" s="22">
        <v>1.45</v>
      </c>
      <c r="T872" s="22">
        <v>0.37</v>
      </c>
      <c r="U872" s="19">
        <v>22</v>
      </c>
      <c r="V872" s="19">
        <v>9</v>
      </c>
      <c r="AS872" s="2"/>
      <c r="AT872" s="2"/>
      <c r="AU872" s="2"/>
      <c r="AV872" s="15"/>
      <c r="AW872" s="15"/>
      <c r="BA872" s="2"/>
      <c r="BB872" s="2"/>
      <c r="BD872" s="20"/>
      <c r="BE872" s="20"/>
      <c r="BG872" s="3"/>
      <c r="BH872" s="1"/>
      <c r="BI872" s="1"/>
      <c r="BJ872" s="1"/>
      <c r="BK872" s="1"/>
      <c r="BL872" s="1"/>
    </row>
    <row r="873" spans="1:64" x14ac:dyDescent="0.25">
      <c r="A873" s="1" t="s">
        <v>21</v>
      </c>
      <c r="B873" s="1" t="s">
        <v>2</v>
      </c>
      <c r="C873" s="1" t="s">
        <v>7</v>
      </c>
      <c r="D873" s="1" t="s">
        <v>32</v>
      </c>
      <c r="E873" s="1" t="s">
        <v>409</v>
      </c>
      <c r="F873" s="1" t="s">
        <v>410</v>
      </c>
      <c r="G873">
        <v>1.5332999999999999E-2</v>
      </c>
      <c r="H873" s="22">
        <v>-1.4683E-2</v>
      </c>
      <c r="I873" s="2">
        <v>1.5299999999999999E-2</v>
      </c>
      <c r="J873" s="13">
        <v>6.0600000000000001E-2</v>
      </c>
      <c r="K873" s="13">
        <v>6.0499999999999998E-2</v>
      </c>
      <c r="L873" s="13">
        <v>4.4200000000000003E-2</v>
      </c>
      <c r="M873" s="13">
        <v>4.3200000000000002E-2</v>
      </c>
      <c r="N873" s="13">
        <v>-2.9999999999999997E-4</v>
      </c>
      <c r="O873" s="13">
        <v>-0.10730000000000001</v>
      </c>
      <c r="P873" s="13">
        <v>1.5299999999999999E-2</v>
      </c>
      <c r="Q873" s="19">
        <v>0</v>
      </c>
      <c r="R873" s="22">
        <v>0.73</v>
      </c>
      <c r="S873" s="22">
        <v>1.1399999999999999</v>
      </c>
      <c r="T873" s="22">
        <v>0.26</v>
      </c>
      <c r="U873" s="19">
        <v>42</v>
      </c>
      <c r="V873" s="19">
        <v>5</v>
      </c>
      <c r="AS873" s="2"/>
      <c r="AT873" s="2"/>
      <c r="AU873" s="2"/>
      <c r="AV873" s="15"/>
      <c r="AW873" s="15"/>
      <c r="BA873" s="2"/>
      <c r="BB873" s="2"/>
      <c r="BD873" s="20"/>
      <c r="BE873" s="20"/>
      <c r="BG873" s="3"/>
      <c r="BH873" s="1"/>
      <c r="BI873" s="1"/>
      <c r="BJ873" s="1"/>
      <c r="BK873" s="1"/>
      <c r="BL873" s="1"/>
    </row>
    <row r="874" spans="1:64" x14ac:dyDescent="0.25">
      <c r="A874" s="1" t="s">
        <v>6</v>
      </c>
      <c r="B874" s="1" t="s">
        <v>18</v>
      </c>
      <c r="C874" s="1" t="s">
        <v>1645</v>
      </c>
      <c r="D874" s="1" t="s">
        <v>4</v>
      </c>
      <c r="E874" s="1" t="s">
        <v>2068</v>
      </c>
      <c r="F874" s="1" t="s">
        <v>2070</v>
      </c>
      <c r="G874"/>
      <c r="H874" s="22">
        <v>-0.13689999999999999</v>
      </c>
      <c r="J874" s="13">
        <v>0.2467</v>
      </c>
      <c r="K874" s="13">
        <v>0.74550000000000005</v>
      </c>
      <c r="L874" s="13">
        <v>0.54349999999999998</v>
      </c>
      <c r="M874" s="13">
        <v>0.32829999999999998</v>
      </c>
      <c r="N874" s="13">
        <v>-0.497</v>
      </c>
      <c r="O874" s="13">
        <v>-0.79649999999999999</v>
      </c>
      <c r="P874" s="13"/>
      <c r="Q874" s="19">
        <v>6</v>
      </c>
      <c r="R874" s="22">
        <v>0.73</v>
      </c>
      <c r="S874" s="22">
        <v>1.67</v>
      </c>
      <c r="T874" s="22">
        <v>0.56999999999999995</v>
      </c>
      <c r="U874" s="19">
        <v>44</v>
      </c>
      <c r="V874" s="19">
        <v>15</v>
      </c>
      <c r="AS874" s="2"/>
      <c r="AT874" s="2"/>
      <c r="AU874" s="2"/>
      <c r="AV874" s="15"/>
      <c r="AW874" s="15"/>
      <c r="BA874" s="2"/>
      <c r="BB874" s="2"/>
      <c r="BD874" s="20"/>
      <c r="BE874" s="20"/>
      <c r="BG874" s="3"/>
      <c r="BH874" s="1"/>
      <c r="BI874" s="1"/>
      <c r="BJ874" s="1"/>
      <c r="BK874" s="1"/>
      <c r="BL874" s="1"/>
    </row>
    <row r="875" spans="1:64" x14ac:dyDescent="0.25">
      <c r="A875" s="1" t="s">
        <v>483</v>
      </c>
      <c r="B875" s="1" t="s">
        <v>18</v>
      </c>
      <c r="C875" s="1" t="s">
        <v>25</v>
      </c>
      <c r="D875" s="1" t="s">
        <v>617</v>
      </c>
      <c r="E875" s="1" t="s">
        <v>2071</v>
      </c>
      <c r="F875" s="1" t="s">
        <v>2072</v>
      </c>
      <c r="G875"/>
      <c r="H875" s="22">
        <v>8.9999999999999993E-3</v>
      </c>
      <c r="J875" s="13">
        <v>0.25769999999999998</v>
      </c>
      <c r="K875" s="13">
        <v>7.8100000000000003E-2</v>
      </c>
      <c r="L875" s="13">
        <v>5.7299999999999997E-2</v>
      </c>
      <c r="M875" s="13">
        <v>5.5599999999999997E-2</v>
      </c>
      <c r="N875" s="13">
        <v>0</v>
      </c>
      <c r="O875" s="13">
        <v>-0.21029999999999999</v>
      </c>
      <c r="P875" s="13"/>
      <c r="Q875" s="19">
        <v>11</v>
      </c>
      <c r="R875" s="22">
        <v>0.73</v>
      </c>
      <c r="S875" s="22">
        <v>1.1599999999999999</v>
      </c>
      <c r="T875" s="22">
        <v>0.27</v>
      </c>
      <c r="U875" s="19">
        <v>43</v>
      </c>
      <c r="V875" s="19">
        <v>10</v>
      </c>
      <c r="AS875" s="2"/>
      <c r="AT875" s="2"/>
      <c r="AU875" s="2"/>
      <c r="AV875" s="15"/>
      <c r="AW875" s="15"/>
      <c r="BA875" s="2"/>
      <c r="BB875" s="2"/>
      <c r="BD875" s="20"/>
      <c r="BE875" s="20"/>
      <c r="BG875" s="3"/>
      <c r="BH875" s="1"/>
      <c r="BI875" s="1"/>
      <c r="BJ875" s="1"/>
      <c r="BK875" s="1"/>
      <c r="BL875" s="1"/>
    </row>
    <row r="876" spans="1:64" x14ac:dyDescent="0.25">
      <c r="A876" s="1" t="s">
        <v>6</v>
      </c>
      <c r="B876" s="1" t="s">
        <v>18</v>
      </c>
      <c r="C876" s="1" t="s">
        <v>1645</v>
      </c>
      <c r="D876" s="1" t="s">
        <v>4</v>
      </c>
      <c r="E876" s="1" t="s">
        <v>3099</v>
      </c>
      <c r="F876" s="1" t="s">
        <v>3100</v>
      </c>
      <c r="G876">
        <v>-2.2328000000000001E-2</v>
      </c>
      <c r="H876" s="22">
        <v>-0.13266500000000001</v>
      </c>
      <c r="I876" s="2">
        <v>-2.23E-2</v>
      </c>
      <c r="J876" s="13">
        <v>0.33850000000000002</v>
      </c>
      <c r="K876" s="13">
        <v>1.0596000000000001</v>
      </c>
      <c r="L876" s="13">
        <v>0.77210000000000001</v>
      </c>
      <c r="M876" s="13">
        <v>0</v>
      </c>
      <c r="N876" s="13">
        <v>-0.152</v>
      </c>
      <c r="O876" s="13">
        <v>-0.1857</v>
      </c>
      <c r="P876" s="13">
        <v>-2.23E-2</v>
      </c>
      <c r="Q876" s="19">
        <v>0</v>
      </c>
      <c r="R876" s="22">
        <v>0.73</v>
      </c>
      <c r="S876" s="22">
        <v>3.89</v>
      </c>
      <c r="T876" s="22"/>
      <c r="U876" s="19">
        <v>5</v>
      </c>
      <c r="V876" s="19">
        <v>3</v>
      </c>
      <c r="AS876" s="2"/>
      <c r="AT876" s="2"/>
      <c r="AU876" s="2"/>
      <c r="AV876" s="15"/>
      <c r="AW876" s="15"/>
      <c r="BA876" s="2"/>
      <c r="BB876" s="2"/>
      <c r="BD876" s="20"/>
      <c r="BE876" s="20"/>
      <c r="BG876" s="3"/>
      <c r="BH876" s="1"/>
      <c r="BI876" s="1"/>
      <c r="BJ876" s="1"/>
      <c r="BK876" s="1"/>
      <c r="BL876" s="1"/>
    </row>
    <row r="877" spans="1:64" x14ac:dyDescent="0.25">
      <c r="A877" s="1" t="s">
        <v>987</v>
      </c>
      <c r="B877" s="1" t="s">
        <v>987</v>
      </c>
      <c r="C877" s="1" t="s">
        <v>987</v>
      </c>
      <c r="D877" s="1" t="s">
        <v>987</v>
      </c>
      <c r="E877" s="1" t="s">
        <v>987</v>
      </c>
      <c r="F877" s="1" t="s">
        <v>32</v>
      </c>
      <c r="G877">
        <v>7.9129999999999999E-3</v>
      </c>
      <c r="H877" s="22">
        <v>4.7159999999999997E-3</v>
      </c>
      <c r="I877" s="2">
        <v>7.9000000000000008E-3</v>
      </c>
      <c r="J877" s="13">
        <v>8.9300000000000004E-2</v>
      </c>
      <c r="K877" s="13">
        <v>4.6399999999999997E-2</v>
      </c>
      <c r="L877" s="13">
        <v>3.4000000000000002E-2</v>
      </c>
      <c r="M877" s="13">
        <v>3.3399999999999999E-2</v>
      </c>
      <c r="N877" s="13">
        <v>0</v>
      </c>
      <c r="O877" s="13">
        <v>-8.4699999999999998E-2</v>
      </c>
      <c r="P877" s="13">
        <v>7.9000000000000008E-3</v>
      </c>
      <c r="Q877" s="19"/>
      <c r="R877" s="22">
        <v>0.73</v>
      </c>
      <c r="S877" s="22">
        <v>0.59</v>
      </c>
      <c r="T877" s="22">
        <v>0.72</v>
      </c>
      <c r="U877" s="19">
        <v>27</v>
      </c>
      <c r="V877" s="19">
        <v>4</v>
      </c>
      <c r="AS877" s="2"/>
      <c r="AT877" s="2"/>
      <c r="AU877" s="2"/>
      <c r="AV877" s="15"/>
      <c r="AW877" s="15"/>
      <c r="BA877" s="2"/>
      <c r="BB877" s="2"/>
      <c r="BD877" s="20"/>
      <c r="BE877" s="20"/>
      <c r="BG877" s="3"/>
      <c r="BH877" s="1"/>
      <c r="BI877" s="1"/>
      <c r="BJ877" s="1"/>
      <c r="BK877" s="1"/>
      <c r="BL877" s="1"/>
    </row>
    <row r="878" spans="1:64" x14ac:dyDescent="0.25">
      <c r="A878" s="1" t="s">
        <v>36</v>
      </c>
      <c r="B878" s="1" t="s">
        <v>8</v>
      </c>
      <c r="C878" s="1" t="s">
        <v>7</v>
      </c>
      <c r="D878" s="1" t="s">
        <v>4</v>
      </c>
      <c r="E878" s="1" t="s">
        <v>1155</v>
      </c>
      <c r="F878" s="1" t="s">
        <v>1156</v>
      </c>
      <c r="G878">
        <v>3.784E-3</v>
      </c>
      <c r="H878" s="22">
        <v>-2.8083E-2</v>
      </c>
      <c r="I878" s="2">
        <v>3.8E-3</v>
      </c>
      <c r="J878" s="13">
        <v>-4.5999999999999999E-3</v>
      </c>
      <c r="K878" s="13">
        <v>5.2299999999999999E-2</v>
      </c>
      <c r="L878" s="13">
        <v>3.8399999999999997E-2</v>
      </c>
      <c r="M878" s="13">
        <v>3.7699999999999997E-2</v>
      </c>
      <c r="N878" s="13">
        <v>-0.04</v>
      </c>
      <c r="O878" s="13">
        <v>-0.10059999999999999</v>
      </c>
      <c r="P878" s="13">
        <v>3.8E-3</v>
      </c>
      <c r="Q878" s="19">
        <v>0</v>
      </c>
      <c r="R878" s="22">
        <v>0.73</v>
      </c>
      <c r="S878" s="22">
        <v>1.44</v>
      </c>
      <c r="T878" s="22">
        <v>0.5</v>
      </c>
      <c r="U878" s="19">
        <v>35</v>
      </c>
      <c r="V878" s="19">
        <v>10</v>
      </c>
      <c r="AS878" s="2"/>
      <c r="AT878" s="2"/>
      <c r="AU878" s="2"/>
      <c r="AV878" s="15"/>
      <c r="AW878" s="15"/>
      <c r="BA878" s="2"/>
      <c r="BB878" s="2"/>
      <c r="BD878" s="20"/>
      <c r="BE878" s="20"/>
      <c r="BG878" s="3"/>
      <c r="BH878" s="1"/>
      <c r="BI878" s="1"/>
      <c r="BJ878" s="1"/>
      <c r="BK878" s="1"/>
      <c r="BL878" s="1"/>
    </row>
    <row r="879" spans="1:64" x14ac:dyDescent="0.25">
      <c r="A879" s="1" t="s">
        <v>17</v>
      </c>
      <c r="B879" s="1" t="s">
        <v>18</v>
      </c>
      <c r="C879" s="1" t="s">
        <v>25</v>
      </c>
      <c r="D879" s="1" t="s">
        <v>4</v>
      </c>
      <c r="E879" s="1" t="s">
        <v>1948</v>
      </c>
      <c r="F879" s="1" t="s">
        <v>1433</v>
      </c>
      <c r="G879"/>
      <c r="H879" s="22">
        <v>-5.4032999999999998E-2</v>
      </c>
      <c r="J879" s="13">
        <v>6.2399999999999997E-2</v>
      </c>
      <c r="K879" s="13">
        <v>0.11</v>
      </c>
      <c r="L879" s="13">
        <v>8.0600000000000005E-2</v>
      </c>
      <c r="M879" s="13">
        <v>7.7200000000000005E-2</v>
      </c>
      <c r="N879" s="13">
        <v>-5.3999999999999999E-2</v>
      </c>
      <c r="O879" s="13">
        <v>-0.1895</v>
      </c>
      <c r="P879" s="13"/>
      <c r="Q879" s="19">
        <v>7952</v>
      </c>
      <c r="R879" s="22">
        <v>0.73</v>
      </c>
      <c r="S879" s="22">
        <v>1.05</v>
      </c>
      <c r="T879" s="22">
        <v>0.72</v>
      </c>
      <c r="U879" s="19">
        <v>29</v>
      </c>
      <c r="V879" s="19">
        <v>4</v>
      </c>
      <c r="AS879" s="2"/>
      <c r="AT879" s="2"/>
      <c r="AU879" s="2"/>
      <c r="AV879" s="15"/>
      <c r="AW879" s="15"/>
      <c r="BA879" s="2"/>
      <c r="BB879" s="2"/>
      <c r="BD879" s="20"/>
      <c r="BE879" s="20"/>
      <c r="BG879" s="3"/>
      <c r="BH879" s="1"/>
      <c r="BI879" s="1"/>
      <c r="BJ879" s="1"/>
      <c r="BK879" s="1"/>
      <c r="BL879" s="1"/>
    </row>
    <row r="880" spans="1:64" x14ac:dyDescent="0.25">
      <c r="A880" s="1" t="s">
        <v>27</v>
      </c>
      <c r="B880" s="1" t="s">
        <v>18</v>
      </c>
      <c r="C880" s="1" t="s">
        <v>25</v>
      </c>
      <c r="D880" s="1" t="s">
        <v>100</v>
      </c>
      <c r="E880" s="1" t="s">
        <v>2550</v>
      </c>
      <c r="F880" s="1" t="s">
        <v>2551</v>
      </c>
      <c r="G880"/>
      <c r="H880" s="22">
        <v>0</v>
      </c>
      <c r="J880" s="13">
        <v>4.0300000000000002E-2</v>
      </c>
      <c r="K880" s="13">
        <v>4.1599999999999998E-2</v>
      </c>
      <c r="L880" s="13">
        <v>2.9899999999999999E-2</v>
      </c>
      <c r="M880" s="13">
        <v>2.9399999999999999E-2</v>
      </c>
      <c r="N880" s="13">
        <v>0</v>
      </c>
      <c r="O880" s="13">
        <v>-0.15029999999999999</v>
      </c>
      <c r="P880" s="13"/>
      <c r="Q880" s="19">
        <v>209</v>
      </c>
      <c r="R880" s="22">
        <v>0.72</v>
      </c>
      <c r="S880" s="22">
        <v>1.26</v>
      </c>
      <c r="T880" s="22">
        <v>0.39</v>
      </c>
      <c r="U880" s="19">
        <v>50</v>
      </c>
      <c r="V880" s="19">
        <v>6</v>
      </c>
      <c r="AS880" s="2"/>
      <c r="AT880" s="2"/>
      <c r="AU880" s="2"/>
      <c r="AV880" s="15"/>
      <c r="AW880" s="15"/>
      <c r="BA880" s="2"/>
      <c r="BB880" s="2"/>
      <c r="BD880" s="20"/>
      <c r="BE880" s="20"/>
      <c r="BG880" s="3"/>
      <c r="BH880" s="1"/>
      <c r="BI880" s="1"/>
      <c r="BJ880" s="1"/>
      <c r="BK880" s="1"/>
      <c r="BL880" s="1"/>
    </row>
    <row r="881" spans="1:64" x14ac:dyDescent="0.25">
      <c r="A881" s="1" t="s">
        <v>21</v>
      </c>
      <c r="B881" s="1" t="s">
        <v>18</v>
      </c>
      <c r="C881" s="1" t="s">
        <v>25</v>
      </c>
      <c r="D881" s="1" t="s">
        <v>473</v>
      </c>
      <c r="E881" s="1" t="s">
        <v>1104</v>
      </c>
      <c r="F881" s="1" t="s">
        <v>1105</v>
      </c>
      <c r="G881">
        <v>3.5324000000000001E-2</v>
      </c>
      <c r="H881" s="22">
        <v>-1.7927999999999999E-2</v>
      </c>
      <c r="I881" s="2">
        <v>3.5299999999999998E-2</v>
      </c>
      <c r="J881" s="13">
        <v>0.26479999999999998</v>
      </c>
      <c r="K881" s="13">
        <v>0.1477</v>
      </c>
      <c r="L881" s="13">
        <v>0.106</v>
      </c>
      <c r="M881" s="13">
        <v>9.9400000000000002E-2</v>
      </c>
      <c r="N881" s="13">
        <v>0</v>
      </c>
      <c r="O881" s="13">
        <v>-0.2928</v>
      </c>
      <c r="P881" s="13">
        <v>3.5299999999999998E-2</v>
      </c>
      <c r="Q881" s="19">
        <v>0</v>
      </c>
      <c r="R881" s="22">
        <v>0.72</v>
      </c>
      <c r="S881" s="22">
        <v>1.18</v>
      </c>
      <c r="T881" s="22">
        <v>0.77</v>
      </c>
      <c r="U881" s="19">
        <v>32</v>
      </c>
      <c r="V881" s="19">
        <v>8</v>
      </c>
      <c r="AS881" s="2"/>
      <c r="AT881" s="2"/>
      <c r="AU881" s="2"/>
      <c r="AV881" s="15"/>
      <c r="AW881" s="15"/>
      <c r="BA881" s="2"/>
      <c r="BB881" s="2"/>
      <c r="BD881" s="20"/>
      <c r="BE881" s="20"/>
      <c r="BG881" s="3"/>
      <c r="BH881" s="1"/>
      <c r="BI881" s="1"/>
      <c r="BJ881" s="1"/>
      <c r="BK881" s="1"/>
      <c r="BL881" s="1"/>
    </row>
    <row r="882" spans="1:64" x14ac:dyDescent="0.25">
      <c r="A882" s="1" t="s">
        <v>6</v>
      </c>
      <c r="B882" s="1" t="s">
        <v>8</v>
      </c>
      <c r="C882" s="1" t="s">
        <v>27</v>
      </c>
      <c r="D882" s="1" t="s">
        <v>4</v>
      </c>
      <c r="E882" s="1" t="s">
        <v>3186</v>
      </c>
      <c r="F882" s="1" t="s">
        <v>3188</v>
      </c>
      <c r="G882"/>
      <c r="H882" s="22">
        <v>1.7100000000000001E-2</v>
      </c>
      <c r="J882" s="13">
        <v>0.1996</v>
      </c>
      <c r="K882" s="13">
        <v>8.6699999999999999E-2</v>
      </c>
      <c r="L882" s="13">
        <v>6.2199999999999998E-2</v>
      </c>
      <c r="M882" s="13">
        <v>5.9900000000000002E-2</v>
      </c>
      <c r="N882" s="13">
        <v>0</v>
      </c>
      <c r="O882" s="13">
        <v>-0.151</v>
      </c>
      <c r="P882" s="13"/>
      <c r="Q882" s="19">
        <v>28</v>
      </c>
      <c r="R882" s="22">
        <v>0.72</v>
      </c>
      <c r="S882" s="22">
        <v>0.45</v>
      </c>
      <c r="T882" s="22">
        <v>7.0000000000000007E-2</v>
      </c>
      <c r="U882" s="19">
        <v>19</v>
      </c>
      <c r="V882" s="19">
        <v>19</v>
      </c>
      <c r="AS882" s="2"/>
      <c r="AT882" s="2"/>
      <c r="AU882" s="2"/>
      <c r="AV882" s="15"/>
      <c r="AW882" s="15"/>
      <c r="BA882" s="2"/>
      <c r="BB882" s="2"/>
      <c r="BD882" s="20"/>
      <c r="BE882" s="20"/>
      <c r="BG882" s="3"/>
      <c r="BH882" s="1"/>
      <c r="BI882" s="1"/>
      <c r="BJ882" s="1"/>
      <c r="BK882" s="1"/>
      <c r="BL882" s="1"/>
    </row>
    <row r="883" spans="1:64" x14ac:dyDescent="0.25">
      <c r="A883" s="1" t="s">
        <v>1</v>
      </c>
      <c r="B883" s="1" t="s">
        <v>2</v>
      </c>
      <c r="C883" s="1" t="s">
        <v>56</v>
      </c>
      <c r="D883" s="1" t="s">
        <v>4</v>
      </c>
      <c r="E883" s="1" t="s">
        <v>2088</v>
      </c>
      <c r="F883" s="1" t="s">
        <v>3046</v>
      </c>
      <c r="G883"/>
      <c r="H883" s="22">
        <v>-0.3</v>
      </c>
      <c r="J883" s="13">
        <v>0.12690000000000001</v>
      </c>
      <c r="K883" s="13">
        <v>1.2649999999999999</v>
      </c>
      <c r="L883" s="13">
        <v>0.91080000000000005</v>
      </c>
      <c r="M883" s="13">
        <v>0</v>
      </c>
      <c r="N883" s="13">
        <v>-0.3</v>
      </c>
      <c r="O883" s="13">
        <v>-0.3</v>
      </c>
      <c r="P883" s="13"/>
      <c r="Q883" s="19">
        <v>5</v>
      </c>
      <c r="R883" s="22">
        <v>0.72</v>
      </c>
      <c r="S883" s="22">
        <v>24.29</v>
      </c>
      <c r="T883" s="22"/>
      <c r="U883" s="19">
        <v>1</v>
      </c>
      <c r="V883" s="19">
        <v>1</v>
      </c>
      <c r="AS883" s="2"/>
      <c r="AT883" s="2"/>
      <c r="AU883" s="2"/>
      <c r="AV883" s="15"/>
      <c r="AW883" s="15"/>
      <c r="BA883" s="2"/>
      <c r="BB883" s="2"/>
      <c r="BD883" s="20"/>
      <c r="BE883" s="20"/>
      <c r="BG883" s="3"/>
      <c r="BH883" s="1"/>
      <c r="BI883" s="1"/>
      <c r="BJ883" s="1"/>
      <c r="BK883" s="1"/>
      <c r="BL883" s="1"/>
    </row>
    <row r="884" spans="1:64" x14ac:dyDescent="0.25">
      <c r="A884" s="1" t="s">
        <v>17</v>
      </c>
      <c r="B884" s="1" t="s">
        <v>18</v>
      </c>
      <c r="C884" s="1" t="s">
        <v>25</v>
      </c>
      <c r="D884" s="1" t="s">
        <v>4</v>
      </c>
      <c r="E884" s="1" t="s">
        <v>2880</v>
      </c>
      <c r="F884" s="1" t="s">
        <v>2881</v>
      </c>
      <c r="G884"/>
      <c r="H884" s="22">
        <v>-7.7000000000000002E-3</v>
      </c>
      <c r="J884" s="13">
        <v>8.9499999999999996E-2</v>
      </c>
      <c r="K884" s="13">
        <v>0.12280000000000001</v>
      </c>
      <c r="L884" s="13">
        <v>8.8099999999999998E-2</v>
      </c>
      <c r="M884" s="13">
        <v>8.4199999999999997E-2</v>
      </c>
      <c r="N884" s="13">
        <v>-2.2700000000000001E-2</v>
      </c>
      <c r="O884" s="13">
        <v>-8.6900000000000005E-2</v>
      </c>
      <c r="P884" s="13"/>
      <c r="Q884" s="19">
        <v>15</v>
      </c>
      <c r="R884" s="22">
        <v>0.72</v>
      </c>
      <c r="S884" s="22">
        <v>1.45</v>
      </c>
      <c r="T884" s="22">
        <v>0.87</v>
      </c>
      <c r="U884" s="19">
        <v>3</v>
      </c>
      <c r="V884" s="19">
        <v>2</v>
      </c>
      <c r="AS884" s="2"/>
      <c r="AT884" s="2"/>
      <c r="AU884" s="2"/>
      <c r="AV884" s="15"/>
      <c r="AW884" s="15"/>
      <c r="BA884" s="2"/>
      <c r="BB884" s="2"/>
      <c r="BD884" s="20"/>
      <c r="BE884" s="20"/>
      <c r="BG884" s="3"/>
      <c r="BH884" s="1"/>
      <c r="BI884" s="1"/>
      <c r="BJ884" s="1"/>
      <c r="BK884" s="1"/>
      <c r="BL884" s="1"/>
    </row>
    <row r="885" spans="1:64" x14ac:dyDescent="0.25">
      <c r="A885" s="1" t="s">
        <v>6</v>
      </c>
      <c r="B885" s="1" t="s">
        <v>18</v>
      </c>
      <c r="C885" s="1" t="s">
        <v>1645</v>
      </c>
      <c r="D885" s="1" t="s">
        <v>4</v>
      </c>
      <c r="E885" s="1" t="s">
        <v>1337</v>
      </c>
      <c r="F885" s="1" t="s">
        <v>1338</v>
      </c>
      <c r="G885">
        <v>1.369E-3</v>
      </c>
      <c r="H885" s="22">
        <v>-2.0590000000000001E-3</v>
      </c>
      <c r="I885" s="2">
        <v>1.4E-3</v>
      </c>
      <c r="J885" s="13">
        <v>-0.11020000000000001</v>
      </c>
      <c r="K885" s="13">
        <v>0.66279999999999994</v>
      </c>
      <c r="L885" s="13">
        <v>0.4758</v>
      </c>
      <c r="M885" s="13">
        <v>0.3664</v>
      </c>
      <c r="N885" s="13">
        <v>-0.33889999999999998</v>
      </c>
      <c r="O885" s="13">
        <v>-0.42920000000000003</v>
      </c>
      <c r="P885" s="13">
        <v>1.4E-3</v>
      </c>
      <c r="Q885" s="19">
        <v>0</v>
      </c>
      <c r="R885" s="22">
        <v>0.72</v>
      </c>
      <c r="S885" s="22">
        <v>1.99</v>
      </c>
      <c r="T885" s="22">
        <v>0.1</v>
      </c>
      <c r="U885" s="19">
        <v>34</v>
      </c>
      <c r="V885" s="19">
        <v>12</v>
      </c>
      <c r="AS885" s="2"/>
      <c r="AT885" s="2"/>
      <c r="AU885" s="2"/>
      <c r="AV885" s="15"/>
      <c r="AW885" s="15"/>
      <c r="BA885" s="2"/>
      <c r="BB885" s="2"/>
      <c r="BD885" s="20"/>
      <c r="BE885" s="20"/>
      <c r="BG885" s="3"/>
      <c r="BH885" s="1"/>
      <c r="BI885" s="1"/>
      <c r="BJ885" s="1"/>
      <c r="BK885" s="1"/>
      <c r="BL885" s="1"/>
    </row>
    <row r="886" spans="1:64" x14ac:dyDescent="0.25">
      <c r="A886" s="1" t="s">
        <v>36</v>
      </c>
      <c r="B886" s="1" t="s">
        <v>8</v>
      </c>
      <c r="C886" s="1" t="s">
        <v>7</v>
      </c>
      <c r="D886" s="1" t="s">
        <v>4</v>
      </c>
      <c r="E886" s="1" t="s">
        <v>1170</v>
      </c>
      <c r="F886" s="1" t="s">
        <v>1171</v>
      </c>
      <c r="G886">
        <v>6.5719999999999997E-3</v>
      </c>
      <c r="H886" s="22">
        <v>8.0140000000000003E-3</v>
      </c>
      <c r="I886" s="2">
        <v>6.6E-3</v>
      </c>
      <c r="J886" s="13">
        <v>5.4300000000000001E-2</v>
      </c>
      <c r="K886" s="13">
        <v>4.0300000000000002E-2</v>
      </c>
      <c r="L886" s="13">
        <v>2.9000000000000001E-2</v>
      </c>
      <c r="M886" s="13">
        <v>2.86E-2</v>
      </c>
      <c r="N886" s="13">
        <v>0</v>
      </c>
      <c r="O886" s="13">
        <v>-9.7799999999999998E-2</v>
      </c>
      <c r="P886" s="13">
        <v>6.6E-3</v>
      </c>
      <c r="Q886" s="19">
        <v>0</v>
      </c>
      <c r="R886" s="22">
        <v>0.72</v>
      </c>
      <c r="S886" s="22">
        <v>0.94</v>
      </c>
      <c r="T886" s="22">
        <v>0.44</v>
      </c>
      <c r="U886" s="19">
        <v>31</v>
      </c>
      <c r="V886" s="19">
        <v>7</v>
      </c>
      <c r="AS886" s="2"/>
      <c r="AT886" s="2"/>
      <c r="AU886" s="2"/>
      <c r="AV886" s="15"/>
      <c r="AW886" s="15"/>
      <c r="BA886" s="2"/>
      <c r="BB886" s="2"/>
      <c r="BD886" s="20"/>
      <c r="BE886" s="20"/>
      <c r="BG886" s="3"/>
      <c r="BH886" s="1"/>
      <c r="BI886" s="1"/>
      <c r="BJ886" s="1"/>
      <c r="BK886" s="1"/>
      <c r="BL886" s="1"/>
    </row>
    <row r="887" spans="1:64" x14ac:dyDescent="0.25">
      <c r="A887" s="1" t="s">
        <v>6</v>
      </c>
      <c r="B887" s="1" t="s">
        <v>18</v>
      </c>
      <c r="C887" s="1" t="s">
        <v>1645</v>
      </c>
      <c r="D887" s="1" t="s">
        <v>4</v>
      </c>
      <c r="E887" s="1" t="s">
        <v>1212</v>
      </c>
      <c r="F887" s="1" t="s">
        <v>1213</v>
      </c>
      <c r="G887">
        <v>7.7573000000000003E-2</v>
      </c>
      <c r="H887" s="22">
        <v>-6.0464999999999998E-2</v>
      </c>
      <c r="I887" s="2">
        <v>7.7600000000000002E-2</v>
      </c>
      <c r="J887" s="13">
        <v>0.87160000000000004</v>
      </c>
      <c r="K887" s="13">
        <v>0.58089999999999997</v>
      </c>
      <c r="L887" s="13">
        <v>0.41959999999999997</v>
      </c>
      <c r="M887" s="13">
        <v>0.29380000000000001</v>
      </c>
      <c r="N887" s="13">
        <v>0</v>
      </c>
      <c r="O887" s="13">
        <v>-0.51370000000000005</v>
      </c>
      <c r="P887" s="13">
        <v>7.7600000000000002E-2</v>
      </c>
      <c r="Q887" s="19">
        <v>0</v>
      </c>
      <c r="R887" s="22">
        <v>0.72</v>
      </c>
      <c r="S887" s="22">
        <v>1.25</v>
      </c>
      <c r="T887" s="22">
        <v>0.39</v>
      </c>
      <c r="U887" s="19">
        <v>24</v>
      </c>
      <c r="V887" s="19">
        <v>9</v>
      </c>
      <c r="AS887" s="2"/>
      <c r="AT887" s="2"/>
      <c r="AU887" s="2"/>
      <c r="AV887" s="15"/>
      <c r="AW887" s="15"/>
      <c r="BA887" s="2"/>
      <c r="BB887" s="2"/>
      <c r="BD887" s="20"/>
      <c r="BE887" s="20"/>
      <c r="BG887" s="3"/>
      <c r="BH887" s="1"/>
      <c r="BI887" s="1"/>
      <c r="BJ887" s="1"/>
      <c r="BK887" s="1"/>
      <c r="BL887" s="1"/>
    </row>
    <row r="888" spans="1:64" x14ac:dyDescent="0.25">
      <c r="A888" s="1" t="s">
        <v>17</v>
      </c>
      <c r="B888" s="1" t="s">
        <v>18</v>
      </c>
      <c r="C888" s="1" t="s">
        <v>25</v>
      </c>
      <c r="D888" s="1" t="s">
        <v>283</v>
      </c>
      <c r="E888" s="1" t="s">
        <v>476</v>
      </c>
      <c r="F888" s="1" t="s">
        <v>525</v>
      </c>
      <c r="G888">
        <v>6.4810999999999994E-2</v>
      </c>
      <c r="H888" s="22">
        <v>-4.7509999999999997E-2</v>
      </c>
      <c r="I888" s="2">
        <v>6.4799999999999996E-2</v>
      </c>
      <c r="J888" s="13">
        <v>0.35570000000000002</v>
      </c>
      <c r="K888" s="13">
        <v>0.12330000000000001</v>
      </c>
      <c r="L888" s="13">
        <v>8.8400000000000006E-2</v>
      </c>
      <c r="M888" s="13">
        <v>8.3799999999999999E-2</v>
      </c>
      <c r="N888" s="13">
        <v>0</v>
      </c>
      <c r="O888" s="13">
        <v>-0.42520000000000002</v>
      </c>
      <c r="P888" s="13">
        <v>6.4799999999999996E-2</v>
      </c>
      <c r="Q888" s="19">
        <v>0</v>
      </c>
      <c r="R888" s="22">
        <v>0.72</v>
      </c>
      <c r="S888" s="22">
        <v>0.93</v>
      </c>
      <c r="T888" s="22">
        <v>0.26</v>
      </c>
      <c r="U888" s="19">
        <v>73</v>
      </c>
      <c r="V888" s="19">
        <v>9</v>
      </c>
      <c r="AS888" s="2"/>
      <c r="AT888" s="2"/>
      <c r="AU888" s="2"/>
      <c r="AV888" s="15"/>
      <c r="AW888" s="15"/>
      <c r="BA888" s="2"/>
      <c r="BB888" s="2"/>
      <c r="BD888" s="20"/>
      <c r="BE888" s="20"/>
      <c r="BG888" s="3"/>
      <c r="BH888" s="1"/>
      <c r="BI888" s="1"/>
      <c r="BJ888" s="1"/>
      <c r="BK888" s="1"/>
      <c r="BL888" s="1"/>
    </row>
    <row r="889" spans="1:64" x14ac:dyDescent="0.25">
      <c r="A889" s="1" t="s">
        <v>21</v>
      </c>
      <c r="B889" s="1" t="s">
        <v>18</v>
      </c>
      <c r="C889" s="1" t="s">
        <v>402</v>
      </c>
      <c r="D889" s="1" t="s">
        <v>4</v>
      </c>
      <c r="E889" s="1" t="s">
        <v>403</v>
      </c>
      <c r="F889" s="1" t="s">
        <v>404</v>
      </c>
      <c r="G889">
        <v>2.1583000000000001E-2</v>
      </c>
      <c r="H889" s="22">
        <v>-1.8075000000000001E-2</v>
      </c>
      <c r="I889" s="2">
        <v>2.1600000000000001E-2</v>
      </c>
      <c r="J889" s="13">
        <v>0.10249999999999999</v>
      </c>
      <c r="K889" s="13">
        <v>7.46E-2</v>
      </c>
      <c r="L889" s="13">
        <v>5.3999999999999999E-2</v>
      </c>
      <c r="M889" s="13">
        <v>5.2400000000000002E-2</v>
      </c>
      <c r="N889" s="13">
        <v>0</v>
      </c>
      <c r="O889" s="13">
        <v>-0.16969999999999999</v>
      </c>
      <c r="P889" s="13">
        <v>2.1600000000000001E-2</v>
      </c>
      <c r="Q889" s="19">
        <v>0</v>
      </c>
      <c r="R889" s="22">
        <v>0.72</v>
      </c>
      <c r="S889" s="22">
        <v>0.76</v>
      </c>
      <c r="T889" s="22">
        <v>0.85</v>
      </c>
      <c r="U889" s="19">
        <v>28</v>
      </c>
      <c r="V889" s="19">
        <v>4</v>
      </c>
      <c r="AS889" s="2"/>
      <c r="AT889" s="2"/>
      <c r="AU889" s="2"/>
      <c r="AV889" s="15"/>
      <c r="AW889" s="15"/>
      <c r="BA889" s="2"/>
      <c r="BB889" s="2"/>
      <c r="BD889" s="20"/>
      <c r="BE889" s="20"/>
      <c r="BG889" s="3"/>
      <c r="BH889" s="1"/>
      <c r="BI889" s="1"/>
      <c r="BJ889" s="1"/>
      <c r="BK889" s="1"/>
      <c r="BL889" s="1"/>
    </row>
    <row r="890" spans="1:64" x14ac:dyDescent="0.25">
      <c r="A890" s="1" t="s">
        <v>36</v>
      </c>
      <c r="B890" s="1" t="s">
        <v>8</v>
      </c>
      <c r="C890" s="1" t="s">
        <v>7</v>
      </c>
      <c r="D890" s="1" t="s">
        <v>4</v>
      </c>
      <c r="E890" s="1" t="s">
        <v>699</v>
      </c>
      <c r="F890" s="1" t="s">
        <v>2442</v>
      </c>
      <c r="G890"/>
      <c r="H890" s="22">
        <v>-5.7999999999999996E-3</v>
      </c>
      <c r="J890" s="13">
        <v>3.2199999999999999E-2</v>
      </c>
      <c r="K890" s="13">
        <v>7.4300000000000005E-2</v>
      </c>
      <c r="L890" s="13">
        <v>5.3400000000000003E-2</v>
      </c>
      <c r="M890" s="13">
        <v>5.1799999999999999E-2</v>
      </c>
      <c r="N890" s="13">
        <v>-2.4299999999999999E-2</v>
      </c>
      <c r="O890" s="13">
        <v>-0.13919999999999999</v>
      </c>
      <c r="P890" s="13"/>
      <c r="Q890" s="19">
        <v>109</v>
      </c>
      <c r="R890" s="22">
        <v>0.72</v>
      </c>
      <c r="S890" s="22">
        <v>0.78</v>
      </c>
      <c r="T890" s="22">
        <v>0.65</v>
      </c>
      <c r="U890" s="19">
        <v>26</v>
      </c>
      <c r="V890" s="19">
        <v>4</v>
      </c>
      <c r="AS890" s="2"/>
      <c r="AT890" s="2"/>
      <c r="AU890" s="2"/>
      <c r="AV890" s="15"/>
      <c r="AW890" s="15"/>
      <c r="BA890" s="2"/>
      <c r="BB890" s="2"/>
      <c r="BD890" s="20"/>
      <c r="BE890" s="20"/>
      <c r="BG890" s="3"/>
      <c r="BH890" s="1"/>
      <c r="BI890" s="1"/>
      <c r="BJ890" s="1"/>
      <c r="BK890" s="1"/>
      <c r="BL890" s="1"/>
    </row>
    <row r="891" spans="1:64" x14ac:dyDescent="0.25">
      <c r="A891" s="1" t="s">
        <v>21</v>
      </c>
      <c r="B891" s="1" t="s">
        <v>18</v>
      </c>
      <c r="C891" s="1" t="s">
        <v>7</v>
      </c>
      <c r="D891" s="1" t="s">
        <v>4</v>
      </c>
      <c r="E891" s="1" t="s">
        <v>2696</v>
      </c>
      <c r="F891" s="1" t="s">
        <v>2697</v>
      </c>
      <c r="G891"/>
      <c r="H891" s="22">
        <v>-2.07E-2</v>
      </c>
      <c r="J891" s="13">
        <v>7.7999999999999996E-3</v>
      </c>
      <c r="K891" s="13">
        <v>5.0599999999999999E-2</v>
      </c>
      <c r="L891" s="13">
        <v>3.6200000000000003E-2</v>
      </c>
      <c r="M891" s="13">
        <v>3.5499999999999997E-2</v>
      </c>
      <c r="N891" s="13">
        <v>-4.2000000000000003E-2</v>
      </c>
      <c r="O891" s="13">
        <v>-6.5500000000000003E-2</v>
      </c>
      <c r="P891" s="13"/>
      <c r="Q891" s="19">
        <v>40</v>
      </c>
      <c r="R891" s="22">
        <v>0.72</v>
      </c>
      <c r="S891" s="22">
        <v>1.08</v>
      </c>
      <c r="T891" s="22">
        <v>0.84</v>
      </c>
      <c r="U891" s="19">
        <v>15</v>
      </c>
      <c r="V891" s="19">
        <v>3</v>
      </c>
      <c r="AS891" s="2"/>
      <c r="AT891" s="2"/>
      <c r="AU891" s="2"/>
      <c r="AV891" s="15"/>
      <c r="AW891" s="15"/>
      <c r="BA891" s="2"/>
      <c r="BB891" s="2"/>
      <c r="BD891" s="20"/>
      <c r="BE891" s="20"/>
      <c r="BG891" s="3"/>
      <c r="BH891" s="1"/>
      <c r="BI891" s="1"/>
      <c r="BJ891" s="1"/>
      <c r="BK891" s="1"/>
      <c r="BL891" s="1"/>
    </row>
    <row r="892" spans="1:64" x14ac:dyDescent="0.25">
      <c r="A892" s="1" t="s">
        <v>6</v>
      </c>
      <c r="B892" s="1" t="s">
        <v>2</v>
      </c>
      <c r="C892" s="1" t="s">
        <v>1646</v>
      </c>
      <c r="D892" s="1" t="s">
        <v>4</v>
      </c>
      <c r="E892" s="1" t="s">
        <v>3035</v>
      </c>
      <c r="F892" s="1" t="s">
        <v>3036</v>
      </c>
      <c r="G892"/>
      <c r="H892" s="22">
        <v>-5.1499999999999997E-2</v>
      </c>
      <c r="J892" s="13">
        <v>6.2899999999999998E-2</v>
      </c>
      <c r="K892" s="13">
        <v>0.38350000000000001</v>
      </c>
      <c r="L892" s="13">
        <v>0.2772</v>
      </c>
      <c r="M892" s="13">
        <v>0.23319999999999999</v>
      </c>
      <c r="N892" s="13">
        <v>-0.24340000000000001</v>
      </c>
      <c r="O892" s="13">
        <v>-0.4325</v>
      </c>
      <c r="P892" s="13"/>
      <c r="Q892" s="19">
        <v>5</v>
      </c>
      <c r="R892" s="22">
        <v>0.72</v>
      </c>
      <c r="S892" s="22">
        <v>1.68</v>
      </c>
      <c r="T892" s="22">
        <v>0.35</v>
      </c>
      <c r="U892" s="19">
        <v>40</v>
      </c>
      <c r="V892" s="19">
        <v>12</v>
      </c>
      <c r="AS892" s="2"/>
      <c r="AT892" s="2"/>
      <c r="AU892" s="2"/>
      <c r="AV892" s="15"/>
      <c r="AW892" s="15"/>
      <c r="BA892" s="2"/>
      <c r="BB892" s="2"/>
      <c r="BD892" s="20"/>
      <c r="BE892" s="20"/>
      <c r="BG892" s="3"/>
      <c r="BH892" s="1"/>
      <c r="BI892" s="1"/>
      <c r="BJ892" s="1"/>
      <c r="BK892" s="1"/>
      <c r="BL892" s="1"/>
    </row>
    <row r="893" spans="1:64" x14ac:dyDescent="0.25">
      <c r="A893" s="1" t="s">
        <v>6</v>
      </c>
      <c r="B893" s="1" t="s">
        <v>18</v>
      </c>
      <c r="C893" s="1" t="s">
        <v>1645</v>
      </c>
      <c r="D893" s="1" t="s">
        <v>4</v>
      </c>
      <c r="E893" s="1" t="s">
        <v>3267</v>
      </c>
      <c r="F893" s="1" t="s">
        <v>3264</v>
      </c>
      <c r="G893"/>
      <c r="H893" s="22">
        <v>-4.99E-2</v>
      </c>
      <c r="J893" s="13">
        <v>0.63939999999999997</v>
      </c>
      <c r="K893" s="13">
        <v>0.4899</v>
      </c>
      <c r="L893" s="13">
        <v>0.35299999999999998</v>
      </c>
      <c r="M893" s="13">
        <v>0.26469999999999999</v>
      </c>
      <c r="N893" s="13">
        <v>-0.12230000000000001</v>
      </c>
      <c r="O893" s="13">
        <v>-0.70660000000000001</v>
      </c>
      <c r="P893" s="13"/>
      <c r="Q893" s="19">
        <v>4</v>
      </c>
      <c r="R893" s="22">
        <v>0.72</v>
      </c>
      <c r="S893" s="22">
        <v>1.31</v>
      </c>
      <c r="T893" s="22">
        <v>0.5</v>
      </c>
      <c r="U893" s="19">
        <v>37</v>
      </c>
      <c r="V893" s="19">
        <v>12</v>
      </c>
      <c r="AS893" s="2"/>
      <c r="AT893" s="2"/>
      <c r="AU893" s="2"/>
      <c r="AV893" s="15"/>
      <c r="AW893" s="15"/>
      <c r="BA893" s="2"/>
      <c r="BB893" s="2"/>
      <c r="BD893" s="20"/>
      <c r="BE893" s="20"/>
      <c r="BG893" s="3"/>
      <c r="BH893" s="1"/>
      <c r="BI893" s="1"/>
      <c r="BJ893" s="1"/>
      <c r="BK893" s="1"/>
      <c r="BL893" s="1"/>
    </row>
    <row r="894" spans="1:64" x14ac:dyDescent="0.25">
      <c r="A894" s="1" t="s">
        <v>1</v>
      </c>
      <c r="B894" s="1" t="s">
        <v>2</v>
      </c>
      <c r="C894" s="1" t="s">
        <v>13</v>
      </c>
      <c r="D894" s="1" t="s">
        <v>4</v>
      </c>
      <c r="E894" s="1" t="s">
        <v>1210</v>
      </c>
      <c r="F894" s="1" t="s">
        <v>1211</v>
      </c>
      <c r="G894"/>
      <c r="H894" s="22">
        <v>1.1599999999999999E-2</v>
      </c>
      <c r="J894" s="13">
        <v>-4.3499999999999997E-2</v>
      </c>
      <c r="K894" s="13">
        <v>6.6100000000000006E-2</v>
      </c>
      <c r="L894" s="13">
        <v>4.7399999999999998E-2</v>
      </c>
      <c r="M894" s="13">
        <v>4.6199999999999998E-2</v>
      </c>
      <c r="N894" s="13">
        <v>-8.7800000000000003E-2</v>
      </c>
      <c r="O894" s="13">
        <v>-0.1069</v>
      </c>
      <c r="P894" s="13"/>
      <c r="Q894" s="19">
        <v>75</v>
      </c>
      <c r="R894" s="22">
        <v>0.72</v>
      </c>
      <c r="S894" s="22">
        <v>1.78</v>
      </c>
      <c r="T894" s="22">
        <v>-0.24</v>
      </c>
      <c r="U894" s="19">
        <v>27</v>
      </c>
      <c r="V894" s="19">
        <v>9</v>
      </c>
      <c r="AS894" s="2"/>
      <c r="AT894" s="2"/>
      <c r="AU894" s="2"/>
      <c r="AV894" s="15"/>
      <c r="AW894" s="15"/>
      <c r="BA894" s="2"/>
      <c r="BB894" s="2"/>
      <c r="BD894" s="20"/>
      <c r="BE894" s="20"/>
      <c r="BG894" s="3"/>
      <c r="BH894" s="1"/>
      <c r="BI894" s="1"/>
      <c r="BJ894" s="1"/>
      <c r="BK894" s="1"/>
      <c r="BL894" s="1"/>
    </row>
    <row r="895" spans="1:64" x14ac:dyDescent="0.25">
      <c r="A895" s="1" t="s">
        <v>1</v>
      </c>
      <c r="B895" s="1" t="s">
        <v>2</v>
      </c>
      <c r="C895" s="1" t="s">
        <v>39</v>
      </c>
      <c r="D895" s="1" t="s">
        <v>4</v>
      </c>
      <c r="E895" s="1" t="s">
        <v>246</v>
      </c>
      <c r="F895" s="1" t="s">
        <v>247</v>
      </c>
      <c r="G895"/>
      <c r="H895" s="22">
        <v>-2.5000000000000001E-3</v>
      </c>
      <c r="J895" s="13">
        <v>8.1199999999999994E-2</v>
      </c>
      <c r="K895" s="13">
        <v>0.11409999999999999</v>
      </c>
      <c r="L895" s="13">
        <v>8.2500000000000004E-2</v>
      </c>
      <c r="M895" s="13">
        <v>7.9100000000000004E-2</v>
      </c>
      <c r="N895" s="13">
        <v>-1.6299999999999999E-2</v>
      </c>
      <c r="O895" s="13">
        <v>-0.14710000000000001</v>
      </c>
      <c r="P895" s="13"/>
      <c r="Q895" s="19">
        <v>79</v>
      </c>
      <c r="R895" s="22">
        <v>0.72</v>
      </c>
      <c r="S895" s="22">
        <v>1.87</v>
      </c>
      <c r="T895" s="22">
        <v>-0.17</v>
      </c>
      <c r="U895" s="19">
        <v>30</v>
      </c>
      <c r="V895" s="19">
        <v>7</v>
      </c>
      <c r="AS895" s="2"/>
      <c r="AT895" s="2"/>
      <c r="AU895" s="2"/>
      <c r="AV895" s="15"/>
      <c r="AW895" s="15"/>
      <c r="BA895" s="2"/>
      <c r="BB895" s="2"/>
      <c r="BD895" s="20"/>
      <c r="BE895" s="20"/>
      <c r="BG895" s="3"/>
      <c r="BH895" s="1"/>
      <c r="BI895" s="1"/>
      <c r="BJ895" s="1"/>
      <c r="BK895" s="1"/>
      <c r="BL895" s="1"/>
    </row>
    <row r="896" spans="1:64" x14ac:dyDescent="0.25">
      <c r="A896" s="1" t="s">
        <v>17</v>
      </c>
      <c r="B896" s="1" t="s">
        <v>18</v>
      </c>
      <c r="C896" s="1" t="s">
        <v>25</v>
      </c>
      <c r="D896" s="1" t="s">
        <v>19</v>
      </c>
      <c r="E896" s="1" t="s">
        <v>1200</v>
      </c>
      <c r="F896" s="1" t="s">
        <v>1201</v>
      </c>
      <c r="G896"/>
      <c r="H896" s="22">
        <v>8.6E-3</v>
      </c>
      <c r="J896" s="13">
        <v>0.1787</v>
      </c>
      <c r="K896" s="13">
        <v>0.1394</v>
      </c>
      <c r="L896" s="13">
        <v>0.1008</v>
      </c>
      <c r="M896" s="13">
        <v>9.4899999999999998E-2</v>
      </c>
      <c r="N896" s="13">
        <v>-3.5499999999999997E-2</v>
      </c>
      <c r="O896" s="13">
        <v>-0.34370000000000001</v>
      </c>
      <c r="P896" s="13"/>
      <c r="Q896" s="19">
        <v>25</v>
      </c>
      <c r="R896" s="22">
        <v>0.72</v>
      </c>
      <c r="S896" s="22">
        <v>0.94</v>
      </c>
      <c r="T896" s="22">
        <v>0.69</v>
      </c>
      <c r="U896" s="19">
        <v>36</v>
      </c>
      <c r="V896" s="19">
        <v>7</v>
      </c>
      <c r="AS896" s="2"/>
      <c r="AT896" s="2"/>
      <c r="AU896" s="2"/>
      <c r="AV896" s="15"/>
      <c r="AW896" s="15"/>
      <c r="BA896" s="2"/>
      <c r="BB896" s="2"/>
      <c r="BD896" s="20"/>
      <c r="BE896" s="20"/>
      <c r="BG896" s="3"/>
      <c r="BH896" s="1"/>
      <c r="BI896" s="1"/>
      <c r="BJ896" s="1"/>
      <c r="BK896" s="1"/>
      <c r="BL896" s="1"/>
    </row>
    <row r="897" spans="1:64" x14ac:dyDescent="0.25">
      <c r="A897" s="1" t="s">
        <v>6</v>
      </c>
      <c r="B897" s="1" t="s">
        <v>18</v>
      </c>
      <c r="C897" s="1" t="s">
        <v>1645</v>
      </c>
      <c r="D897" s="1" t="s">
        <v>4</v>
      </c>
      <c r="E897" s="1" t="s">
        <v>928</v>
      </c>
      <c r="F897" s="1" t="s">
        <v>929</v>
      </c>
      <c r="G897">
        <v>-3.4039E-2</v>
      </c>
      <c r="H897" s="22">
        <v>-0.149786</v>
      </c>
      <c r="I897" s="2">
        <v>-3.4000000000000002E-2</v>
      </c>
      <c r="J897" s="13">
        <v>0.2286</v>
      </c>
      <c r="K897" s="13">
        <v>1.0154000000000001</v>
      </c>
      <c r="L897" s="13">
        <v>0.72299999999999998</v>
      </c>
      <c r="M897" s="13">
        <v>0.3609</v>
      </c>
      <c r="N897" s="13">
        <v>-0.51659999999999995</v>
      </c>
      <c r="O897" s="13">
        <v>-0.79779999999999995</v>
      </c>
      <c r="P897" s="13">
        <v>-3.4000000000000002E-2</v>
      </c>
      <c r="Q897" s="19">
        <v>0</v>
      </c>
      <c r="R897" s="22">
        <v>0.71</v>
      </c>
      <c r="S897" s="22">
        <v>1.99</v>
      </c>
      <c r="T897" s="22">
        <v>0.48</v>
      </c>
      <c r="U897" s="19">
        <v>45</v>
      </c>
      <c r="V897" s="19">
        <v>20</v>
      </c>
      <c r="AS897" s="2"/>
      <c r="AT897" s="2"/>
      <c r="AU897" s="2"/>
      <c r="AV897" s="15"/>
      <c r="AW897" s="15"/>
      <c r="BA897" s="2"/>
      <c r="BB897" s="2"/>
      <c r="BD897" s="20"/>
      <c r="BE897" s="20"/>
      <c r="BG897" s="3"/>
      <c r="BH897" s="1"/>
      <c r="BI897" s="1"/>
      <c r="BJ897" s="1"/>
      <c r="BK897" s="1"/>
      <c r="BL897" s="1"/>
    </row>
    <row r="898" spans="1:64" x14ac:dyDescent="0.25">
      <c r="A898" s="1" t="s">
        <v>36</v>
      </c>
      <c r="B898" s="1" t="s">
        <v>8</v>
      </c>
      <c r="C898" s="1" t="s">
        <v>7</v>
      </c>
      <c r="D898" s="1" t="s">
        <v>4</v>
      </c>
      <c r="E898" s="1" t="s">
        <v>1101</v>
      </c>
      <c r="F898" s="1" t="s">
        <v>1102</v>
      </c>
      <c r="G898">
        <v>9.8499999999999998E-4</v>
      </c>
      <c r="H898" s="22">
        <v>-5.326E-3</v>
      </c>
      <c r="I898" s="2">
        <v>1E-3</v>
      </c>
      <c r="J898" s="13">
        <v>6.2899999999999998E-2</v>
      </c>
      <c r="K898" s="13">
        <v>6.83E-2</v>
      </c>
      <c r="L898" s="13">
        <v>4.8500000000000001E-2</v>
      </c>
      <c r="M898" s="13">
        <v>4.7100000000000003E-2</v>
      </c>
      <c r="N898" s="13">
        <v>-4.3E-3</v>
      </c>
      <c r="O898" s="13">
        <v>-0.13439999999999999</v>
      </c>
      <c r="P898" s="13">
        <v>1E-3</v>
      </c>
      <c r="Q898" s="19">
        <v>0</v>
      </c>
      <c r="R898" s="22">
        <v>0.71</v>
      </c>
      <c r="S898" s="22">
        <v>0.57999999999999996</v>
      </c>
      <c r="T898" s="22">
        <v>0.68</v>
      </c>
      <c r="U898" s="19">
        <v>15</v>
      </c>
      <c r="V898" s="19">
        <v>3</v>
      </c>
      <c r="AS898" s="2"/>
      <c r="AT898" s="2"/>
      <c r="AU898" s="2"/>
      <c r="AV898" s="15"/>
      <c r="AW898" s="15"/>
      <c r="BA898" s="2"/>
      <c r="BB898" s="2"/>
      <c r="BD898" s="20"/>
      <c r="BE898" s="20"/>
      <c r="BG898" s="3"/>
      <c r="BH898" s="1"/>
      <c r="BI898" s="1"/>
      <c r="BJ898" s="1"/>
      <c r="BK898" s="1"/>
      <c r="BL898" s="1"/>
    </row>
    <row r="899" spans="1:64" x14ac:dyDescent="0.25">
      <c r="A899" s="1" t="s">
        <v>17</v>
      </c>
      <c r="B899" s="1" t="s">
        <v>18</v>
      </c>
      <c r="C899" s="1" t="s">
        <v>25</v>
      </c>
      <c r="D899" s="1" t="s">
        <v>4</v>
      </c>
      <c r="E899" s="1" t="s">
        <v>2557</v>
      </c>
      <c r="F899" s="1" t="s">
        <v>2558</v>
      </c>
      <c r="G899"/>
      <c r="H899" s="22">
        <v>-4.7100000000000003E-2</v>
      </c>
      <c r="J899" s="13">
        <v>9.8199999999999996E-2</v>
      </c>
      <c r="K899" s="13">
        <v>9.7900000000000001E-2</v>
      </c>
      <c r="L899" s="13">
        <v>6.9599999999999995E-2</v>
      </c>
      <c r="M899" s="13">
        <v>6.7000000000000004E-2</v>
      </c>
      <c r="N899" s="13">
        <v>-4.7100000000000003E-2</v>
      </c>
      <c r="O899" s="13">
        <v>-7.0499999999999993E-2</v>
      </c>
      <c r="P899" s="13"/>
      <c r="Q899" s="19">
        <v>58</v>
      </c>
      <c r="R899" s="22">
        <v>0.71</v>
      </c>
      <c r="S899" s="22">
        <v>1.53</v>
      </c>
      <c r="T899" s="22">
        <v>0.82</v>
      </c>
      <c r="U899" s="19">
        <v>10</v>
      </c>
      <c r="V899" s="19">
        <v>3</v>
      </c>
      <c r="AS899" s="2"/>
      <c r="AT899" s="2"/>
      <c r="AU899" s="2"/>
      <c r="AV899" s="15"/>
      <c r="AW899" s="15"/>
      <c r="BA899" s="2"/>
      <c r="BB899" s="2"/>
      <c r="BD899" s="20"/>
      <c r="BE899" s="20"/>
      <c r="BG899" s="3"/>
      <c r="BH899" s="1"/>
      <c r="BI899" s="1"/>
      <c r="BJ899" s="1"/>
      <c r="BK899" s="1"/>
      <c r="BL899" s="1"/>
    </row>
    <row r="900" spans="1:64" x14ac:dyDescent="0.25">
      <c r="A900" s="1" t="s">
        <v>1</v>
      </c>
      <c r="B900" s="1" t="s">
        <v>2</v>
      </c>
      <c r="C900" s="1" t="s">
        <v>25</v>
      </c>
      <c r="D900" s="1" t="s">
        <v>4</v>
      </c>
      <c r="E900" s="1" t="s">
        <v>1111</v>
      </c>
      <c r="F900" s="1" t="s">
        <v>2798</v>
      </c>
      <c r="G900"/>
      <c r="H900" s="22">
        <v>2.1023E-2</v>
      </c>
      <c r="J900" s="13">
        <v>-0.13600000000000001</v>
      </c>
      <c r="K900" s="13">
        <v>8.5500000000000007E-2</v>
      </c>
      <c r="L900" s="13">
        <v>6.0499999999999998E-2</v>
      </c>
      <c r="M900" s="13">
        <v>5.8400000000000001E-2</v>
      </c>
      <c r="N900" s="13">
        <v>-0.13600000000000001</v>
      </c>
      <c r="O900" s="13">
        <v>-0.1537</v>
      </c>
      <c r="P900" s="13"/>
      <c r="Q900" s="19">
        <v>736</v>
      </c>
      <c r="R900" s="22">
        <v>0.71</v>
      </c>
      <c r="S900" s="22">
        <v>1.17</v>
      </c>
      <c r="T900" s="22">
        <v>0</v>
      </c>
      <c r="U900" s="19">
        <v>14</v>
      </c>
      <c r="V900" s="19">
        <v>3</v>
      </c>
      <c r="AS900" s="2"/>
      <c r="AT900" s="2"/>
      <c r="AU900" s="2"/>
      <c r="AV900" s="15"/>
      <c r="AW900" s="15"/>
      <c r="BA900" s="2"/>
      <c r="BB900" s="2"/>
      <c r="BD900" s="20"/>
      <c r="BE900" s="20"/>
      <c r="BG900" s="3"/>
      <c r="BH900" s="1"/>
      <c r="BI900" s="1"/>
      <c r="BJ900" s="1"/>
      <c r="BK900" s="1"/>
      <c r="BL900" s="1"/>
    </row>
    <row r="901" spans="1:64" x14ac:dyDescent="0.25">
      <c r="A901" s="1" t="s">
        <v>65</v>
      </c>
      <c r="B901" s="1" t="s">
        <v>129</v>
      </c>
      <c r="C901" s="1" t="s">
        <v>7</v>
      </c>
      <c r="D901" s="1" t="s">
        <v>4</v>
      </c>
      <c r="E901" s="1" t="s">
        <v>50</v>
      </c>
      <c r="F901" s="1" t="s">
        <v>367</v>
      </c>
      <c r="G901">
        <v>4.5071E-2</v>
      </c>
      <c r="H901" s="22">
        <v>-2.1651E-2</v>
      </c>
      <c r="I901" s="2">
        <v>4.5100000000000001E-2</v>
      </c>
      <c r="J901" s="13">
        <v>0.1099</v>
      </c>
      <c r="K901" s="13">
        <v>9.4100000000000003E-2</v>
      </c>
      <c r="L901" s="13">
        <v>6.6900000000000001E-2</v>
      </c>
      <c r="M901" s="13">
        <v>6.4299999999999996E-2</v>
      </c>
      <c r="N901" s="13">
        <v>0</v>
      </c>
      <c r="O901" s="13">
        <v>-0.14649999999999999</v>
      </c>
      <c r="P901" s="13">
        <v>4.5100000000000001E-2</v>
      </c>
      <c r="Q901" s="19">
        <v>0</v>
      </c>
      <c r="R901" s="22">
        <v>0.71</v>
      </c>
      <c r="S901" s="22">
        <v>1.04</v>
      </c>
      <c r="T901" s="22">
        <v>0.75</v>
      </c>
      <c r="U901" s="19">
        <v>24</v>
      </c>
      <c r="V901" s="19">
        <v>5</v>
      </c>
      <c r="AS901" s="2"/>
      <c r="AT901" s="2"/>
      <c r="AU901" s="2"/>
      <c r="AV901" s="15"/>
      <c r="AW901" s="15"/>
      <c r="BA901" s="2"/>
      <c r="BB901" s="2"/>
      <c r="BD901" s="20"/>
      <c r="BE901" s="20"/>
      <c r="BG901" s="3"/>
      <c r="BH901" s="1"/>
      <c r="BI901" s="1"/>
      <c r="BJ901" s="1"/>
      <c r="BK901" s="1"/>
      <c r="BL901" s="1"/>
    </row>
    <row r="902" spans="1:64" x14ac:dyDescent="0.25">
      <c r="A902" s="1" t="s">
        <v>65</v>
      </c>
      <c r="B902" s="1" t="s">
        <v>18</v>
      </c>
      <c r="C902" s="1" t="s">
        <v>56</v>
      </c>
      <c r="D902" s="1" t="s">
        <v>4</v>
      </c>
      <c r="E902" s="1" t="s">
        <v>2402</v>
      </c>
      <c r="F902" s="1" t="s">
        <v>2405</v>
      </c>
      <c r="G902"/>
      <c r="H902" s="22">
        <v>-1.3100000000000001E-2</v>
      </c>
      <c r="J902" s="13">
        <v>8.2500000000000004E-2</v>
      </c>
      <c r="K902" s="13">
        <v>6.0900000000000003E-2</v>
      </c>
      <c r="L902" s="13">
        <v>4.3299999999999998E-2</v>
      </c>
      <c r="M902" s="13">
        <v>4.2299999999999997E-2</v>
      </c>
      <c r="N902" s="13">
        <v>-1.3100000000000001E-2</v>
      </c>
      <c r="O902" s="13">
        <v>-7.0300000000000001E-2</v>
      </c>
      <c r="P902" s="13"/>
      <c r="Q902" s="19">
        <v>58</v>
      </c>
      <c r="R902" s="22">
        <v>0.71</v>
      </c>
      <c r="S902" s="22">
        <v>1.38</v>
      </c>
      <c r="T902" s="22">
        <v>0.6</v>
      </c>
      <c r="U902" s="19">
        <v>19</v>
      </c>
      <c r="V902" s="19">
        <v>4</v>
      </c>
      <c r="AS902" s="2"/>
      <c r="AT902" s="2"/>
      <c r="AU902" s="2"/>
      <c r="AV902" s="15"/>
      <c r="AW902" s="15"/>
      <c r="BA902" s="2"/>
      <c r="BB902" s="2"/>
      <c r="BD902" s="20"/>
      <c r="BE902" s="20"/>
      <c r="BG902" s="3"/>
      <c r="BH902" s="1"/>
      <c r="BI902" s="1"/>
      <c r="BJ902" s="1"/>
      <c r="BK902" s="1"/>
      <c r="BL902" s="1"/>
    </row>
    <row r="903" spans="1:64" x14ac:dyDescent="0.25">
      <c r="A903" s="1" t="s">
        <v>17</v>
      </c>
      <c r="B903" s="1" t="s">
        <v>18</v>
      </c>
      <c r="C903" s="1" t="s">
        <v>56</v>
      </c>
      <c r="D903" s="1" t="s">
        <v>19</v>
      </c>
      <c r="E903" s="1" t="s">
        <v>57</v>
      </c>
      <c r="F903" s="1" t="s">
        <v>58</v>
      </c>
      <c r="G903"/>
      <c r="H903" s="22">
        <v>1.9E-3</v>
      </c>
      <c r="J903" s="13">
        <v>0.2266</v>
      </c>
      <c r="K903" s="13">
        <v>0.15409999999999999</v>
      </c>
      <c r="L903" s="13">
        <v>0.10970000000000001</v>
      </c>
      <c r="M903" s="13">
        <v>0.10249999999999999</v>
      </c>
      <c r="N903" s="13">
        <v>-1.6000000000000001E-3</v>
      </c>
      <c r="O903" s="13">
        <v>-0.4738</v>
      </c>
      <c r="P903" s="13"/>
      <c r="Q903" s="19">
        <v>13</v>
      </c>
      <c r="R903" s="22">
        <v>0.71</v>
      </c>
      <c r="S903" s="22">
        <v>1.05</v>
      </c>
      <c r="T903" s="22">
        <v>0.5</v>
      </c>
      <c r="U903" s="19">
        <v>35</v>
      </c>
      <c r="V903" s="19">
        <v>7</v>
      </c>
      <c r="AS903" s="2"/>
      <c r="AT903" s="2"/>
      <c r="AU903" s="2"/>
      <c r="AV903" s="15"/>
      <c r="AW903" s="15"/>
      <c r="BA903" s="2"/>
      <c r="BB903" s="2"/>
      <c r="BD903" s="20"/>
      <c r="BE903" s="20"/>
      <c r="BG903" s="3"/>
      <c r="BH903" s="1"/>
      <c r="BI903" s="1"/>
      <c r="BJ903" s="1"/>
      <c r="BK903" s="1"/>
      <c r="BL903" s="1"/>
    </row>
    <row r="904" spans="1:64" x14ac:dyDescent="0.25">
      <c r="A904" s="1" t="s">
        <v>21</v>
      </c>
      <c r="B904" s="1" t="s">
        <v>18</v>
      </c>
      <c r="C904" s="1" t="s">
        <v>7</v>
      </c>
      <c r="D904" s="1" t="s">
        <v>4</v>
      </c>
      <c r="E904" s="1" t="s">
        <v>723</v>
      </c>
      <c r="F904" s="1" t="s">
        <v>2515</v>
      </c>
      <c r="G904"/>
      <c r="H904" s="22">
        <v>-1.29E-2</v>
      </c>
      <c r="J904" s="13">
        <v>3.7199999999999997E-2</v>
      </c>
      <c r="K904" s="13">
        <v>7.0400000000000004E-2</v>
      </c>
      <c r="L904" s="13">
        <v>4.99E-2</v>
      </c>
      <c r="M904" s="13">
        <v>4.8399999999999999E-2</v>
      </c>
      <c r="N904" s="13">
        <v>-1.7299999999999999E-2</v>
      </c>
      <c r="O904" s="13">
        <v>-0.14649999999999999</v>
      </c>
      <c r="P904" s="13"/>
      <c r="Q904" s="19">
        <v>434</v>
      </c>
      <c r="R904" s="22">
        <v>0.71</v>
      </c>
      <c r="S904" s="22">
        <v>0.89</v>
      </c>
      <c r="T904" s="22">
        <v>0.75</v>
      </c>
      <c r="U904" s="19">
        <v>13</v>
      </c>
      <c r="V904" s="19">
        <v>3</v>
      </c>
      <c r="AS904" s="2"/>
      <c r="AT904" s="2"/>
      <c r="AU904" s="2"/>
      <c r="AV904" s="15"/>
      <c r="AW904" s="15"/>
      <c r="BA904" s="2"/>
      <c r="BB904" s="2"/>
      <c r="BD904" s="20"/>
      <c r="BE904" s="20"/>
      <c r="BG904" s="3"/>
      <c r="BH904" s="1"/>
      <c r="BI904" s="1"/>
      <c r="BJ904" s="1"/>
      <c r="BK904" s="1"/>
      <c r="BL904" s="1"/>
    </row>
    <row r="905" spans="1:64" x14ac:dyDescent="0.25">
      <c r="A905" s="1" t="s">
        <v>17</v>
      </c>
      <c r="B905" s="1" t="s">
        <v>18</v>
      </c>
      <c r="C905" s="1" t="s">
        <v>25</v>
      </c>
      <c r="D905" s="1" t="s">
        <v>4</v>
      </c>
      <c r="E905" s="1" t="s">
        <v>474</v>
      </c>
      <c r="F905" s="1" t="s">
        <v>521</v>
      </c>
      <c r="G905">
        <v>4.3922000000000003E-2</v>
      </c>
      <c r="H905" s="22">
        <v>-4.7495000000000002E-2</v>
      </c>
      <c r="I905" s="2">
        <v>4.3900000000000002E-2</v>
      </c>
      <c r="J905" s="13">
        <v>0.1298</v>
      </c>
      <c r="K905" s="13">
        <v>0.13950000000000001</v>
      </c>
      <c r="L905" s="13">
        <v>9.8699999999999996E-2</v>
      </c>
      <c r="M905" s="13">
        <v>9.2799999999999994E-2</v>
      </c>
      <c r="N905" s="13">
        <v>-5.7000000000000002E-3</v>
      </c>
      <c r="O905" s="13">
        <v>-0.40670000000000001</v>
      </c>
      <c r="P905" s="13">
        <v>4.3900000000000002E-2</v>
      </c>
      <c r="Q905" s="19">
        <v>0</v>
      </c>
      <c r="R905" s="22">
        <v>0.71</v>
      </c>
      <c r="S905" s="22">
        <v>1</v>
      </c>
      <c r="T905" s="22">
        <v>0.54</v>
      </c>
      <c r="U905" s="19">
        <v>39</v>
      </c>
      <c r="V905" s="19">
        <v>5</v>
      </c>
      <c r="AS905" s="2"/>
      <c r="AT905" s="2"/>
      <c r="AU905" s="2"/>
      <c r="AV905" s="15"/>
      <c r="AW905" s="15"/>
      <c r="BA905" s="2"/>
      <c r="BB905" s="2"/>
      <c r="BD905" s="20"/>
      <c r="BE905" s="20"/>
      <c r="BG905" s="3"/>
      <c r="BH905" s="1"/>
      <c r="BI905" s="1"/>
      <c r="BJ905" s="1"/>
      <c r="BK905" s="1"/>
      <c r="BL905" s="1"/>
    </row>
    <row r="906" spans="1:64" x14ac:dyDescent="0.25">
      <c r="A906" s="1" t="s">
        <v>21</v>
      </c>
      <c r="B906" s="1" t="s">
        <v>2</v>
      </c>
      <c r="C906" s="1" t="s">
        <v>375</v>
      </c>
      <c r="D906" s="1" t="s">
        <v>30</v>
      </c>
      <c r="E906" s="1" t="s">
        <v>376</v>
      </c>
      <c r="F906" s="1" t="s">
        <v>377</v>
      </c>
      <c r="G906">
        <v>4.7883000000000002E-2</v>
      </c>
      <c r="H906" s="22">
        <v>-6.0123999999999997E-2</v>
      </c>
      <c r="I906" s="2">
        <v>4.7899999999999998E-2</v>
      </c>
      <c r="J906" s="13">
        <v>3.1399999999999997E-2</v>
      </c>
      <c r="K906" s="13">
        <v>0.1222</v>
      </c>
      <c r="L906" s="13">
        <v>8.6300000000000002E-2</v>
      </c>
      <c r="M906" s="13">
        <v>8.1799999999999998E-2</v>
      </c>
      <c r="N906" s="13">
        <v>-0.1061</v>
      </c>
      <c r="O906" s="13">
        <v>-0.2591</v>
      </c>
      <c r="P906" s="13">
        <v>4.7899999999999998E-2</v>
      </c>
      <c r="Q906" s="19">
        <v>0</v>
      </c>
      <c r="R906" s="22">
        <v>0.71</v>
      </c>
      <c r="S906" s="22">
        <v>1.04</v>
      </c>
      <c r="T906" s="22">
        <v>0.83</v>
      </c>
      <c r="U906" s="19">
        <v>37</v>
      </c>
      <c r="V906" s="19">
        <v>7</v>
      </c>
      <c r="AS906" s="2"/>
      <c r="AT906" s="2"/>
      <c r="AU906" s="2"/>
      <c r="AV906" s="15"/>
      <c r="AW906" s="15"/>
      <c r="BA906" s="2"/>
      <c r="BB906" s="2"/>
      <c r="BD906" s="20"/>
      <c r="BE906" s="20"/>
      <c r="BG906" s="3"/>
      <c r="BH906" s="1"/>
      <c r="BI906" s="1"/>
      <c r="BJ906" s="1"/>
      <c r="BK906" s="1"/>
      <c r="BL906" s="1"/>
    </row>
    <row r="907" spans="1:64" x14ac:dyDescent="0.25">
      <c r="A907" s="1" t="s">
        <v>6</v>
      </c>
      <c r="B907" s="1" t="s">
        <v>18</v>
      </c>
      <c r="C907" s="1" t="s">
        <v>1646</v>
      </c>
      <c r="D907" s="1" t="s">
        <v>4</v>
      </c>
      <c r="E907" s="1" t="s">
        <v>3226</v>
      </c>
      <c r="F907" s="1" t="s">
        <v>3227</v>
      </c>
      <c r="G907"/>
      <c r="H907" s="22">
        <v>-2.7E-2</v>
      </c>
      <c r="J907" s="13">
        <v>0.34799999999999998</v>
      </c>
      <c r="K907" s="13">
        <v>0.44519999999999998</v>
      </c>
      <c r="L907" s="13">
        <v>0.31769999999999998</v>
      </c>
      <c r="M907" s="13">
        <v>0.24829999999999999</v>
      </c>
      <c r="N907" s="13">
        <v>-2.7E-2</v>
      </c>
      <c r="O907" s="13">
        <v>-0.53390000000000004</v>
      </c>
      <c r="P907" s="13"/>
      <c r="Q907" s="19">
        <v>73</v>
      </c>
      <c r="R907" s="22">
        <v>0.71</v>
      </c>
      <c r="S907" s="22">
        <v>1.5</v>
      </c>
      <c r="T907" s="22">
        <v>0.37</v>
      </c>
      <c r="U907" s="19">
        <v>28</v>
      </c>
      <c r="V907" s="19">
        <v>7</v>
      </c>
      <c r="AS907" s="2"/>
      <c r="AT907" s="2"/>
      <c r="AU907" s="2"/>
      <c r="AV907" s="15"/>
      <c r="AW907" s="15"/>
      <c r="BA907" s="2"/>
      <c r="BB907" s="2"/>
      <c r="BD907" s="20"/>
      <c r="BE907" s="20"/>
      <c r="BG907" s="3"/>
      <c r="BH907" s="1"/>
      <c r="BI907" s="1"/>
      <c r="BJ907" s="1"/>
      <c r="BK907" s="1"/>
      <c r="BL907" s="1"/>
    </row>
    <row r="908" spans="1:64" x14ac:dyDescent="0.25">
      <c r="A908" s="1" t="s">
        <v>148</v>
      </c>
      <c r="B908" s="1" t="s">
        <v>2</v>
      </c>
      <c r="C908" s="1" t="s">
        <v>27</v>
      </c>
      <c r="D908" s="1" t="s">
        <v>16</v>
      </c>
      <c r="E908" s="1" t="s">
        <v>2594</v>
      </c>
      <c r="F908" s="1" t="s">
        <v>2596</v>
      </c>
      <c r="G908"/>
      <c r="H908" s="22">
        <v>-1.61E-2</v>
      </c>
      <c r="J908" s="13">
        <v>-3.27E-2</v>
      </c>
      <c r="K908" s="13">
        <v>9.3600000000000003E-2</v>
      </c>
      <c r="L908" s="13">
        <v>6.6600000000000006E-2</v>
      </c>
      <c r="M908" s="13">
        <v>6.4199999999999993E-2</v>
      </c>
      <c r="N908" s="13">
        <v>-7.0800000000000002E-2</v>
      </c>
      <c r="O908" s="13">
        <v>-7.9600000000000004E-2</v>
      </c>
      <c r="P908" s="13"/>
      <c r="Q908" s="19">
        <v>265</v>
      </c>
      <c r="R908" s="22">
        <v>0.71</v>
      </c>
      <c r="S908" s="22">
        <v>1.28</v>
      </c>
      <c r="T908" s="22">
        <v>-0.14000000000000001</v>
      </c>
      <c r="U908" s="19">
        <v>21</v>
      </c>
      <c r="V908" s="19">
        <v>6</v>
      </c>
      <c r="AS908" s="2"/>
      <c r="AT908" s="2"/>
      <c r="AU908" s="2"/>
      <c r="AV908" s="15"/>
      <c r="AW908" s="15"/>
      <c r="BA908" s="2"/>
      <c r="BB908" s="2"/>
      <c r="BD908" s="20"/>
      <c r="BE908" s="20"/>
      <c r="BG908" s="3"/>
      <c r="BH908" s="1"/>
      <c r="BI908" s="1"/>
      <c r="BJ908" s="1"/>
      <c r="BK908" s="1"/>
      <c r="BL908" s="1"/>
    </row>
    <row r="909" spans="1:64" x14ac:dyDescent="0.25">
      <c r="A909" s="1" t="s">
        <v>65</v>
      </c>
      <c r="B909" s="1" t="s">
        <v>129</v>
      </c>
      <c r="C909" s="1" t="s">
        <v>7</v>
      </c>
      <c r="D909" s="1" t="s">
        <v>4</v>
      </c>
      <c r="E909" s="1" t="s">
        <v>2598</v>
      </c>
      <c r="F909" s="1" t="s">
        <v>2599</v>
      </c>
      <c r="G909"/>
      <c r="H909" s="22">
        <v>2.8999999999999998E-3</v>
      </c>
      <c r="J909" s="13">
        <v>0.1056</v>
      </c>
      <c r="K909" s="13">
        <v>7.1400000000000005E-2</v>
      </c>
      <c r="L909" s="13">
        <v>5.0999999999999997E-2</v>
      </c>
      <c r="M909" s="13">
        <v>4.9599999999999998E-2</v>
      </c>
      <c r="N909" s="13">
        <v>-2.8999999999999998E-3</v>
      </c>
      <c r="O909" s="13">
        <v>-0.17449999999999999</v>
      </c>
      <c r="P909" s="13"/>
      <c r="Q909" s="19">
        <v>64</v>
      </c>
      <c r="R909" s="22">
        <v>0.71</v>
      </c>
      <c r="S909" s="22">
        <v>1.01</v>
      </c>
      <c r="T909" s="22">
        <v>0.74</v>
      </c>
      <c r="U909" s="19">
        <v>31</v>
      </c>
      <c r="V909" s="19">
        <v>5</v>
      </c>
      <c r="AS909" s="2"/>
      <c r="AT909" s="2"/>
      <c r="AU909" s="2"/>
      <c r="AV909" s="15"/>
      <c r="AW909" s="15"/>
      <c r="BA909" s="2"/>
      <c r="BB909" s="2"/>
      <c r="BD909" s="20"/>
      <c r="BE909" s="20"/>
      <c r="BG909" s="3"/>
      <c r="BH909" s="1"/>
      <c r="BI909" s="1"/>
      <c r="BJ909" s="1"/>
      <c r="BK909" s="1"/>
      <c r="BL909" s="1"/>
    </row>
    <row r="910" spans="1:64" x14ac:dyDescent="0.25">
      <c r="A910" s="1" t="s">
        <v>6</v>
      </c>
      <c r="B910" s="1" t="s">
        <v>18</v>
      </c>
      <c r="C910" s="1" t="s">
        <v>1646</v>
      </c>
      <c r="D910" s="1" t="s">
        <v>4</v>
      </c>
      <c r="E910" s="1" t="s">
        <v>2151</v>
      </c>
      <c r="F910" s="1" t="s">
        <v>2138</v>
      </c>
      <c r="G910"/>
      <c r="H910" s="22">
        <v>-0.1726</v>
      </c>
      <c r="J910" s="13">
        <v>-1.6899999999999998E-2</v>
      </c>
      <c r="K910" s="13">
        <v>0.66290000000000004</v>
      </c>
      <c r="L910" s="13">
        <v>0.47170000000000001</v>
      </c>
      <c r="M910" s="13">
        <v>0.30609999999999998</v>
      </c>
      <c r="N910" s="13">
        <v>-0.31280000000000002</v>
      </c>
      <c r="O910" s="13">
        <v>-0.48849999999999999</v>
      </c>
      <c r="P910" s="13"/>
      <c r="Q910" s="19">
        <v>16</v>
      </c>
      <c r="R910" s="22">
        <v>0.71</v>
      </c>
      <c r="S910" s="22">
        <v>1.26</v>
      </c>
      <c r="T910" s="22">
        <v>0.56000000000000005</v>
      </c>
      <c r="U910" s="19">
        <v>9</v>
      </c>
      <c r="V910" s="19">
        <v>3</v>
      </c>
      <c r="AS910" s="2"/>
      <c r="AT910" s="2"/>
      <c r="AU910" s="2"/>
      <c r="AV910" s="15"/>
      <c r="AW910" s="15"/>
      <c r="BA910" s="2"/>
      <c r="BB910" s="2"/>
      <c r="BD910" s="20"/>
      <c r="BE910" s="20"/>
      <c r="BG910" s="3"/>
      <c r="BH910" s="1"/>
      <c r="BI910" s="1"/>
      <c r="BJ910" s="1"/>
      <c r="BK910" s="1"/>
      <c r="BL910" s="1"/>
    </row>
    <row r="911" spans="1:64" x14ac:dyDescent="0.25">
      <c r="A911" s="1" t="s">
        <v>6</v>
      </c>
      <c r="B911" s="1" t="s">
        <v>18</v>
      </c>
      <c r="C911" s="1" t="s">
        <v>1645</v>
      </c>
      <c r="D911" s="1" t="s">
        <v>4</v>
      </c>
      <c r="E911" s="1" t="s">
        <v>1304</v>
      </c>
      <c r="F911" s="1" t="s">
        <v>1305</v>
      </c>
      <c r="G911">
        <v>4.5297999999999998E-2</v>
      </c>
      <c r="H911" s="22">
        <v>-0.18174699999999999</v>
      </c>
      <c r="I911" s="2">
        <v>4.53E-2</v>
      </c>
      <c r="J911" s="13">
        <v>0.2412</v>
      </c>
      <c r="K911" s="13">
        <v>0.7913</v>
      </c>
      <c r="L911" s="13">
        <v>0.5645</v>
      </c>
      <c r="M911" s="13">
        <v>0.2727</v>
      </c>
      <c r="N911" s="13">
        <v>-0.1447</v>
      </c>
      <c r="O911" s="13">
        <v>-0.77829999999999999</v>
      </c>
      <c r="P911" s="13">
        <v>4.53E-2</v>
      </c>
      <c r="Q911" s="19">
        <v>0</v>
      </c>
      <c r="R911" s="22">
        <v>0.71</v>
      </c>
      <c r="S911" s="22">
        <v>1.19</v>
      </c>
      <c r="T911" s="22">
        <v>0.46</v>
      </c>
      <c r="U911" s="19">
        <v>23</v>
      </c>
      <c r="V911" s="19">
        <v>8</v>
      </c>
      <c r="AS911" s="2"/>
      <c r="AT911" s="2"/>
      <c r="AU911" s="2"/>
      <c r="AV911" s="15"/>
      <c r="AW911" s="15"/>
      <c r="BA911" s="2"/>
      <c r="BB911" s="2"/>
      <c r="BD911" s="20"/>
      <c r="BE911" s="20"/>
      <c r="BG911" s="3"/>
      <c r="BH911" s="1"/>
      <c r="BI911" s="1"/>
      <c r="BJ911" s="1"/>
      <c r="BK911" s="1"/>
      <c r="BL911" s="1"/>
    </row>
    <row r="912" spans="1:64" x14ac:dyDescent="0.25">
      <c r="A912" s="1" t="s">
        <v>17</v>
      </c>
      <c r="B912" s="1" t="s">
        <v>8</v>
      </c>
      <c r="C912" s="1" t="s">
        <v>39</v>
      </c>
      <c r="D912" s="1" t="s">
        <v>4</v>
      </c>
      <c r="E912" s="1" t="s">
        <v>493</v>
      </c>
      <c r="F912" s="1" t="s">
        <v>566</v>
      </c>
      <c r="G912">
        <v>2.4424000000000001E-2</v>
      </c>
      <c r="H912" s="22">
        <v>-2.3217999999999999E-2</v>
      </c>
      <c r="I912" s="2">
        <v>2.4400000000000002E-2</v>
      </c>
      <c r="J912" s="13">
        <v>0.19750000000000001</v>
      </c>
      <c r="K912" s="13">
        <v>8.7099999999999997E-2</v>
      </c>
      <c r="L912" s="13">
        <v>6.2100000000000002E-2</v>
      </c>
      <c r="M912" s="13">
        <v>5.9900000000000002E-2</v>
      </c>
      <c r="N912" s="13">
        <v>0</v>
      </c>
      <c r="O912" s="13">
        <v>-0.224</v>
      </c>
      <c r="P912" s="13">
        <v>2.4400000000000002E-2</v>
      </c>
      <c r="Q912" s="19">
        <v>0</v>
      </c>
      <c r="R912" s="22">
        <v>0.71</v>
      </c>
      <c r="S912" s="22">
        <v>1</v>
      </c>
      <c r="T912" s="22">
        <v>0.76</v>
      </c>
      <c r="U912" s="19">
        <v>46</v>
      </c>
      <c r="V912" s="19">
        <v>11</v>
      </c>
      <c r="AS912" s="2"/>
      <c r="AT912" s="2"/>
      <c r="AU912" s="2"/>
      <c r="AV912" s="15"/>
      <c r="AW912" s="15"/>
      <c r="BA912" s="2"/>
      <c r="BB912" s="2"/>
      <c r="BD912" s="20"/>
      <c r="BE912" s="20"/>
      <c r="BG912" s="3"/>
      <c r="BH912" s="1"/>
      <c r="BI912" s="1"/>
      <c r="BJ912" s="1"/>
      <c r="BK912" s="1"/>
      <c r="BL912" s="1"/>
    </row>
    <row r="913" spans="1:64" x14ac:dyDescent="0.25">
      <c r="A913" s="1" t="s">
        <v>6</v>
      </c>
      <c r="B913" s="1" t="s">
        <v>18</v>
      </c>
      <c r="C913" s="1" t="s">
        <v>1645</v>
      </c>
      <c r="D913" s="1" t="s">
        <v>4</v>
      </c>
      <c r="E913" s="1" t="s">
        <v>964</v>
      </c>
      <c r="F913" s="1" t="s">
        <v>965</v>
      </c>
      <c r="G913">
        <v>5.8640000000000003E-3</v>
      </c>
      <c r="H913" s="22">
        <v>-0.243062</v>
      </c>
      <c r="I913" s="2">
        <v>5.8999999999999999E-3</v>
      </c>
      <c r="J913" s="13">
        <v>-0.24640000000000001</v>
      </c>
      <c r="K913" s="13">
        <v>1.0998000000000001</v>
      </c>
      <c r="L913" s="13">
        <v>0.78080000000000005</v>
      </c>
      <c r="M913" s="13">
        <v>0.18060000000000001</v>
      </c>
      <c r="N913" s="13">
        <v>-0.90349999999999997</v>
      </c>
      <c r="O913" s="13">
        <v>-0.92959999999999998</v>
      </c>
      <c r="P913" s="13">
        <v>5.8999999999999999E-3</v>
      </c>
      <c r="Q913" s="19">
        <v>0</v>
      </c>
      <c r="R913" s="22">
        <v>0.71</v>
      </c>
      <c r="S913" s="22">
        <v>1.34</v>
      </c>
      <c r="T913" s="22">
        <v>0.43</v>
      </c>
      <c r="U913" s="19">
        <v>37</v>
      </c>
      <c r="V913" s="19">
        <v>11</v>
      </c>
      <c r="AS913" s="2"/>
      <c r="AT913" s="2"/>
      <c r="AU913" s="2"/>
      <c r="AV913" s="15"/>
      <c r="AW913" s="15"/>
      <c r="BA913" s="2"/>
      <c r="BB913" s="2"/>
      <c r="BD913" s="20"/>
      <c r="BE913" s="20"/>
      <c r="BG913" s="3"/>
      <c r="BH913" s="1"/>
      <c r="BI913" s="1"/>
      <c r="BJ913" s="1"/>
      <c r="BK913" s="1"/>
      <c r="BL913" s="1"/>
    </row>
    <row r="914" spans="1:64" x14ac:dyDescent="0.25">
      <c r="A914" s="1" t="s">
        <v>987</v>
      </c>
      <c r="B914" s="1" t="s">
        <v>987</v>
      </c>
      <c r="C914" s="1" t="s">
        <v>987</v>
      </c>
      <c r="D914" s="1" t="s">
        <v>987</v>
      </c>
      <c r="E914" s="1" t="s">
        <v>987</v>
      </c>
      <c r="F914" s="1" t="s">
        <v>1666</v>
      </c>
      <c r="G914">
        <v>2.4576000000000001E-2</v>
      </c>
      <c r="H914" s="22">
        <v>-7.404E-3</v>
      </c>
      <c r="I914" s="2">
        <v>2.46E-2</v>
      </c>
      <c r="J914" s="13">
        <v>6.6100000000000006E-2</v>
      </c>
      <c r="K914" s="13">
        <v>5.8099999999999999E-2</v>
      </c>
      <c r="L914" s="13">
        <v>4.1500000000000002E-2</v>
      </c>
      <c r="M914" s="13">
        <v>4.0500000000000001E-2</v>
      </c>
      <c r="N914" s="13">
        <v>0</v>
      </c>
      <c r="O914" s="13">
        <v>-8.5900000000000004E-2</v>
      </c>
      <c r="P914" s="13">
        <v>2.46E-2</v>
      </c>
      <c r="Q914" s="19"/>
      <c r="R914" s="22">
        <v>0.71</v>
      </c>
      <c r="S914" s="22">
        <v>0.86</v>
      </c>
      <c r="T914" s="22">
        <v>0.75</v>
      </c>
      <c r="U914" s="19">
        <v>17</v>
      </c>
      <c r="V914" s="19">
        <v>4</v>
      </c>
      <c r="AS914" s="2"/>
      <c r="AT914" s="2"/>
      <c r="AU914" s="2"/>
      <c r="AV914" s="15"/>
      <c r="AW914" s="15"/>
      <c r="BA914" s="2"/>
      <c r="BB914" s="2"/>
      <c r="BD914" s="20"/>
      <c r="BE914" s="20"/>
      <c r="BG914" s="3"/>
      <c r="BH914" s="1"/>
      <c r="BI914" s="1"/>
      <c r="BJ914" s="1"/>
      <c r="BK914" s="1"/>
      <c r="BL914" s="1"/>
    </row>
    <row r="915" spans="1:64" x14ac:dyDescent="0.25">
      <c r="A915" s="1" t="s">
        <v>6</v>
      </c>
      <c r="B915" s="1" t="s">
        <v>18</v>
      </c>
      <c r="C915" s="1" t="s">
        <v>1645</v>
      </c>
      <c r="D915" s="1" t="s">
        <v>4</v>
      </c>
      <c r="E915" s="1" t="s">
        <v>3102</v>
      </c>
      <c r="F915" s="1" t="s">
        <v>3103</v>
      </c>
      <c r="G915">
        <v>0.45611200000000002</v>
      </c>
      <c r="H915" s="22">
        <v>7.5026999999999996E-2</v>
      </c>
      <c r="I915" s="2">
        <v>0.45610000000000001</v>
      </c>
      <c r="J915" s="13">
        <v>2.3679000000000001</v>
      </c>
      <c r="K915" s="13">
        <v>1.8828</v>
      </c>
      <c r="L915" s="13">
        <v>1.3431999999999999</v>
      </c>
      <c r="M915" s="13">
        <v>0.45629999999999998</v>
      </c>
      <c r="N915" s="13">
        <v>-0.47620000000000001</v>
      </c>
      <c r="O915" s="13">
        <v>-0.94059999999999999</v>
      </c>
      <c r="P915" s="13">
        <v>0.45610000000000001</v>
      </c>
      <c r="Q915" s="19">
        <v>0</v>
      </c>
      <c r="R915" s="22">
        <v>0.71</v>
      </c>
      <c r="S915" s="22">
        <v>2.92</v>
      </c>
      <c r="T915" s="22">
        <v>0.4</v>
      </c>
      <c r="U915" s="19">
        <v>39</v>
      </c>
      <c r="V915" s="19">
        <v>22</v>
      </c>
      <c r="AS915" s="2"/>
      <c r="AT915" s="2"/>
      <c r="AU915" s="2"/>
      <c r="AV915" s="15"/>
      <c r="AW915" s="15"/>
      <c r="BA915" s="2"/>
      <c r="BB915" s="2"/>
      <c r="BD915" s="20"/>
      <c r="BE915" s="20"/>
      <c r="BG915" s="3"/>
      <c r="BH915" s="1"/>
      <c r="BI915" s="1"/>
      <c r="BJ915" s="1"/>
      <c r="BK915" s="1"/>
      <c r="BL915" s="1"/>
    </row>
    <row r="916" spans="1:64" x14ac:dyDescent="0.25">
      <c r="A916" s="1" t="s">
        <v>32</v>
      </c>
      <c r="B916" s="1" t="s">
        <v>18</v>
      </c>
      <c r="C916" s="1" t="s">
        <v>284</v>
      </c>
      <c r="D916" s="1" t="s">
        <v>4</v>
      </c>
      <c r="E916" s="1" t="s">
        <v>204</v>
      </c>
      <c r="F916" s="1" t="s">
        <v>2644</v>
      </c>
      <c r="G916"/>
      <c r="H916" s="22">
        <v>-8.0000000000000004E-4</v>
      </c>
      <c r="J916" s="13">
        <v>6.2700000000000006E-2</v>
      </c>
      <c r="K916" s="13">
        <v>3.5999999999999997E-2</v>
      </c>
      <c r="L916" s="13">
        <v>2.5600000000000001E-2</v>
      </c>
      <c r="M916" s="13">
        <v>2.53E-2</v>
      </c>
      <c r="N916" s="13">
        <v>-3.3E-3</v>
      </c>
      <c r="O916" s="13">
        <v>-9.3700000000000006E-2</v>
      </c>
      <c r="P916" s="13"/>
      <c r="Q916" s="19">
        <v>1238</v>
      </c>
      <c r="R916" s="22">
        <v>0.71</v>
      </c>
      <c r="S916" s="22">
        <v>0.57999999999999996</v>
      </c>
      <c r="T916" s="22">
        <v>0.62</v>
      </c>
      <c r="U916" s="19">
        <v>31</v>
      </c>
      <c r="V916" s="19">
        <v>6</v>
      </c>
      <c r="AS916" s="2"/>
      <c r="AT916" s="2"/>
      <c r="AU916" s="2"/>
      <c r="AV916" s="15"/>
      <c r="AW916" s="15"/>
      <c r="BA916" s="2"/>
      <c r="BB916" s="2"/>
      <c r="BD916" s="20"/>
      <c r="BE916" s="20"/>
      <c r="BG916" s="3"/>
      <c r="BH916" s="1"/>
      <c r="BI916" s="1"/>
      <c r="BJ916" s="1"/>
      <c r="BK916" s="1"/>
      <c r="BL916" s="1"/>
    </row>
    <row r="917" spans="1:64" x14ac:dyDescent="0.25">
      <c r="A917" s="1" t="s">
        <v>6</v>
      </c>
      <c r="B917" s="1" t="s">
        <v>18</v>
      </c>
      <c r="C917" s="1" t="s">
        <v>1645</v>
      </c>
      <c r="D917" s="1" t="s">
        <v>4</v>
      </c>
      <c r="E917" s="1" t="s">
        <v>835</v>
      </c>
      <c r="F917" s="1" t="s">
        <v>836</v>
      </c>
      <c r="G917">
        <v>-5.8719E-2</v>
      </c>
      <c r="H917" s="22">
        <v>-3.0856000000000001E-2</v>
      </c>
      <c r="I917" s="2">
        <v>-5.8700000000000002E-2</v>
      </c>
      <c r="J917" s="13">
        <v>0.1898</v>
      </c>
      <c r="K917" s="13">
        <v>0.54900000000000004</v>
      </c>
      <c r="L917" s="13">
        <v>0.38929999999999998</v>
      </c>
      <c r="M917" s="13">
        <v>0.28470000000000001</v>
      </c>
      <c r="N917" s="13">
        <v>-0.55379999999999996</v>
      </c>
      <c r="O917" s="13">
        <v>-0.68010000000000004</v>
      </c>
      <c r="P917" s="13">
        <v>-5.8700000000000002E-2</v>
      </c>
      <c r="Q917" s="19">
        <v>0</v>
      </c>
      <c r="R917" s="22">
        <v>0.71</v>
      </c>
      <c r="S917" s="22">
        <v>1.58</v>
      </c>
      <c r="T917" s="22">
        <v>0.44</v>
      </c>
      <c r="U917" s="19">
        <v>39</v>
      </c>
      <c r="V917" s="19">
        <v>8</v>
      </c>
      <c r="AS917" s="2"/>
      <c r="AT917" s="2"/>
      <c r="AU917" s="2"/>
      <c r="AV917" s="15"/>
      <c r="AW917" s="15"/>
      <c r="BA917" s="2"/>
      <c r="BB917" s="2"/>
      <c r="BD917" s="20"/>
      <c r="BE917" s="20"/>
      <c r="BG917" s="3"/>
      <c r="BH917" s="1"/>
      <c r="BI917" s="1"/>
      <c r="BJ917" s="1"/>
      <c r="BK917" s="1"/>
      <c r="BL917" s="1"/>
    </row>
    <row r="918" spans="1:64" x14ac:dyDescent="0.25">
      <c r="A918" s="1" t="s">
        <v>21</v>
      </c>
      <c r="B918" s="1" t="s">
        <v>18</v>
      </c>
      <c r="C918" s="1" t="s">
        <v>7</v>
      </c>
      <c r="D918" s="1" t="s">
        <v>4</v>
      </c>
      <c r="E918" s="1" t="s">
        <v>2341</v>
      </c>
      <c r="F918" s="1" t="s">
        <v>2342</v>
      </c>
      <c r="G918"/>
      <c r="H918" s="22">
        <v>-6.6E-3</v>
      </c>
      <c r="J918" s="13">
        <v>3.3099999999999997E-2</v>
      </c>
      <c r="K918" s="13">
        <v>5.8900000000000001E-2</v>
      </c>
      <c r="L918" s="13">
        <v>4.1099999999999998E-2</v>
      </c>
      <c r="M918" s="13">
        <v>4.0099999999999997E-2</v>
      </c>
      <c r="N918" s="13">
        <v>-6.6E-3</v>
      </c>
      <c r="O918" s="13">
        <v>-0.1167</v>
      </c>
      <c r="P918" s="13"/>
      <c r="Q918" s="19">
        <v>68</v>
      </c>
      <c r="R918" s="22">
        <v>0.7</v>
      </c>
      <c r="S918" s="22">
        <v>0.82</v>
      </c>
      <c r="T918" s="22">
        <v>0.56999999999999995</v>
      </c>
      <c r="U918" s="19">
        <v>33</v>
      </c>
      <c r="V918" s="19">
        <v>4</v>
      </c>
      <c r="AS918" s="2"/>
      <c r="AT918" s="2"/>
      <c r="AU918" s="2"/>
      <c r="AV918" s="15"/>
      <c r="AW918" s="15"/>
      <c r="BA918" s="2"/>
      <c r="BB918" s="2"/>
      <c r="BD918" s="20"/>
      <c r="BE918" s="20"/>
      <c r="BG918" s="3"/>
      <c r="BH918" s="1"/>
      <c r="BI918" s="1"/>
      <c r="BJ918" s="1"/>
      <c r="BK918" s="1"/>
      <c r="BL918" s="1"/>
    </row>
    <row r="919" spans="1:64" x14ac:dyDescent="0.25">
      <c r="A919" s="1" t="s">
        <v>1</v>
      </c>
      <c r="B919" s="1" t="s">
        <v>2</v>
      </c>
      <c r="C919" s="1" t="s">
        <v>13</v>
      </c>
      <c r="D919" s="1" t="s">
        <v>4</v>
      </c>
      <c r="E919" s="1" t="s">
        <v>840</v>
      </c>
      <c r="F919" s="1" t="s">
        <v>844</v>
      </c>
      <c r="G919"/>
      <c r="H919" s="22">
        <v>-3.6299999999999999E-2</v>
      </c>
      <c r="J919" s="13">
        <v>0.1696</v>
      </c>
      <c r="K919" s="13">
        <v>0.15640000000000001</v>
      </c>
      <c r="L919" s="13">
        <v>0.10920000000000001</v>
      </c>
      <c r="M919" s="13">
        <v>0.1018</v>
      </c>
      <c r="N919" s="13">
        <v>-0.1101</v>
      </c>
      <c r="O919" s="13">
        <v>-0.2457</v>
      </c>
      <c r="P919" s="13"/>
      <c r="Q919" s="19">
        <v>3</v>
      </c>
      <c r="R919" s="22">
        <v>0.7</v>
      </c>
      <c r="S919" s="22">
        <v>1.21</v>
      </c>
      <c r="T919" s="22">
        <v>-0.23</v>
      </c>
      <c r="U919" s="19">
        <v>32</v>
      </c>
      <c r="V919" s="19">
        <v>7</v>
      </c>
      <c r="AS919" s="2"/>
      <c r="AT919" s="2"/>
      <c r="AU919" s="2"/>
      <c r="AV919" s="15"/>
      <c r="AW919" s="15"/>
      <c r="BA919" s="2"/>
      <c r="BB919" s="2"/>
      <c r="BD919" s="20"/>
      <c r="BE919" s="20"/>
      <c r="BG919" s="3"/>
      <c r="BH919" s="1"/>
      <c r="BI919" s="1"/>
      <c r="BJ919" s="1"/>
      <c r="BK919" s="1"/>
      <c r="BL919" s="1"/>
    </row>
    <row r="920" spans="1:64" x14ac:dyDescent="0.25">
      <c r="A920" s="1" t="s">
        <v>6</v>
      </c>
      <c r="B920" s="1" t="s">
        <v>18</v>
      </c>
      <c r="C920" s="1" t="s">
        <v>1645</v>
      </c>
      <c r="D920" s="1" t="s">
        <v>4</v>
      </c>
      <c r="E920" s="1" t="s">
        <v>761</v>
      </c>
      <c r="F920" s="1" t="s">
        <v>761</v>
      </c>
      <c r="G920">
        <v>3.7629999999999999E-3</v>
      </c>
      <c r="H920" s="22">
        <v>-0.16430700000000001</v>
      </c>
      <c r="I920" s="2">
        <v>3.8E-3</v>
      </c>
      <c r="J920" s="13">
        <v>0.3533</v>
      </c>
      <c r="K920" s="13">
        <v>0.99019999999999997</v>
      </c>
      <c r="L920" s="13">
        <v>0.69769999999999999</v>
      </c>
      <c r="M920" s="13">
        <v>0.31819999999999998</v>
      </c>
      <c r="N920" s="13">
        <v>-0.2019</v>
      </c>
      <c r="O920" s="13">
        <v>-0.89100000000000001</v>
      </c>
      <c r="P920" s="13">
        <v>3.8E-3</v>
      </c>
      <c r="Q920" s="19">
        <v>0</v>
      </c>
      <c r="R920" s="22">
        <v>0.7</v>
      </c>
      <c r="S920" s="22">
        <v>1.75</v>
      </c>
      <c r="T920" s="22">
        <v>0.32</v>
      </c>
      <c r="U920" s="19">
        <v>37</v>
      </c>
      <c r="V920" s="19">
        <v>16</v>
      </c>
      <c r="AS920" s="2"/>
      <c r="AT920" s="2"/>
      <c r="AU920" s="2"/>
      <c r="AV920" s="15"/>
      <c r="AW920" s="15"/>
      <c r="BA920" s="2"/>
      <c r="BB920" s="2"/>
      <c r="BD920" s="20"/>
      <c r="BE920" s="20"/>
      <c r="BG920" s="3"/>
      <c r="BH920" s="1"/>
      <c r="BI920" s="1"/>
      <c r="BJ920" s="1"/>
      <c r="BK920" s="1"/>
      <c r="BL920" s="1"/>
    </row>
    <row r="921" spans="1:64" x14ac:dyDescent="0.25">
      <c r="A921" s="1" t="s">
        <v>17</v>
      </c>
      <c r="B921" s="1" t="s">
        <v>2</v>
      </c>
      <c r="C921" s="1" t="s">
        <v>56</v>
      </c>
      <c r="D921" s="1" t="s">
        <v>30</v>
      </c>
      <c r="E921" s="1" t="s">
        <v>846</v>
      </c>
      <c r="F921" s="1" t="s">
        <v>847</v>
      </c>
      <c r="G921">
        <v>1.6077000000000001E-2</v>
      </c>
      <c r="H921" s="22">
        <v>-2.3570000000000002E-3</v>
      </c>
      <c r="I921" s="2">
        <v>1.61E-2</v>
      </c>
      <c r="J921" s="13">
        <v>0.1371</v>
      </c>
      <c r="K921" s="13">
        <v>0.15029999999999999</v>
      </c>
      <c r="L921" s="13">
        <v>0.105</v>
      </c>
      <c r="M921" s="13">
        <v>9.7900000000000001E-2</v>
      </c>
      <c r="N921" s="13">
        <v>0</v>
      </c>
      <c r="O921" s="13">
        <v>-0.23400000000000001</v>
      </c>
      <c r="P921" s="13">
        <v>1.61E-2</v>
      </c>
      <c r="Q921" s="19">
        <v>0</v>
      </c>
      <c r="R921" s="22">
        <v>0.7</v>
      </c>
      <c r="S921" s="22">
        <v>0.87</v>
      </c>
      <c r="T921" s="22">
        <v>0.96</v>
      </c>
      <c r="U921" s="19">
        <v>22</v>
      </c>
      <c r="V921" s="19">
        <v>3</v>
      </c>
      <c r="AS921" s="2"/>
      <c r="AT921" s="2"/>
      <c r="AU921" s="2"/>
      <c r="AV921" s="15"/>
      <c r="AW921" s="15"/>
      <c r="BA921" s="2"/>
      <c r="BB921" s="2"/>
      <c r="BD921" s="20"/>
      <c r="BE921" s="20"/>
      <c r="BG921" s="3"/>
      <c r="BH921" s="1"/>
      <c r="BI921" s="1"/>
      <c r="BJ921" s="1"/>
      <c r="BK921" s="1"/>
      <c r="BL921" s="1"/>
    </row>
    <row r="922" spans="1:64" x14ac:dyDescent="0.25">
      <c r="A922" s="1" t="s">
        <v>6</v>
      </c>
      <c r="B922" s="1" t="s">
        <v>18</v>
      </c>
      <c r="C922" s="1" t="s">
        <v>1645</v>
      </c>
      <c r="D922" s="1" t="s">
        <v>4</v>
      </c>
      <c r="E922" s="1" t="s">
        <v>1447</v>
      </c>
      <c r="F922" s="1" t="s">
        <v>1448</v>
      </c>
      <c r="G922">
        <v>3.6373000000000003E-2</v>
      </c>
      <c r="H922" s="22">
        <v>-0.159884</v>
      </c>
      <c r="I922" s="2">
        <v>3.6400000000000002E-2</v>
      </c>
      <c r="J922" s="13">
        <v>0.15479999999999999</v>
      </c>
      <c r="K922" s="13">
        <v>1.3423</v>
      </c>
      <c r="L922" s="13">
        <v>0.94430000000000003</v>
      </c>
      <c r="M922" s="13">
        <v>-0.24099999999999999</v>
      </c>
      <c r="N922" s="13">
        <v>-0.95269999999999999</v>
      </c>
      <c r="O922" s="13">
        <v>-0.98550000000000004</v>
      </c>
      <c r="P922" s="13">
        <v>3.6400000000000002E-2</v>
      </c>
      <c r="Q922" s="19">
        <v>0</v>
      </c>
      <c r="R922" s="22">
        <v>0.7</v>
      </c>
      <c r="S922" s="22">
        <v>1.19</v>
      </c>
      <c r="T922" s="22">
        <v>0.31</v>
      </c>
      <c r="U922" s="19">
        <v>34</v>
      </c>
      <c r="V922" s="19">
        <v>10</v>
      </c>
      <c r="AS922" s="2"/>
      <c r="AT922" s="2"/>
      <c r="AU922" s="2"/>
      <c r="AV922" s="15"/>
      <c r="AW922" s="15"/>
      <c r="BA922" s="2"/>
      <c r="BB922" s="2"/>
      <c r="BD922" s="20"/>
      <c r="BE922" s="20"/>
      <c r="BG922" s="3"/>
      <c r="BH922" s="1"/>
      <c r="BI922" s="1"/>
      <c r="BJ922" s="1"/>
      <c r="BK922" s="1"/>
      <c r="BL922" s="1"/>
    </row>
    <row r="923" spans="1:64" x14ac:dyDescent="0.25">
      <c r="A923" s="1" t="s">
        <v>36</v>
      </c>
      <c r="B923" s="1" t="s">
        <v>18</v>
      </c>
      <c r="C923" s="1" t="s">
        <v>25</v>
      </c>
      <c r="D923" s="1" t="s">
        <v>4</v>
      </c>
      <c r="E923" s="1" t="s">
        <v>413</v>
      </c>
      <c r="F923" s="1" t="s">
        <v>1137</v>
      </c>
      <c r="G923">
        <v>1.602E-2</v>
      </c>
      <c r="H923" s="22">
        <v>-1.2055E-2</v>
      </c>
      <c r="I923" s="2">
        <v>1.6E-2</v>
      </c>
      <c r="J923" s="13">
        <v>5.6399999999999999E-2</v>
      </c>
      <c r="K923" s="13">
        <v>9.1499999999999998E-2</v>
      </c>
      <c r="L923" s="13">
        <v>6.4100000000000004E-2</v>
      </c>
      <c r="M923" s="13">
        <v>6.1600000000000002E-2</v>
      </c>
      <c r="N923" s="13">
        <v>0</v>
      </c>
      <c r="O923" s="13">
        <v>-0.27</v>
      </c>
      <c r="P923" s="13">
        <v>1.6E-2</v>
      </c>
      <c r="Q923" s="19">
        <v>0</v>
      </c>
      <c r="R923" s="22">
        <v>0.7</v>
      </c>
      <c r="S923" s="22">
        <v>0.94</v>
      </c>
      <c r="T923" s="22">
        <v>0.74</v>
      </c>
      <c r="U923" s="19">
        <v>42</v>
      </c>
      <c r="V923" s="19">
        <v>5</v>
      </c>
      <c r="AS923" s="2"/>
      <c r="AT923" s="2"/>
      <c r="AU923" s="2"/>
      <c r="AV923" s="15"/>
      <c r="AW923" s="15"/>
      <c r="BA923" s="2"/>
      <c r="BB923" s="2"/>
      <c r="BD923" s="20"/>
      <c r="BE923" s="20"/>
      <c r="BG923" s="3"/>
      <c r="BH923" s="1"/>
      <c r="BI923" s="1"/>
      <c r="BJ923" s="1"/>
      <c r="BK923" s="1"/>
      <c r="BL923" s="1"/>
    </row>
    <row r="924" spans="1:64" x14ac:dyDescent="0.25">
      <c r="A924" s="1" t="s">
        <v>27</v>
      </c>
      <c r="B924" s="1" t="s">
        <v>2</v>
      </c>
      <c r="C924" s="1" t="s">
        <v>25</v>
      </c>
      <c r="D924" s="1" t="s">
        <v>283</v>
      </c>
      <c r="E924" s="1" t="s">
        <v>413</v>
      </c>
      <c r="F924" s="1" t="s">
        <v>557</v>
      </c>
      <c r="G924">
        <v>6.2610000000000001E-3</v>
      </c>
      <c r="H924" s="22">
        <v>2.637E-3</v>
      </c>
      <c r="I924" s="2">
        <v>6.3E-3</v>
      </c>
      <c r="J924" s="13">
        <v>6.7299999999999999E-2</v>
      </c>
      <c r="K924" s="13">
        <v>5.74E-2</v>
      </c>
      <c r="L924" s="13">
        <v>4.0399999999999998E-2</v>
      </c>
      <c r="M924" s="13">
        <v>3.9399999999999998E-2</v>
      </c>
      <c r="N924" s="13">
        <v>-0.2056</v>
      </c>
      <c r="O924" s="13">
        <v>-0.3382</v>
      </c>
      <c r="P924" s="13">
        <v>6.3E-3</v>
      </c>
      <c r="Q924" s="19">
        <v>0</v>
      </c>
      <c r="R924" s="22">
        <v>0.7</v>
      </c>
      <c r="S924" s="22">
        <v>0.96</v>
      </c>
      <c r="T924" s="22">
        <v>0.42</v>
      </c>
      <c r="U924" s="19">
        <v>108</v>
      </c>
      <c r="V924" s="19">
        <v>5</v>
      </c>
      <c r="AS924" s="2"/>
      <c r="AT924" s="2"/>
      <c r="AU924" s="2"/>
      <c r="AV924" s="15"/>
      <c r="AW924" s="15"/>
      <c r="BA924" s="2"/>
      <c r="BB924" s="2"/>
      <c r="BD924" s="20"/>
      <c r="BE924" s="20"/>
      <c r="BG924" s="3"/>
      <c r="BH924" s="1"/>
      <c r="BI924" s="1"/>
      <c r="BJ924" s="1"/>
      <c r="BK924" s="1"/>
      <c r="BL924" s="1"/>
    </row>
    <row r="925" spans="1:64" x14ac:dyDescent="0.25">
      <c r="A925" s="1" t="s">
        <v>36</v>
      </c>
      <c r="B925" s="1" t="s">
        <v>8</v>
      </c>
      <c r="C925" s="1" t="s">
        <v>7</v>
      </c>
      <c r="D925" s="1" t="s">
        <v>4</v>
      </c>
      <c r="E925" s="1" t="s">
        <v>699</v>
      </c>
      <c r="F925" s="1" t="s">
        <v>2447</v>
      </c>
      <c r="G925"/>
      <c r="H925" s="22">
        <v>-1.14E-2</v>
      </c>
      <c r="J925" s="13">
        <v>3.3599999999999998E-2</v>
      </c>
      <c r="K925" s="13">
        <v>4.3200000000000002E-2</v>
      </c>
      <c r="L925" s="13">
        <v>3.0200000000000001E-2</v>
      </c>
      <c r="M925" s="13">
        <v>2.9600000000000001E-2</v>
      </c>
      <c r="N925" s="13">
        <v>-1.35E-2</v>
      </c>
      <c r="O925" s="13">
        <v>-8.1500000000000003E-2</v>
      </c>
      <c r="P925" s="13"/>
      <c r="Q925" s="19">
        <v>76</v>
      </c>
      <c r="R925" s="22">
        <v>0.7</v>
      </c>
      <c r="S925" s="22">
        <v>0.86</v>
      </c>
      <c r="T925" s="22">
        <v>0.56999999999999995</v>
      </c>
      <c r="U925" s="19">
        <v>13</v>
      </c>
      <c r="V925" s="19">
        <v>3</v>
      </c>
      <c r="AS925" s="2"/>
      <c r="AT925" s="2"/>
      <c r="AU925" s="2"/>
      <c r="AV925" s="15"/>
      <c r="AW925" s="15"/>
      <c r="BA925" s="2"/>
      <c r="BB925" s="2"/>
      <c r="BD925" s="20"/>
      <c r="BE925" s="20"/>
      <c r="BG925" s="3"/>
      <c r="BH925" s="1"/>
      <c r="BI925" s="1"/>
      <c r="BJ925" s="1"/>
      <c r="BK925" s="1"/>
      <c r="BL925" s="1"/>
    </row>
    <row r="926" spans="1:64" x14ac:dyDescent="0.25">
      <c r="A926" s="1" t="s">
        <v>17</v>
      </c>
      <c r="B926" s="1" t="s">
        <v>18</v>
      </c>
      <c r="C926" s="1" t="s">
        <v>25</v>
      </c>
      <c r="D926" s="1" t="s">
        <v>100</v>
      </c>
      <c r="E926" s="1" t="s">
        <v>2449</v>
      </c>
      <c r="F926" s="1" t="s">
        <v>2450</v>
      </c>
      <c r="G926"/>
      <c r="H926" s="22">
        <v>5.0000000000000001E-3</v>
      </c>
      <c r="J926" s="13">
        <v>0.10879999999999999</v>
      </c>
      <c r="K926" s="13">
        <v>4.99E-2</v>
      </c>
      <c r="L926" s="13">
        <v>3.49E-2</v>
      </c>
      <c r="M926" s="13">
        <v>3.4200000000000001E-2</v>
      </c>
      <c r="N926" s="13">
        <v>0</v>
      </c>
      <c r="O926" s="13">
        <v>-0.1205</v>
      </c>
      <c r="P926" s="13"/>
      <c r="Q926" s="19">
        <v>179</v>
      </c>
      <c r="R926" s="22">
        <v>0.7</v>
      </c>
      <c r="S926" s="22">
        <v>1.01</v>
      </c>
      <c r="T926" s="22">
        <v>0.5</v>
      </c>
      <c r="U926" s="19">
        <v>28</v>
      </c>
      <c r="V926" s="19">
        <v>10</v>
      </c>
      <c r="AS926" s="2"/>
      <c r="AT926" s="2"/>
      <c r="AU926" s="2"/>
      <c r="AV926" s="15"/>
      <c r="AW926" s="15"/>
      <c r="BA926" s="2"/>
      <c r="BB926" s="2"/>
      <c r="BD926" s="20"/>
      <c r="BE926" s="20"/>
      <c r="BG926" s="3"/>
      <c r="BH926" s="1"/>
      <c r="BI926" s="1"/>
      <c r="BJ926" s="1"/>
      <c r="BK926" s="1"/>
      <c r="BL926" s="1"/>
    </row>
    <row r="927" spans="1:64" x14ac:dyDescent="0.25">
      <c r="A927" s="1" t="s">
        <v>1</v>
      </c>
      <c r="B927" s="1" t="s">
        <v>2</v>
      </c>
      <c r="C927" s="1" t="s">
        <v>39</v>
      </c>
      <c r="D927" s="1" t="s">
        <v>4</v>
      </c>
      <c r="E927" s="1" t="s">
        <v>1553</v>
      </c>
      <c r="F927" s="1" t="s">
        <v>1555</v>
      </c>
      <c r="G927"/>
      <c r="H927" s="22">
        <v>1.41E-2</v>
      </c>
      <c r="J927" s="13">
        <v>-4.7899999999999998E-2</v>
      </c>
      <c r="K927" s="13">
        <v>0.10970000000000001</v>
      </c>
      <c r="L927" s="13">
        <v>7.7100000000000002E-2</v>
      </c>
      <c r="M927" s="13">
        <v>7.3599999999999999E-2</v>
      </c>
      <c r="N927" s="13">
        <v>-0.1799</v>
      </c>
      <c r="O927" s="13">
        <v>-0.20680000000000001</v>
      </c>
      <c r="P927" s="13"/>
      <c r="Q927" s="19">
        <v>3497</v>
      </c>
      <c r="R927" s="22">
        <v>0.7</v>
      </c>
      <c r="S927" s="22">
        <v>1.1399999999999999</v>
      </c>
      <c r="T927" s="22">
        <v>0</v>
      </c>
      <c r="U927" s="19">
        <v>26</v>
      </c>
      <c r="V927" s="19">
        <v>5</v>
      </c>
      <c r="AS927" s="2"/>
      <c r="AT927" s="2"/>
      <c r="AU927" s="2"/>
      <c r="AV927" s="15"/>
      <c r="AW927" s="15"/>
      <c r="BA927" s="2"/>
      <c r="BB927" s="2"/>
      <c r="BD927" s="20"/>
      <c r="BE927" s="20"/>
      <c r="BG927" s="3"/>
      <c r="BH927" s="1"/>
      <c r="BI927" s="1"/>
      <c r="BJ927" s="1"/>
      <c r="BK927" s="1"/>
      <c r="BL927" s="1"/>
    </row>
    <row r="928" spans="1:64" x14ac:dyDescent="0.25">
      <c r="A928" s="1" t="s">
        <v>6</v>
      </c>
      <c r="B928" s="1" t="s">
        <v>18</v>
      </c>
      <c r="C928" s="1" t="s">
        <v>1645</v>
      </c>
      <c r="D928" s="1" t="s">
        <v>4</v>
      </c>
      <c r="E928" s="1" t="s">
        <v>789</v>
      </c>
      <c r="F928" s="1" t="s">
        <v>789</v>
      </c>
      <c r="G928">
        <v>6.9227999999999998E-2</v>
      </c>
      <c r="H928" s="22">
        <v>-0.197713</v>
      </c>
      <c r="I928" s="2">
        <v>6.9199999999999998E-2</v>
      </c>
      <c r="J928" s="13">
        <v>0.72070000000000001</v>
      </c>
      <c r="K928" s="13">
        <v>0.88060000000000005</v>
      </c>
      <c r="L928" s="13">
        <v>0.61429999999999996</v>
      </c>
      <c r="M928" s="13">
        <v>0.30130000000000001</v>
      </c>
      <c r="N928" s="13">
        <v>-0.25700000000000001</v>
      </c>
      <c r="O928" s="13">
        <v>-0.82210000000000005</v>
      </c>
      <c r="P928" s="13">
        <v>6.9199999999999998E-2</v>
      </c>
      <c r="Q928" s="19">
        <v>0</v>
      </c>
      <c r="R928" s="22">
        <v>0.7</v>
      </c>
      <c r="S928" s="22">
        <v>1.68</v>
      </c>
      <c r="T928" s="22">
        <v>0.4</v>
      </c>
      <c r="U928" s="19">
        <v>39</v>
      </c>
      <c r="V928" s="19">
        <v>26</v>
      </c>
      <c r="AS928" s="2"/>
      <c r="AT928" s="2"/>
      <c r="AU928" s="2"/>
      <c r="AV928" s="15"/>
      <c r="AW928" s="15"/>
      <c r="BA928" s="2"/>
      <c r="BB928" s="2"/>
      <c r="BD928" s="20"/>
      <c r="BE928" s="20"/>
      <c r="BG928" s="3"/>
      <c r="BH928" s="1"/>
      <c r="BI928" s="1"/>
      <c r="BJ928" s="1"/>
      <c r="BK928" s="1"/>
      <c r="BL928" s="1"/>
    </row>
    <row r="929" spans="1:64" x14ac:dyDescent="0.25">
      <c r="A929" s="1" t="s">
        <v>36</v>
      </c>
      <c r="B929" s="1" t="s">
        <v>8</v>
      </c>
      <c r="C929" s="1" t="s">
        <v>7</v>
      </c>
      <c r="D929" s="1" t="s">
        <v>4</v>
      </c>
      <c r="E929" s="1" t="s">
        <v>1152</v>
      </c>
      <c r="F929" s="1" t="s">
        <v>1153</v>
      </c>
      <c r="G929">
        <v>1.4479000000000001E-2</v>
      </c>
      <c r="H929" s="22">
        <v>-1.184E-2</v>
      </c>
      <c r="I929" s="2">
        <v>1.4500000000000001E-2</v>
      </c>
      <c r="J929" s="13">
        <v>0.18060000000000001</v>
      </c>
      <c r="K929" s="13">
        <v>9.4100000000000003E-2</v>
      </c>
      <c r="L929" s="13">
        <v>6.5600000000000006E-2</v>
      </c>
      <c r="M929" s="13">
        <v>6.3E-2</v>
      </c>
      <c r="N929" s="13">
        <v>0</v>
      </c>
      <c r="O929" s="13">
        <v>-0.17030000000000001</v>
      </c>
      <c r="P929" s="13">
        <v>1.4500000000000001E-2</v>
      </c>
      <c r="Q929" s="19">
        <v>0</v>
      </c>
      <c r="R929" s="22">
        <v>0.7</v>
      </c>
      <c r="S929" s="22">
        <v>1.06</v>
      </c>
      <c r="T929" s="22">
        <v>0.96</v>
      </c>
      <c r="U929" s="19">
        <v>29</v>
      </c>
      <c r="V929" s="19">
        <v>6</v>
      </c>
      <c r="AS929" s="2"/>
      <c r="AT929" s="2"/>
      <c r="AU929" s="2"/>
      <c r="AV929" s="15"/>
      <c r="AW929" s="15"/>
      <c r="BA929" s="2"/>
      <c r="BB929" s="2"/>
      <c r="BD929" s="20"/>
      <c r="BE929" s="20"/>
      <c r="BG929" s="3"/>
      <c r="BH929" s="1"/>
      <c r="BI929" s="1"/>
      <c r="BJ929" s="1"/>
      <c r="BK929" s="1"/>
      <c r="BL929" s="1"/>
    </row>
    <row r="930" spans="1:64" x14ac:dyDescent="0.25">
      <c r="A930" s="1" t="s">
        <v>1</v>
      </c>
      <c r="B930" s="1" t="s">
        <v>2</v>
      </c>
      <c r="C930" s="1" t="s">
        <v>25</v>
      </c>
      <c r="D930" s="1" t="s">
        <v>29</v>
      </c>
      <c r="E930" s="1" t="s">
        <v>202</v>
      </c>
      <c r="F930" s="1" t="s">
        <v>1862</v>
      </c>
      <c r="G930"/>
      <c r="H930" s="22">
        <v>2.4E-2</v>
      </c>
      <c r="J930" s="13">
        <v>0.1158</v>
      </c>
      <c r="K930" s="13">
        <v>7.1999999999999995E-2</v>
      </c>
      <c r="L930" s="13">
        <v>5.0700000000000002E-2</v>
      </c>
      <c r="M930" s="13">
        <v>4.9200000000000001E-2</v>
      </c>
      <c r="N930" s="13">
        <v>0</v>
      </c>
      <c r="O930" s="13">
        <v>-0.1386</v>
      </c>
      <c r="P930" s="13"/>
      <c r="Q930" s="19">
        <v>15300</v>
      </c>
      <c r="R930" s="22">
        <v>0.7</v>
      </c>
      <c r="S930" s="22">
        <v>1.39</v>
      </c>
      <c r="T930" s="22">
        <v>-0.23</v>
      </c>
      <c r="U930" s="19">
        <v>30</v>
      </c>
      <c r="V930" s="19">
        <v>6</v>
      </c>
      <c r="AS930" s="2"/>
      <c r="AT930" s="2"/>
      <c r="AU930" s="2"/>
      <c r="AV930" s="15"/>
      <c r="AW930" s="15"/>
      <c r="BA930" s="2"/>
      <c r="BB930" s="2"/>
      <c r="BD930" s="20"/>
      <c r="BE930" s="20"/>
      <c r="BG930" s="3"/>
      <c r="BH930" s="1"/>
      <c r="BI930" s="1"/>
      <c r="BJ930" s="1"/>
      <c r="BK930" s="1"/>
      <c r="BL930" s="1"/>
    </row>
    <row r="931" spans="1:64" x14ac:dyDescent="0.25">
      <c r="A931" s="1" t="s">
        <v>6</v>
      </c>
      <c r="B931" s="1" t="s">
        <v>18</v>
      </c>
      <c r="C931" s="1" t="s">
        <v>1645</v>
      </c>
      <c r="D931" s="1" t="s">
        <v>4</v>
      </c>
      <c r="E931" s="1" t="s">
        <v>1245</v>
      </c>
      <c r="F931" s="1" t="s">
        <v>1246</v>
      </c>
      <c r="G931">
        <v>7.0109000000000005E-2</v>
      </c>
      <c r="H931" s="22">
        <v>-0.174618</v>
      </c>
      <c r="I931" s="2">
        <v>7.0099999999999996E-2</v>
      </c>
      <c r="J931" s="13">
        <v>0.20630000000000001</v>
      </c>
      <c r="K931" s="13">
        <v>0.84809999999999997</v>
      </c>
      <c r="L931" s="13">
        <v>0.59160000000000001</v>
      </c>
      <c r="M931" s="13">
        <v>0.29010000000000002</v>
      </c>
      <c r="N931" s="13">
        <v>-0.57899999999999996</v>
      </c>
      <c r="O931" s="13">
        <v>-0.84260000000000002</v>
      </c>
      <c r="P931" s="13">
        <v>7.0099999999999996E-2</v>
      </c>
      <c r="Q931" s="19">
        <v>0</v>
      </c>
      <c r="R931" s="22">
        <v>0.7</v>
      </c>
      <c r="S931" s="22">
        <v>1.37</v>
      </c>
      <c r="T931" s="22">
        <v>0.5</v>
      </c>
      <c r="U931" s="19">
        <v>39</v>
      </c>
      <c r="V931" s="19">
        <v>14</v>
      </c>
      <c r="AS931" s="2"/>
      <c r="AT931" s="2"/>
      <c r="AU931" s="2"/>
      <c r="AV931" s="15"/>
      <c r="AW931" s="15"/>
      <c r="BA931" s="2"/>
      <c r="BB931" s="2"/>
      <c r="BD931" s="20"/>
      <c r="BE931" s="20"/>
      <c r="BG931" s="3"/>
      <c r="BH931" s="1"/>
      <c r="BI931" s="1"/>
      <c r="BJ931" s="1"/>
      <c r="BK931" s="1"/>
      <c r="BL931" s="1"/>
    </row>
    <row r="932" spans="1:64" x14ac:dyDescent="0.25">
      <c r="A932" s="1" t="s">
        <v>17</v>
      </c>
      <c r="B932" s="1" t="s">
        <v>18</v>
      </c>
      <c r="C932" s="1" t="s">
        <v>25</v>
      </c>
      <c r="D932" s="1" t="s">
        <v>100</v>
      </c>
      <c r="E932" s="1" t="s">
        <v>2684</v>
      </c>
      <c r="F932" s="1" t="s">
        <v>2898</v>
      </c>
      <c r="G932"/>
      <c r="H932" s="22">
        <v>-3.3999999999999998E-3</v>
      </c>
      <c r="J932" s="13">
        <v>1.2999999999999999E-3</v>
      </c>
      <c r="K932" s="13">
        <v>4.6600000000000003E-2</v>
      </c>
      <c r="L932" s="13">
        <v>3.2800000000000003E-2</v>
      </c>
      <c r="M932" s="13">
        <v>3.2300000000000002E-2</v>
      </c>
      <c r="N932" s="13">
        <v>-8.2000000000000007E-3</v>
      </c>
      <c r="O932" s="13">
        <v>-1.6E-2</v>
      </c>
      <c r="P932" s="13"/>
      <c r="Q932" s="19">
        <v>17</v>
      </c>
      <c r="R932" s="22">
        <v>0.7</v>
      </c>
      <c r="S932" s="22">
        <v>2.36</v>
      </c>
      <c r="T932" s="22">
        <v>0.62</v>
      </c>
      <c r="U932" s="19">
        <v>5</v>
      </c>
      <c r="V932" s="19">
        <v>2</v>
      </c>
      <c r="AS932" s="2"/>
      <c r="AT932" s="2"/>
      <c r="AU932" s="2"/>
      <c r="AV932" s="15"/>
      <c r="AW932" s="15"/>
      <c r="BA932" s="2"/>
      <c r="BB932" s="2"/>
      <c r="BD932" s="20"/>
      <c r="BE932" s="20"/>
      <c r="BG932" s="3"/>
      <c r="BH932" s="1"/>
      <c r="BI932" s="1"/>
      <c r="BJ932" s="1"/>
      <c r="BK932" s="1"/>
      <c r="BL932" s="1"/>
    </row>
    <row r="933" spans="1:64" x14ac:dyDescent="0.25">
      <c r="A933" s="1" t="s">
        <v>148</v>
      </c>
      <c r="B933" s="1" t="s">
        <v>2</v>
      </c>
      <c r="C933" s="1" t="s">
        <v>7</v>
      </c>
      <c r="D933" s="1" t="s">
        <v>4</v>
      </c>
      <c r="E933" s="1" t="s">
        <v>1438</v>
      </c>
      <c r="F933" s="1" t="s">
        <v>2300</v>
      </c>
      <c r="G933"/>
      <c r="H933" s="22">
        <v>-9.7999999999999997E-3</v>
      </c>
      <c r="J933" s="13">
        <v>4.2500000000000003E-2</v>
      </c>
      <c r="K933" s="13">
        <v>6.8199999999999997E-2</v>
      </c>
      <c r="L933" s="13">
        <v>4.6800000000000001E-2</v>
      </c>
      <c r="M933" s="13">
        <v>4.5199999999999997E-2</v>
      </c>
      <c r="N933" s="13">
        <v>-9.7999999999999997E-3</v>
      </c>
      <c r="O933" s="13">
        <v>-0.21740000000000001</v>
      </c>
      <c r="P933" s="13"/>
      <c r="Q933" s="19">
        <v>83</v>
      </c>
      <c r="R933" s="22">
        <v>0.69</v>
      </c>
      <c r="S933" s="22">
        <v>0.56000000000000005</v>
      </c>
      <c r="T933" s="22">
        <v>0.53</v>
      </c>
      <c r="U933" s="19">
        <v>22</v>
      </c>
      <c r="V933" s="19">
        <v>5</v>
      </c>
      <c r="AS933" s="2"/>
      <c r="AT933" s="2"/>
      <c r="AU933" s="2"/>
      <c r="AV933" s="15"/>
      <c r="AW933" s="15"/>
      <c r="BA933" s="2"/>
      <c r="BB933" s="2"/>
      <c r="BD933" s="20"/>
      <c r="BE933" s="20"/>
      <c r="BG933" s="3"/>
      <c r="BH933" s="1"/>
      <c r="BI933" s="1"/>
      <c r="BJ933" s="1"/>
      <c r="BK933" s="1"/>
      <c r="BL933" s="1"/>
    </row>
    <row r="934" spans="1:64" x14ac:dyDescent="0.25">
      <c r="A934" s="1" t="s">
        <v>36</v>
      </c>
      <c r="B934" s="1" t="s">
        <v>18</v>
      </c>
      <c r="C934" s="1" t="s">
        <v>56</v>
      </c>
      <c r="D934" s="1" t="s">
        <v>48</v>
      </c>
      <c r="E934" s="1" t="s">
        <v>2402</v>
      </c>
      <c r="F934" s="1" t="s">
        <v>2403</v>
      </c>
      <c r="G934"/>
      <c r="H934" s="22">
        <v>2.0000000000000001E-4</v>
      </c>
      <c r="J934" s="13">
        <v>6.3100000000000003E-2</v>
      </c>
      <c r="K934" s="13">
        <v>6.4500000000000002E-2</v>
      </c>
      <c r="L934" s="13">
        <v>4.4200000000000003E-2</v>
      </c>
      <c r="M934" s="13">
        <v>4.2999999999999997E-2</v>
      </c>
      <c r="N934" s="13">
        <v>0</v>
      </c>
      <c r="O934" s="13">
        <v>-9.9099999999999994E-2</v>
      </c>
      <c r="P934" s="13"/>
      <c r="Q934" s="19">
        <v>183</v>
      </c>
      <c r="R934" s="22">
        <v>0.69</v>
      </c>
      <c r="S934" s="22">
        <v>0.87</v>
      </c>
      <c r="T934" s="22">
        <v>0.65</v>
      </c>
      <c r="U934" s="19">
        <v>10</v>
      </c>
      <c r="V934" s="19">
        <v>2</v>
      </c>
      <c r="AS934" s="2"/>
      <c r="AT934" s="2"/>
      <c r="AU934" s="2"/>
      <c r="AV934" s="15"/>
      <c r="AW934" s="15"/>
      <c r="BA934" s="2"/>
      <c r="BB934" s="2"/>
      <c r="BD934" s="20"/>
      <c r="BE934" s="20"/>
      <c r="BG934" s="3"/>
      <c r="BH934" s="1"/>
      <c r="BI934" s="1"/>
      <c r="BJ934" s="1"/>
      <c r="BK934" s="1"/>
      <c r="BL934" s="1"/>
    </row>
    <row r="935" spans="1:64" x14ac:dyDescent="0.25">
      <c r="A935" s="1" t="s">
        <v>6</v>
      </c>
      <c r="B935" s="1" t="s">
        <v>18</v>
      </c>
      <c r="C935" s="1" t="s">
        <v>1645</v>
      </c>
      <c r="D935" s="1" t="s">
        <v>4</v>
      </c>
      <c r="E935" s="1" t="s">
        <v>1033</v>
      </c>
      <c r="F935" s="1" t="s">
        <v>1034</v>
      </c>
      <c r="G935">
        <v>5.4686999999999999E-2</v>
      </c>
      <c r="H935" s="22">
        <v>-6.2629000000000004E-2</v>
      </c>
      <c r="I935" s="2">
        <v>5.4699999999999999E-2</v>
      </c>
      <c r="J935" s="13">
        <v>3.4799999999999998E-2</v>
      </c>
      <c r="K935" s="13">
        <v>0.65180000000000005</v>
      </c>
      <c r="L935" s="13">
        <v>0.45</v>
      </c>
      <c r="M935" s="13">
        <v>0.28070000000000001</v>
      </c>
      <c r="N935" s="13">
        <v>-0.2359</v>
      </c>
      <c r="O935" s="13">
        <v>-0.62270000000000003</v>
      </c>
      <c r="P935" s="13">
        <v>5.4699999999999999E-2</v>
      </c>
      <c r="Q935" s="19">
        <v>0</v>
      </c>
      <c r="R935" s="22">
        <v>0.69</v>
      </c>
      <c r="S935" s="22">
        <v>1.45</v>
      </c>
      <c r="T935" s="22">
        <v>0.57999999999999996</v>
      </c>
      <c r="U935" s="19">
        <v>27</v>
      </c>
      <c r="V935" s="19">
        <v>11</v>
      </c>
      <c r="AS935" s="2"/>
      <c r="AT935" s="2"/>
      <c r="AU935" s="2"/>
      <c r="AV935" s="15"/>
      <c r="AW935" s="15"/>
      <c r="BA935" s="2"/>
      <c r="BB935" s="2"/>
      <c r="BD935" s="20"/>
      <c r="BE935" s="20"/>
      <c r="BG935" s="3"/>
      <c r="BH935" s="1"/>
      <c r="BI935" s="1"/>
      <c r="BJ935" s="1"/>
      <c r="BK935" s="1"/>
      <c r="BL935" s="1"/>
    </row>
    <row r="936" spans="1:64" x14ac:dyDescent="0.25">
      <c r="A936" s="1" t="s">
        <v>21</v>
      </c>
      <c r="B936" s="1" t="s">
        <v>18</v>
      </c>
      <c r="C936" s="1" t="s">
        <v>56</v>
      </c>
      <c r="D936" s="1" t="s">
        <v>30</v>
      </c>
      <c r="E936" s="1" t="s">
        <v>663</v>
      </c>
      <c r="F936" s="1" t="s">
        <v>853</v>
      </c>
      <c r="G936">
        <v>2.1034000000000001E-2</v>
      </c>
      <c r="H936" s="22">
        <v>-2.1592E-2</v>
      </c>
      <c r="I936" s="2">
        <v>2.1000000000000001E-2</v>
      </c>
      <c r="J936" s="13">
        <v>0.1142</v>
      </c>
      <c r="K936" s="13">
        <v>7.9399999999999998E-2</v>
      </c>
      <c r="L936" s="13">
        <v>5.5E-2</v>
      </c>
      <c r="M936" s="13">
        <v>5.3100000000000001E-2</v>
      </c>
      <c r="N936" s="13">
        <v>-1E-3</v>
      </c>
      <c r="O936" s="13">
        <v>-0.1731</v>
      </c>
      <c r="P936" s="13">
        <v>2.1000000000000001E-2</v>
      </c>
      <c r="Q936" s="19">
        <v>0</v>
      </c>
      <c r="R936" s="22">
        <v>0.69</v>
      </c>
      <c r="S936" s="22">
        <v>0.84</v>
      </c>
      <c r="T936" s="22">
        <v>0.92</v>
      </c>
      <c r="U936" s="19">
        <v>25</v>
      </c>
      <c r="V936" s="19">
        <v>4</v>
      </c>
      <c r="AS936" s="2"/>
      <c r="AT936" s="2"/>
      <c r="AU936" s="2"/>
      <c r="AV936" s="15"/>
      <c r="AW936" s="15"/>
      <c r="BA936" s="2"/>
      <c r="BB936" s="2"/>
      <c r="BD936" s="20"/>
      <c r="BE936" s="20"/>
      <c r="BG936" s="3"/>
      <c r="BH936" s="1"/>
      <c r="BI936" s="1"/>
      <c r="BJ936" s="1"/>
      <c r="BK936" s="1"/>
      <c r="BL936" s="1"/>
    </row>
    <row r="937" spans="1:64" x14ac:dyDescent="0.25">
      <c r="A937" s="1" t="s">
        <v>1</v>
      </c>
      <c r="B937" s="1" t="s">
        <v>2</v>
      </c>
      <c r="C937" s="1" t="s">
        <v>13</v>
      </c>
      <c r="D937" s="1" t="s">
        <v>4</v>
      </c>
      <c r="E937" s="1" t="s">
        <v>277</v>
      </c>
      <c r="F937" s="1" t="s">
        <v>1497</v>
      </c>
      <c r="G937"/>
      <c r="H937" s="22">
        <v>1.9E-2</v>
      </c>
      <c r="J937" s="13">
        <v>2.6599999999999999E-2</v>
      </c>
      <c r="K937" s="13">
        <v>9.7600000000000006E-2</v>
      </c>
      <c r="L937" s="13">
        <v>6.7699999999999996E-2</v>
      </c>
      <c r="M937" s="13">
        <v>6.4899999999999999E-2</v>
      </c>
      <c r="N937" s="13">
        <v>-7.6700000000000004E-2</v>
      </c>
      <c r="O937" s="13">
        <v>-0.1056</v>
      </c>
      <c r="P937" s="13"/>
      <c r="Q937" s="19">
        <v>2260</v>
      </c>
      <c r="R937" s="22">
        <v>0.69</v>
      </c>
      <c r="S937" s="22">
        <v>1.2</v>
      </c>
      <c r="T937" s="22">
        <v>-0.23</v>
      </c>
      <c r="U937" s="19">
        <v>17</v>
      </c>
      <c r="V937" s="19">
        <v>5</v>
      </c>
      <c r="AS937" s="2"/>
      <c r="AT937" s="2"/>
      <c r="AU937" s="2"/>
      <c r="AV937" s="15"/>
      <c r="AW937" s="15"/>
      <c r="BA937" s="2"/>
      <c r="BB937" s="2"/>
      <c r="BD937" s="20"/>
      <c r="BE937" s="20"/>
      <c r="BG937" s="3"/>
      <c r="BH937" s="1"/>
      <c r="BI937" s="1"/>
      <c r="BJ937" s="1"/>
      <c r="BK937" s="1"/>
      <c r="BL937" s="1"/>
    </row>
    <row r="938" spans="1:64" x14ac:dyDescent="0.25">
      <c r="A938" s="1" t="s">
        <v>17</v>
      </c>
      <c r="B938" s="1" t="s">
        <v>18</v>
      </c>
      <c r="C938" s="1" t="s">
        <v>25</v>
      </c>
      <c r="D938" s="1" t="s">
        <v>4</v>
      </c>
      <c r="E938" s="1" t="s">
        <v>474</v>
      </c>
      <c r="F938" s="1" t="s">
        <v>523</v>
      </c>
      <c r="G938"/>
      <c r="H938" s="22">
        <v>0</v>
      </c>
      <c r="J938" s="13">
        <v>9.4E-2</v>
      </c>
      <c r="K938" s="13">
        <v>8.4500000000000006E-2</v>
      </c>
      <c r="L938" s="13">
        <v>5.8400000000000001E-2</v>
      </c>
      <c r="M938" s="13">
        <v>5.6300000000000003E-2</v>
      </c>
      <c r="N938" s="13">
        <v>-9.7000000000000003E-3</v>
      </c>
      <c r="O938" s="13">
        <v>-0.22869999999999999</v>
      </c>
      <c r="P938" s="13"/>
      <c r="Q938" s="19">
        <v>45</v>
      </c>
      <c r="R938" s="22">
        <v>0.69</v>
      </c>
      <c r="S938" s="22">
        <v>1.08</v>
      </c>
      <c r="T938" s="22">
        <v>0.65</v>
      </c>
      <c r="U938" s="19">
        <v>37</v>
      </c>
      <c r="V938" s="19">
        <v>3</v>
      </c>
      <c r="AS938" s="2"/>
      <c r="AT938" s="2"/>
      <c r="AU938" s="2"/>
      <c r="AV938" s="15"/>
      <c r="AW938" s="15"/>
      <c r="BA938" s="2"/>
      <c r="BB938" s="2"/>
      <c r="BD938" s="20"/>
      <c r="BE938" s="20"/>
      <c r="BG938" s="3"/>
      <c r="BH938" s="1"/>
      <c r="BI938" s="1"/>
      <c r="BJ938" s="1"/>
      <c r="BK938" s="1"/>
      <c r="BL938" s="1"/>
    </row>
    <row r="939" spans="1:64" x14ac:dyDescent="0.25">
      <c r="A939" s="1" t="s">
        <v>6</v>
      </c>
      <c r="B939" s="1" t="s">
        <v>18</v>
      </c>
      <c r="C939" s="1" t="s">
        <v>1645</v>
      </c>
      <c r="D939" s="1" t="s">
        <v>4</v>
      </c>
      <c r="E939" s="1" t="s">
        <v>1277</v>
      </c>
      <c r="F939" s="1" t="s">
        <v>1278</v>
      </c>
      <c r="G939">
        <v>-8.6960000000000006E-3</v>
      </c>
      <c r="H939" s="22">
        <v>-0.20306199999999999</v>
      </c>
      <c r="I939" s="2">
        <v>-8.6999999999999994E-3</v>
      </c>
      <c r="J939" s="13">
        <v>0.18379999999999999</v>
      </c>
      <c r="K939" s="13">
        <v>0.8629</v>
      </c>
      <c r="L939" s="13">
        <v>0.59179999999999999</v>
      </c>
      <c r="M939" s="13">
        <v>0.27779999999999999</v>
      </c>
      <c r="N939" s="13">
        <v>-0.50180000000000002</v>
      </c>
      <c r="O939" s="13">
        <v>-0.81879999999999997</v>
      </c>
      <c r="P939" s="13">
        <v>-8.6999999999999994E-3</v>
      </c>
      <c r="Q939" s="19">
        <v>0</v>
      </c>
      <c r="R939" s="22">
        <v>0.69</v>
      </c>
      <c r="S939" s="22">
        <v>1.46</v>
      </c>
      <c r="T939" s="22">
        <v>0.65</v>
      </c>
      <c r="U939" s="19">
        <v>39</v>
      </c>
      <c r="V939" s="19">
        <v>12</v>
      </c>
      <c r="AS939" s="2"/>
      <c r="AT939" s="2"/>
      <c r="AU939" s="2"/>
      <c r="AV939" s="15"/>
      <c r="AW939" s="15"/>
      <c r="BA939" s="2"/>
      <c r="BB939" s="2"/>
      <c r="BD939" s="20"/>
      <c r="BE939" s="20"/>
      <c r="BG939" s="3"/>
      <c r="BH939" s="1"/>
      <c r="BI939" s="1"/>
      <c r="BJ939" s="1"/>
      <c r="BK939" s="1"/>
      <c r="BL939" s="1"/>
    </row>
    <row r="940" spans="1:64" x14ac:dyDescent="0.25">
      <c r="A940" s="1" t="s">
        <v>6</v>
      </c>
      <c r="B940" s="1" t="s">
        <v>18</v>
      </c>
      <c r="C940" s="1" t="s">
        <v>1645</v>
      </c>
      <c r="D940" s="1" t="s">
        <v>4</v>
      </c>
      <c r="E940" s="1" t="s">
        <v>791</v>
      </c>
      <c r="F940" s="1" t="s">
        <v>792</v>
      </c>
      <c r="G940">
        <v>8.4764000000000006E-2</v>
      </c>
      <c r="H940" s="22">
        <v>-7.3333999999999996E-2</v>
      </c>
      <c r="I940" s="2">
        <v>8.48E-2</v>
      </c>
      <c r="J940" s="13">
        <v>0.89270000000000005</v>
      </c>
      <c r="K940" s="13">
        <v>0.72250000000000003</v>
      </c>
      <c r="L940" s="13">
        <v>0.50180000000000002</v>
      </c>
      <c r="M940" s="13">
        <v>0.28439999999999999</v>
      </c>
      <c r="N940" s="13">
        <v>-4.58E-2</v>
      </c>
      <c r="O940" s="13">
        <v>-0.77829999999999999</v>
      </c>
      <c r="P940" s="13">
        <v>8.48E-2</v>
      </c>
      <c r="Q940" s="19">
        <v>0</v>
      </c>
      <c r="R940" s="22">
        <v>0.69</v>
      </c>
      <c r="S940" s="22">
        <v>1.44</v>
      </c>
      <c r="T940" s="22">
        <v>0.45</v>
      </c>
      <c r="U940" s="19">
        <v>38</v>
      </c>
      <c r="V940" s="19">
        <v>24</v>
      </c>
      <c r="AS940" s="2"/>
      <c r="AT940" s="2"/>
      <c r="AU940" s="2"/>
      <c r="AV940" s="15"/>
      <c r="AW940" s="15"/>
      <c r="BA940" s="2"/>
      <c r="BB940" s="2"/>
      <c r="BD940" s="20"/>
      <c r="BE940" s="20"/>
      <c r="BG940" s="3"/>
      <c r="BH940" s="1"/>
      <c r="BI940" s="1"/>
      <c r="BJ940" s="1"/>
      <c r="BK940" s="1"/>
      <c r="BL940" s="1"/>
    </row>
    <row r="941" spans="1:64" x14ac:dyDescent="0.25">
      <c r="A941" s="1" t="s">
        <v>36</v>
      </c>
      <c r="B941" s="1" t="s">
        <v>8</v>
      </c>
      <c r="C941" s="1" t="s">
        <v>7</v>
      </c>
      <c r="D941" s="1" t="s">
        <v>4</v>
      </c>
      <c r="E941" s="1" t="s">
        <v>1149</v>
      </c>
      <c r="F941" s="1" t="s">
        <v>1150</v>
      </c>
      <c r="G941">
        <v>1.6063999999999998E-2</v>
      </c>
      <c r="H941" s="22">
        <v>1.0128E-2</v>
      </c>
      <c r="I941" s="2">
        <v>1.61E-2</v>
      </c>
      <c r="J941" s="13">
        <v>4.4400000000000002E-2</v>
      </c>
      <c r="K941" s="13">
        <v>3.7499999999999999E-2</v>
      </c>
      <c r="L941" s="13">
        <v>2.5999999999999999E-2</v>
      </c>
      <c r="M941" s="13">
        <v>2.5600000000000001E-2</v>
      </c>
      <c r="N941" s="13">
        <v>0</v>
      </c>
      <c r="O941" s="13">
        <v>-0.1152</v>
      </c>
      <c r="P941" s="13">
        <v>1.61E-2</v>
      </c>
      <c r="Q941" s="19">
        <v>54</v>
      </c>
      <c r="R941" s="22">
        <v>0.69</v>
      </c>
      <c r="S941" s="22">
        <v>0.85</v>
      </c>
      <c r="T941" s="22">
        <v>0.53</v>
      </c>
      <c r="U941" s="19">
        <v>62</v>
      </c>
      <c r="V941" s="19">
        <v>5</v>
      </c>
      <c r="AS941" s="2"/>
      <c r="AT941" s="2"/>
      <c r="AU941" s="2"/>
      <c r="AV941" s="15"/>
      <c r="AW941" s="15"/>
      <c r="BA941" s="2"/>
      <c r="BB941" s="2"/>
      <c r="BD941" s="20"/>
      <c r="BE941" s="20"/>
      <c r="BG941" s="3"/>
      <c r="BH941" s="1"/>
      <c r="BI941" s="1"/>
      <c r="BJ941" s="1"/>
      <c r="BK941" s="1"/>
      <c r="BL941" s="1"/>
    </row>
    <row r="942" spans="1:64" x14ac:dyDescent="0.25">
      <c r="A942" s="1" t="s">
        <v>483</v>
      </c>
      <c r="B942" s="1" t="s">
        <v>18</v>
      </c>
      <c r="C942" s="1" t="s">
        <v>25</v>
      </c>
      <c r="D942" s="1" t="s">
        <v>4</v>
      </c>
      <c r="E942" s="1" t="s">
        <v>2935</v>
      </c>
      <c r="F942" s="1" t="s">
        <v>2936</v>
      </c>
      <c r="G942"/>
      <c r="H942" s="22">
        <v>9.1000000000000004E-3</v>
      </c>
      <c r="J942" s="13">
        <v>0.11840000000000001</v>
      </c>
      <c r="K942" s="13">
        <v>7.1800000000000003E-2</v>
      </c>
      <c r="L942" s="13">
        <v>4.9299999999999997E-2</v>
      </c>
      <c r="M942" s="13">
        <v>4.7699999999999999E-2</v>
      </c>
      <c r="N942" s="13">
        <v>-3.3999999999999998E-3</v>
      </c>
      <c r="O942" s="13">
        <v>-0.10539999999999999</v>
      </c>
      <c r="P942" s="13"/>
      <c r="Q942" s="19">
        <v>239</v>
      </c>
      <c r="R942" s="22">
        <v>0.69</v>
      </c>
      <c r="S942" s="22">
        <v>0.67</v>
      </c>
      <c r="T942" s="22">
        <v>0.54</v>
      </c>
      <c r="U942" s="19">
        <v>30</v>
      </c>
      <c r="V942" s="19">
        <v>5</v>
      </c>
      <c r="AS942" s="2"/>
      <c r="AT942" s="2"/>
      <c r="AU942" s="2"/>
      <c r="AV942" s="15"/>
      <c r="AW942" s="15"/>
      <c r="BA942" s="2"/>
      <c r="BB942" s="2"/>
      <c r="BD942" s="20"/>
      <c r="BE942" s="20"/>
      <c r="BG942" s="3"/>
      <c r="BH942" s="1"/>
      <c r="BI942" s="1"/>
      <c r="BJ942" s="1"/>
      <c r="BK942" s="1"/>
      <c r="BL942" s="1"/>
    </row>
    <row r="943" spans="1:64" x14ac:dyDescent="0.25">
      <c r="A943" s="1" t="s">
        <v>17</v>
      </c>
      <c r="B943" s="1" t="s">
        <v>18</v>
      </c>
      <c r="C943" s="1" t="s">
        <v>25</v>
      </c>
      <c r="D943" s="1" t="s">
        <v>100</v>
      </c>
      <c r="E943" s="1" t="s">
        <v>891</v>
      </c>
      <c r="F943" s="1" t="s">
        <v>892</v>
      </c>
      <c r="G943"/>
      <c r="H943" s="22">
        <v>3.0760000000000002E-3</v>
      </c>
      <c r="J943" s="13">
        <v>0.02</v>
      </c>
      <c r="K943" s="13">
        <v>5.0099999999999999E-2</v>
      </c>
      <c r="L943" s="13">
        <v>3.44E-2</v>
      </c>
      <c r="M943" s="13">
        <v>3.3599999999999998E-2</v>
      </c>
      <c r="N943" s="13">
        <v>-1.3100000000000001E-2</v>
      </c>
      <c r="O943" s="13">
        <v>-0.1326</v>
      </c>
      <c r="P943" s="13"/>
      <c r="Q943" s="19">
        <v>299</v>
      </c>
      <c r="R943" s="22">
        <v>0.69</v>
      </c>
      <c r="S943" s="22">
        <v>1</v>
      </c>
      <c r="T943" s="22">
        <v>0.33</v>
      </c>
      <c r="U943" s="19">
        <v>23</v>
      </c>
      <c r="V943" s="19">
        <v>6</v>
      </c>
      <c r="AS943" s="2"/>
      <c r="AT943" s="2"/>
      <c r="AU943" s="2"/>
      <c r="AV943" s="15"/>
      <c r="AW943" s="15"/>
      <c r="BA943" s="2"/>
      <c r="BB943" s="2"/>
      <c r="BD943" s="20"/>
      <c r="BE943" s="20"/>
      <c r="BG943" s="3"/>
      <c r="BH943" s="1"/>
      <c r="BI943" s="1"/>
      <c r="BJ943" s="1"/>
      <c r="BK943" s="1"/>
      <c r="BL943" s="1"/>
    </row>
    <row r="944" spans="1:64" x14ac:dyDescent="0.25">
      <c r="A944" s="1" t="s">
        <v>6</v>
      </c>
      <c r="B944" s="1" t="s">
        <v>18</v>
      </c>
      <c r="C944" s="1" t="s">
        <v>1645</v>
      </c>
      <c r="D944" s="1" t="s">
        <v>4</v>
      </c>
      <c r="E944" s="1" t="s">
        <v>2074</v>
      </c>
      <c r="F944" s="1" t="s">
        <v>2075</v>
      </c>
      <c r="G944">
        <v>4.7328000000000002E-2</v>
      </c>
      <c r="H944" s="22">
        <v>-7.3635000000000006E-2</v>
      </c>
      <c r="I944" s="2">
        <v>4.7300000000000002E-2</v>
      </c>
      <c r="J944" s="13">
        <v>0.98729999999999996</v>
      </c>
      <c r="K944" s="13">
        <v>1.1316999999999999</v>
      </c>
      <c r="L944" s="13">
        <v>0.78459999999999996</v>
      </c>
      <c r="M944" s="13">
        <v>0.25280000000000002</v>
      </c>
      <c r="N944" s="13">
        <v>-0.39760000000000001</v>
      </c>
      <c r="O944" s="13">
        <v>-0.90110000000000001</v>
      </c>
      <c r="P944" s="13">
        <v>4.7300000000000002E-2</v>
      </c>
      <c r="Q944" s="19">
        <v>0</v>
      </c>
      <c r="R944" s="22">
        <v>0.69</v>
      </c>
      <c r="S944" s="22">
        <v>1.79</v>
      </c>
      <c r="T944" s="22">
        <v>0.51</v>
      </c>
      <c r="U944" s="19">
        <v>38</v>
      </c>
      <c r="V944" s="19">
        <v>14</v>
      </c>
      <c r="AS944" s="2"/>
      <c r="AT944" s="2"/>
      <c r="AU944" s="2"/>
      <c r="AV944" s="15"/>
      <c r="AW944" s="15"/>
      <c r="BA944" s="2"/>
      <c r="BB944" s="2"/>
      <c r="BD944" s="20"/>
      <c r="BE944" s="20"/>
      <c r="BG944" s="3"/>
      <c r="BH944" s="1"/>
      <c r="BI944" s="1"/>
      <c r="BJ944" s="1"/>
      <c r="BK944" s="1"/>
      <c r="BL944" s="1"/>
    </row>
    <row r="945" spans="1:64" x14ac:dyDescent="0.25">
      <c r="A945" s="1" t="s">
        <v>1</v>
      </c>
      <c r="B945" s="1" t="s">
        <v>2</v>
      </c>
      <c r="C945" s="1" t="s">
        <v>13</v>
      </c>
      <c r="D945" s="1" t="s">
        <v>4</v>
      </c>
      <c r="E945" s="1" t="s">
        <v>213</v>
      </c>
      <c r="F945" s="1" t="s">
        <v>214</v>
      </c>
      <c r="G945"/>
      <c r="H945" s="22">
        <v>-4.287E-3</v>
      </c>
      <c r="J945" s="13">
        <v>7.3300000000000004E-2</v>
      </c>
      <c r="K945" s="13">
        <v>0.1079</v>
      </c>
      <c r="L945" s="13">
        <v>7.4200000000000002E-2</v>
      </c>
      <c r="M945" s="13">
        <v>7.0599999999999996E-2</v>
      </c>
      <c r="N945" s="13">
        <v>-3.0200000000000001E-2</v>
      </c>
      <c r="O945" s="13">
        <v>-0.18090000000000001</v>
      </c>
      <c r="P945" s="13"/>
      <c r="Q945" s="19">
        <v>820</v>
      </c>
      <c r="R945" s="22">
        <v>0.69</v>
      </c>
      <c r="S945" s="22">
        <v>1.19</v>
      </c>
      <c r="T945" s="22">
        <v>0.08</v>
      </c>
      <c r="U945" s="19">
        <v>33</v>
      </c>
      <c r="V945" s="19">
        <v>5</v>
      </c>
      <c r="AS945" s="2"/>
      <c r="AT945" s="2"/>
      <c r="AU945" s="2"/>
      <c r="AV945" s="15"/>
      <c r="AW945" s="15"/>
      <c r="BA945" s="2"/>
      <c r="BB945" s="2"/>
      <c r="BD945" s="20"/>
      <c r="BE945" s="20"/>
      <c r="BG945" s="3"/>
      <c r="BH945" s="1"/>
      <c r="BI945" s="1"/>
      <c r="BJ945" s="1"/>
      <c r="BK945" s="1"/>
      <c r="BL945" s="1"/>
    </row>
    <row r="946" spans="1:64" x14ac:dyDescent="0.25">
      <c r="A946" s="1" t="s">
        <v>1</v>
      </c>
      <c r="B946" s="1" t="s">
        <v>2</v>
      </c>
      <c r="C946" s="1" t="s">
        <v>22</v>
      </c>
      <c r="D946" s="1" t="s">
        <v>4</v>
      </c>
      <c r="E946" s="1" t="s">
        <v>1943</v>
      </c>
      <c r="F946" s="1" t="s">
        <v>1944</v>
      </c>
      <c r="G946"/>
      <c r="H946" s="22">
        <v>-6.1000000000000004E-3</v>
      </c>
      <c r="J946" s="13">
        <v>-3.0999999999999999E-3</v>
      </c>
      <c r="K946" s="13">
        <v>8.5099999999999995E-2</v>
      </c>
      <c r="L946" s="13">
        <v>5.8999999999999997E-2</v>
      </c>
      <c r="M946" s="13">
        <v>5.7000000000000002E-2</v>
      </c>
      <c r="N946" s="13">
        <v>-2.4799999999999999E-2</v>
      </c>
      <c r="O946" s="13">
        <v>-8.1500000000000003E-2</v>
      </c>
      <c r="P946" s="13"/>
      <c r="Q946" s="19">
        <v>37</v>
      </c>
      <c r="R946" s="22">
        <v>0.69</v>
      </c>
      <c r="S946" s="22">
        <v>1.1299999999999999</v>
      </c>
      <c r="T946" s="22">
        <v>0.27</v>
      </c>
      <c r="U946" s="19">
        <v>27</v>
      </c>
      <c r="V946" s="19">
        <v>4</v>
      </c>
      <c r="AS946" s="2"/>
      <c r="AT946" s="2"/>
      <c r="AU946" s="2"/>
      <c r="AV946" s="15"/>
      <c r="AW946" s="15"/>
      <c r="BA946" s="2"/>
      <c r="BB946" s="2"/>
      <c r="BD946" s="20"/>
      <c r="BE946" s="20"/>
      <c r="BG946" s="3"/>
      <c r="BH946" s="1"/>
      <c r="BI946" s="1"/>
      <c r="BJ946" s="1"/>
      <c r="BK946" s="1"/>
      <c r="BL946" s="1"/>
    </row>
    <row r="947" spans="1:64" x14ac:dyDescent="0.25">
      <c r="A947" s="1" t="s">
        <v>1</v>
      </c>
      <c r="B947" s="1" t="s">
        <v>2</v>
      </c>
      <c r="C947" s="1" t="s">
        <v>22</v>
      </c>
      <c r="D947" s="1" t="s">
        <v>4</v>
      </c>
      <c r="E947" s="1" t="s">
        <v>119</v>
      </c>
      <c r="F947" s="1" t="s">
        <v>120</v>
      </c>
      <c r="G947"/>
      <c r="H947" s="22">
        <v>-2.3140000000000001E-3</v>
      </c>
      <c r="J947" s="13">
        <v>0.1232</v>
      </c>
      <c r="K947" s="13">
        <v>9.74E-2</v>
      </c>
      <c r="L947" s="13">
        <v>6.6199999999999995E-2</v>
      </c>
      <c r="M947" s="13">
        <v>6.3299999999999995E-2</v>
      </c>
      <c r="N947" s="13">
        <v>-2.3E-3</v>
      </c>
      <c r="O947" s="13">
        <v>-0.22109999999999999</v>
      </c>
      <c r="P947" s="13"/>
      <c r="Q947" s="19">
        <v>361</v>
      </c>
      <c r="R947" s="22">
        <v>0.68</v>
      </c>
      <c r="S947" s="22">
        <v>1.25</v>
      </c>
      <c r="T947" s="22">
        <v>0.05</v>
      </c>
      <c r="U947" s="19">
        <v>34</v>
      </c>
      <c r="V947" s="19">
        <v>6</v>
      </c>
      <c r="AS947" s="2"/>
      <c r="AT947" s="2"/>
      <c r="AU947" s="2"/>
      <c r="AV947" s="15"/>
      <c r="AW947" s="15"/>
      <c r="BA947" s="2"/>
      <c r="BB947" s="2"/>
      <c r="BD947" s="20"/>
      <c r="BE947" s="20"/>
      <c r="BG947" s="3"/>
      <c r="BH947" s="1"/>
      <c r="BI947" s="1"/>
      <c r="BJ947" s="1"/>
      <c r="BK947" s="1"/>
      <c r="BL947" s="1"/>
    </row>
    <row r="948" spans="1:64" x14ac:dyDescent="0.25">
      <c r="A948" s="1" t="s">
        <v>1</v>
      </c>
      <c r="B948" s="1" t="s">
        <v>18</v>
      </c>
      <c r="C948" s="1" t="s">
        <v>25</v>
      </c>
      <c r="D948" s="1" t="s">
        <v>170</v>
      </c>
      <c r="E948" s="1" t="s">
        <v>2221</v>
      </c>
      <c r="F948" s="1" t="s">
        <v>2222</v>
      </c>
      <c r="G948"/>
      <c r="H948" s="22">
        <v>-0.02</v>
      </c>
      <c r="J948" s="13">
        <v>-2.29E-2</v>
      </c>
      <c r="K948" s="13">
        <v>9.0899999999999995E-2</v>
      </c>
      <c r="L948" s="13">
        <v>6.1499999999999999E-2</v>
      </c>
      <c r="M948" s="13">
        <v>5.8999999999999997E-2</v>
      </c>
      <c r="N948" s="13">
        <v>-0.1414</v>
      </c>
      <c r="O948" s="13">
        <v>-0.1414</v>
      </c>
      <c r="P948" s="13"/>
      <c r="Q948" s="19">
        <v>7</v>
      </c>
      <c r="R948" s="22">
        <v>0.68</v>
      </c>
      <c r="S948" s="22">
        <v>1.26</v>
      </c>
      <c r="T948" s="22">
        <v>0.41</v>
      </c>
      <c r="U948" s="19">
        <v>33</v>
      </c>
      <c r="V948" s="19">
        <v>7</v>
      </c>
      <c r="AS948" s="2"/>
      <c r="AT948" s="2"/>
      <c r="AU948" s="2"/>
      <c r="AV948" s="15"/>
      <c r="AW948" s="15"/>
      <c r="BA948" s="2"/>
      <c r="BB948" s="2"/>
      <c r="BD948" s="20"/>
      <c r="BE948" s="20"/>
      <c r="BG948" s="3"/>
      <c r="BH948" s="1"/>
      <c r="BI948" s="1"/>
      <c r="BJ948" s="1"/>
      <c r="BK948" s="1"/>
      <c r="BL948" s="1"/>
    </row>
    <row r="949" spans="1:64" x14ac:dyDescent="0.25">
      <c r="A949" s="1" t="s">
        <v>1</v>
      </c>
      <c r="B949" s="1" t="s">
        <v>2</v>
      </c>
      <c r="C949" s="1" t="s">
        <v>22</v>
      </c>
      <c r="D949" s="1" t="s">
        <v>4</v>
      </c>
      <c r="E949" s="1" t="s">
        <v>23</v>
      </c>
      <c r="F949" s="1" t="s">
        <v>24</v>
      </c>
      <c r="G949"/>
      <c r="H949" s="22">
        <v>2.87E-2</v>
      </c>
      <c r="J949" s="13">
        <v>6.7599999999999993E-2</v>
      </c>
      <c r="K949" s="13">
        <v>0.1101</v>
      </c>
      <c r="L949" s="13">
        <v>7.4499999999999997E-2</v>
      </c>
      <c r="M949" s="13">
        <v>7.0800000000000002E-2</v>
      </c>
      <c r="N949" s="13">
        <v>-8.5199999999999998E-2</v>
      </c>
      <c r="O949" s="13">
        <v>-0.1479</v>
      </c>
      <c r="P949" s="13"/>
      <c r="Q949" s="19">
        <v>21</v>
      </c>
      <c r="R949" s="22">
        <v>0.68</v>
      </c>
      <c r="S949" s="22">
        <v>1.28</v>
      </c>
      <c r="T949" s="22">
        <v>-0.23</v>
      </c>
      <c r="U949" s="19">
        <v>29</v>
      </c>
      <c r="V949" s="19">
        <v>6</v>
      </c>
      <c r="AS949" s="2"/>
      <c r="AT949" s="2"/>
      <c r="AU949" s="2"/>
      <c r="AV949" s="15"/>
      <c r="AW949" s="15"/>
      <c r="BA949" s="2"/>
      <c r="BB949" s="2"/>
      <c r="BD949" s="20"/>
      <c r="BE949" s="20"/>
      <c r="BG949" s="3"/>
      <c r="BH949" s="1"/>
      <c r="BI949" s="1"/>
      <c r="BJ949" s="1"/>
      <c r="BK949" s="1"/>
      <c r="BL949" s="1"/>
    </row>
    <row r="950" spans="1:64" x14ac:dyDescent="0.25">
      <c r="A950" s="1" t="s">
        <v>6</v>
      </c>
      <c r="B950" s="1" t="s">
        <v>18</v>
      </c>
      <c r="C950" s="1" t="s">
        <v>1646</v>
      </c>
      <c r="D950" s="1" t="s">
        <v>4</v>
      </c>
      <c r="E950" s="1" t="s">
        <v>3189</v>
      </c>
      <c r="F950" s="1" t="s">
        <v>3190</v>
      </c>
      <c r="G950"/>
      <c r="H950" s="22">
        <v>1.2E-2</v>
      </c>
      <c r="J950" s="13">
        <v>0.24640000000000001</v>
      </c>
      <c r="K950" s="13">
        <v>0.6976</v>
      </c>
      <c r="L950" s="13">
        <v>0.4763</v>
      </c>
      <c r="M950" s="13">
        <v>0.27810000000000001</v>
      </c>
      <c r="N950" s="13">
        <v>-0.13750000000000001</v>
      </c>
      <c r="O950" s="13">
        <v>-0.6925</v>
      </c>
      <c r="P950" s="13"/>
      <c r="Q950" s="19">
        <v>39</v>
      </c>
      <c r="R950" s="22">
        <v>0.68</v>
      </c>
      <c r="S950" s="22">
        <v>1.39</v>
      </c>
      <c r="T950" s="22">
        <v>0.4</v>
      </c>
      <c r="U950" s="19">
        <v>37</v>
      </c>
      <c r="V950" s="19">
        <v>14</v>
      </c>
      <c r="AS950" s="2"/>
      <c r="AT950" s="2"/>
      <c r="AU950" s="2"/>
      <c r="AV950" s="15"/>
      <c r="AW950" s="15"/>
      <c r="BA950" s="2"/>
      <c r="BB950" s="2"/>
      <c r="BD950" s="20"/>
      <c r="BE950" s="20"/>
      <c r="BG950" s="3"/>
      <c r="BH950" s="1"/>
      <c r="BI950" s="1"/>
      <c r="BJ950" s="1"/>
      <c r="BK950" s="1"/>
      <c r="BL950" s="1"/>
    </row>
    <row r="951" spans="1:64" x14ac:dyDescent="0.25">
      <c r="A951" s="1" t="s">
        <v>6</v>
      </c>
      <c r="B951" s="1" t="s">
        <v>18</v>
      </c>
      <c r="C951" s="1" t="s">
        <v>1645</v>
      </c>
      <c r="D951" s="1" t="s">
        <v>4</v>
      </c>
      <c r="E951" s="1" t="s">
        <v>1202</v>
      </c>
      <c r="F951" s="1" t="s">
        <v>1203</v>
      </c>
      <c r="G951">
        <v>0.110627</v>
      </c>
      <c r="H951" s="22">
        <v>-1.2463999999999999E-2</v>
      </c>
      <c r="I951" s="2">
        <v>0.1106</v>
      </c>
      <c r="J951" s="13">
        <v>0.31609999999999999</v>
      </c>
      <c r="K951" s="13">
        <v>0.72889999999999999</v>
      </c>
      <c r="L951" s="13">
        <v>0.4985</v>
      </c>
      <c r="M951" s="13">
        <v>0.31690000000000002</v>
      </c>
      <c r="N951" s="13">
        <v>-0.1399</v>
      </c>
      <c r="O951" s="13">
        <v>-0.59570000000000001</v>
      </c>
      <c r="P951" s="13">
        <v>0.1106</v>
      </c>
      <c r="Q951" s="19">
        <v>0</v>
      </c>
      <c r="R951" s="22">
        <v>0.68</v>
      </c>
      <c r="S951" s="22">
        <v>1.33</v>
      </c>
      <c r="T951" s="22">
        <v>0.37</v>
      </c>
      <c r="U951" s="19">
        <v>34</v>
      </c>
      <c r="V951" s="19">
        <v>9</v>
      </c>
      <c r="AS951" s="2"/>
      <c r="AT951" s="2"/>
      <c r="AU951" s="2"/>
      <c r="AV951" s="15"/>
      <c r="AW951" s="15"/>
      <c r="BA951" s="2"/>
      <c r="BB951" s="2"/>
      <c r="BD951" s="20"/>
      <c r="BE951" s="20"/>
      <c r="BG951" s="3"/>
      <c r="BH951" s="1"/>
      <c r="BI951" s="1"/>
      <c r="BJ951" s="1"/>
      <c r="BK951" s="1"/>
      <c r="BL951" s="1"/>
    </row>
    <row r="952" spans="1:64" x14ac:dyDescent="0.25">
      <c r="A952" s="1" t="s">
        <v>32</v>
      </c>
      <c r="B952" s="1" t="s">
        <v>18</v>
      </c>
      <c r="C952" s="1" t="s">
        <v>27</v>
      </c>
      <c r="D952" s="1" t="s">
        <v>4</v>
      </c>
      <c r="E952" s="1" t="s">
        <v>2488</v>
      </c>
      <c r="F952" s="1" t="s">
        <v>2490</v>
      </c>
      <c r="G952"/>
      <c r="H952" s="22">
        <v>5.7000000000000002E-3</v>
      </c>
      <c r="J952" s="13">
        <v>5.8900000000000001E-2</v>
      </c>
      <c r="K952" s="13">
        <v>2.0299999999999999E-2</v>
      </c>
      <c r="L952" s="13">
        <v>1.3899999999999999E-2</v>
      </c>
      <c r="M952" s="13">
        <v>1.38E-2</v>
      </c>
      <c r="N952" s="13">
        <v>0</v>
      </c>
      <c r="O952" s="13">
        <v>-9.4399999999999998E-2</v>
      </c>
      <c r="P952" s="13"/>
      <c r="Q952" s="19">
        <v>441</v>
      </c>
      <c r="R952" s="22">
        <v>0.68</v>
      </c>
      <c r="S952" s="22">
        <v>0.45</v>
      </c>
      <c r="T952" s="22">
        <v>0.22</v>
      </c>
      <c r="U952" s="19">
        <v>116</v>
      </c>
      <c r="V952" s="19">
        <v>42</v>
      </c>
      <c r="AS952" s="2"/>
      <c r="AT952" s="2"/>
      <c r="AU952" s="2"/>
      <c r="AV952" s="15"/>
      <c r="AW952" s="15"/>
      <c r="BA952" s="2"/>
      <c r="BB952" s="2"/>
      <c r="BD952" s="20"/>
      <c r="BE952" s="20"/>
      <c r="BG952" s="3"/>
      <c r="BH952" s="1"/>
      <c r="BI952" s="1"/>
      <c r="BJ952" s="1"/>
      <c r="BK952" s="1"/>
      <c r="BL952" s="1"/>
    </row>
    <row r="953" spans="1:64" x14ac:dyDescent="0.25">
      <c r="A953" s="1" t="s">
        <v>36</v>
      </c>
      <c r="B953" s="1" t="s">
        <v>18</v>
      </c>
      <c r="C953" s="1" t="s">
        <v>25</v>
      </c>
      <c r="D953" s="1" t="s">
        <v>4</v>
      </c>
      <c r="E953" s="1" t="s">
        <v>636</v>
      </c>
      <c r="F953" s="1" t="s">
        <v>1092</v>
      </c>
      <c r="G953">
        <v>1.3401E-2</v>
      </c>
      <c r="H953" s="22">
        <v>-5.2399999999999999E-3</v>
      </c>
      <c r="I953" s="2">
        <v>1.34E-2</v>
      </c>
      <c r="J953" s="13">
        <v>0.1113</v>
      </c>
      <c r="K953" s="13">
        <v>8.8800000000000004E-2</v>
      </c>
      <c r="L953" s="13">
        <v>6.08E-2</v>
      </c>
      <c r="M953" s="13">
        <v>5.8299999999999998E-2</v>
      </c>
      <c r="N953" s="13">
        <v>0</v>
      </c>
      <c r="O953" s="13">
        <v>-0.3654</v>
      </c>
      <c r="P953" s="13">
        <v>1.34E-2</v>
      </c>
      <c r="Q953" s="19">
        <v>0</v>
      </c>
      <c r="R953" s="22">
        <v>0.68</v>
      </c>
      <c r="S953" s="22">
        <v>0.94</v>
      </c>
      <c r="T953" s="22">
        <v>0.77</v>
      </c>
      <c r="U953" s="19">
        <v>66</v>
      </c>
      <c r="V953" s="19">
        <v>5</v>
      </c>
      <c r="AS953" s="2"/>
      <c r="AT953" s="2"/>
      <c r="AU953" s="2"/>
      <c r="AV953" s="15"/>
      <c r="AW953" s="15"/>
      <c r="BA953" s="2"/>
      <c r="BB953" s="2"/>
      <c r="BD953" s="20"/>
      <c r="BE953" s="20"/>
      <c r="BG953" s="3"/>
      <c r="BH953" s="1"/>
      <c r="BI953" s="1"/>
      <c r="BJ953" s="1"/>
      <c r="BK953" s="1"/>
      <c r="BL953" s="1"/>
    </row>
    <row r="954" spans="1:64" x14ac:dyDescent="0.25">
      <c r="A954" s="1" t="s">
        <v>1</v>
      </c>
      <c r="B954" s="1" t="s">
        <v>18</v>
      </c>
      <c r="C954" s="1" t="s">
        <v>56</v>
      </c>
      <c r="D954" s="1" t="s">
        <v>30</v>
      </c>
      <c r="E954" s="1" t="s">
        <v>93</v>
      </c>
      <c r="F954" s="1" t="s">
        <v>1882</v>
      </c>
      <c r="G954"/>
      <c r="H954" s="22">
        <v>3.875E-3</v>
      </c>
      <c r="J954" s="13">
        <v>1.5100000000000001E-2</v>
      </c>
      <c r="K954" s="13">
        <v>0.11990000000000001</v>
      </c>
      <c r="L954" s="13">
        <v>8.14E-2</v>
      </c>
      <c r="M954" s="13">
        <v>7.6700000000000004E-2</v>
      </c>
      <c r="N954" s="13">
        <v>-0.1585</v>
      </c>
      <c r="O954" s="13">
        <v>-0.34100000000000003</v>
      </c>
      <c r="P954" s="13"/>
      <c r="Q954" s="19">
        <v>69</v>
      </c>
      <c r="R954" s="22">
        <v>0.68</v>
      </c>
      <c r="S954" s="22">
        <v>0.65</v>
      </c>
      <c r="T954" s="22">
        <v>-0.3</v>
      </c>
      <c r="U954" s="19">
        <v>99</v>
      </c>
      <c r="V954" s="19">
        <v>9</v>
      </c>
      <c r="AS954" s="2"/>
      <c r="AT954" s="2"/>
      <c r="AU954" s="2"/>
      <c r="AV954" s="15"/>
      <c r="AW954" s="15"/>
      <c r="BA954" s="2"/>
      <c r="BB954" s="2"/>
      <c r="BD954" s="20"/>
      <c r="BE954" s="20"/>
      <c r="BG954" s="3"/>
      <c r="BH954" s="1"/>
      <c r="BI954" s="1"/>
      <c r="BJ954" s="1"/>
      <c r="BK954" s="1"/>
      <c r="BL954" s="1"/>
    </row>
    <row r="955" spans="1:64" x14ac:dyDescent="0.25">
      <c r="A955" s="1" t="s">
        <v>1</v>
      </c>
      <c r="B955" s="1" t="s">
        <v>2</v>
      </c>
      <c r="C955" s="1" t="s">
        <v>13</v>
      </c>
      <c r="D955" s="1" t="s">
        <v>4</v>
      </c>
      <c r="E955" s="1" t="s">
        <v>93</v>
      </c>
      <c r="F955" s="1" t="s">
        <v>1004</v>
      </c>
      <c r="G955">
        <v>2.1654E-2</v>
      </c>
      <c r="H955" s="22">
        <v>-1.3677E-2</v>
      </c>
      <c r="I955" s="2">
        <v>2.1700000000000001E-2</v>
      </c>
      <c r="J955" s="13">
        <v>0.1242</v>
      </c>
      <c r="K955" s="13">
        <v>0.1221</v>
      </c>
      <c r="L955" s="13">
        <v>8.2500000000000004E-2</v>
      </c>
      <c r="M955" s="13">
        <v>7.7600000000000002E-2</v>
      </c>
      <c r="N955" s="13">
        <v>0</v>
      </c>
      <c r="O955" s="13">
        <v>-0.23830000000000001</v>
      </c>
      <c r="P955" s="13">
        <v>2.1700000000000001E-2</v>
      </c>
      <c r="Q955" s="19">
        <v>7058</v>
      </c>
      <c r="R955" s="22">
        <v>0.68</v>
      </c>
      <c r="S955" s="22">
        <v>0.78</v>
      </c>
      <c r="T955" s="22">
        <v>0.55000000000000004</v>
      </c>
      <c r="U955" s="19">
        <v>13</v>
      </c>
      <c r="V955" s="19">
        <v>5</v>
      </c>
      <c r="AS955" s="2"/>
      <c r="AT955" s="2"/>
      <c r="AU955" s="2"/>
      <c r="AV955" s="15"/>
      <c r="AW955" s="15"/>
      <c r="BA955" s="2"/>
      <c r="BB955" s="2"/>
      <c r="BD955" s="20"/>
      <c r="BE955" s="20"/>
      <c r="BG955" s="3"/>
      <c r="BH955" s="1"/>
      <c r="BI955" s="1"/>
      <c r="BJ955" s="1"/>
      <c r="BK955" s="1"/>
      <c r="BL955" s="1"/>
    </row>
    <row r="956" spans="1:64" x14ac:dyDescent="0.25">
      <c r="A956" s="1" t="s">
        <v>6</v>
      </c>
      <c r="B956" s="1" t="s">
        <v>18</v>
      </c>
      <c r="C956" s="1" t="s">
        <v>1645</v>
      </c>
      <c r="D956" s="1" t="s">
        <v>4</v>
      </c>
      <c r="E956" s="1" t="s">
        <v>849</v>
      </c>
      <c r="F956" s="1" t="s">
        <v>850</v>
      </c>
      <c r="G956">
        <v>-8.201E-3</v>
      </c>
      <c r="H956" s="22">
        <v>-0.103438</v>
      </c>
      <c r="I956" s="2">
        <v>-8.2000000000000007E-3</v>
      </c>
      <c r="J956" s="13">
        <v>0.37830000000000003</v>
      </c>
      <c r="K956" s="13">
        <v>0.9446</v>
      </c>
      <c r="L956" s="13">
        <v>0.6381</v>
      </c>
      <c r="M956" s="13">
        <v>0.2888</v>
      </c>
      <c r="N956" s="13">
        <v>-0.56910000000000005</v>
      </c>
      <c r="O956" s="13">
        <v>-0.82840000000000003</v>
      </c>
      <c r="P956" s="13">
        <v>-8.2000000000000007E-3</v>
      </c>
      <c r="Q956" s="19">
        <v>0</v>
      </c>
      <c r="R956" s="22">
        <v>0.68</v>
      </c>
      <c r="S956" s="22">
        <v>1.86</v>
      </c>
      <c r="T956" s="22">
        <v>0.55000000000000004</v>
      </c>
      <c r="U956" s="19">
        <v>39</v>
      </c>
      <c r="V956" s="19">
        <v>9</v>
      </c>
      <c r="AS956" s="2"/>
      <c r="AT956" s="2"/>
      <c r="AU956" s="2"/>
      <c r="AV956" s="15"/>
      <c r="AW956" s="15"/>
      <c r="BA956" s="2"/>
      <c r="BB956" s="2"/>
      <c r="BD956" s="20"/>
      <c r="BE956" s="20"/>
      <c r="BG956" s="3"/>
      <c r="BH956" s="1"/>
      <c r="BI956" s="1"/>
      <c r="BJ956" s="1"/>
      <c r="BK956" s="1"/>
      <c r="BL956" s="1"/>
    </row>
    <row r="957" spans="1:64" x14ac:dyDescent="0.25">
      <c r="A957" s="1" t="s">
        <v>6</v>
      </c>
      <c r="B957" s="1" t="s">
        <v>18</v>
      </c>
      <c r="C957" s="1" t="s">
        <v>1645</v>
      </c>
      <c r="D957" s="1" t="s">
        <v>4</v>
      </c>
      <c r="E957" s="1" t="s">
        <v>956</v>
      </c>
      <c r="F957" s="1" t="s">
        <v>957</v>
      </c>
      <c r="G957">
        <v>-3.2177999999999998E-2</v>
      </c>
      <c r="H957" s="22">
        <v>-0.106345</v>
      </c>
      <c r="I957" s="2">
        <v>-3.2199999999999999E-2</v>
      </c>
      <c r="J957" s="13">
        <v>0.2278</v>
      </c>
      <c r="K957" s="13">
        <v>0.7077</v>
      </c>
      <c r="L957" s="13">
        <v>0.48209999999999997</v>
      </c>
      <c r="M957" s="13">
        <v>0.313</v>
      </c>
      <c r="N957" s="13">
        <v>-0.5766</v>
      </c>
      <c r="O957" s="13">
        <v>-0.65490000000000004</v>
      </c>
      <c r="P957" s="13">
        <v>-3.2199999999999999E-2</v>
      </c>
      <c r="Q957" s="19">
        <v>0</v>
      </c>
      <c r="R957" s="22">
        <v>0.68</v>
      </c>
      <c r="S957" s="22">
        <v>1.42</v>
      </c>
      <c r="T957" s="22">
        <v>0.22</v>
      </c>
      <c r="U957" s="19">
        <v>45</v>
      </c>
      <c r="V957" s="19">
        <v>29</v>
      </c>
      <c r="AS957" s="2"/>
      <c r="AT957" s="2"/>
      <c r="AU957" s="2"/>
      <c r="AV957" s="15"/>
      <c r="AW957" s="15"/>
      <c r="BA957" s="2"/>
      <c r="BB957" s="2"/>
      <c r="BD957" s="20"/>
      <c r="BE957" s="20"/>
      <c r="BG957" s="3"/>
      <c r="BH957" s="1"/>
      <c r="BI957" s="1"/>
      <c r="BJ957" s="1"/>
      <c r="BK957" s="1"/>
      <c r="BL957" s="1"/>
    </row>
    <row r="958" spans="1:64" x14ac:dyDescent="0.25">
      <c r="A958" s="1" t="s">
        <v>21</v>
      </c>
      <c r="B958" s="1" t="s">
        <v>18</v>
      </c>
      <c r="C958" s="1" t="s">
        <v>7</v>
      </c>
      <c r="D958" s="1" t="s">
        <v>4</v>
      </c>
      <c r="E958" s="1" t="s">
        <v>405</v>
      </c>
      <c r="F958" s="1" t="s">
        <v>406</v>
      </c>
      <c r="G958">
        <v>2.8684999999999999E-2</v>
      </c>
      <c r="H958" s="22">
        <v>-3.2240999999999999E-2</v>
      </c>
      <c r="I958" s="2">
        <v>2.87E-2</v>
      </c>
      <c r="J958" s="13">
        <v>0.12470000000000001</v>
      </c>
      <c r="K958" s="13">
        <v>0.1404</v>
      </c>
      <c r="L958" s="13">
        <v>9.4799999999999995E-2</v>
      </c>
      <c r="M958" s="13">
        <v>8.8400000000000006E-2</v>
      </c>
      <c r="N958" s="13">
        <v>-4.4999999999999997E-3</v>
      </c>
      <c r="O958" s="13">
        <v>-0.24310000000000001</v>
      </c>
      <c r="P958" s="13">
        <v>2.87E-2</v>
      </c>
      <c r="Q958" s="19">
        <v>0</v>
      </c>
      <c r="R958" s="22">
        <v>0.68</v>
      </c>
      <c r="S958" s="22">
        <v>0.94</v>
      </c>
      <c r="T958" s="22">
        <v>0.98</v>
      </c>
      <c r="U958" s="19">
        <v>25</v>
      </c>
      <c r="V958" s="19">
        <v>4</v>
      </c>
      <c r="AS958" s="2"/>
      <c r="AT958" s="2"/>
      <c r="AU958" s="2"/>
      <c r="AV958" s="15"/>
      <c r="AW958" s="15"/>
      <c r="BA958" s="2"/>
      <c r="BB958" s="2"/>
      <c r="BD958" s="20"/>
      <c r="BE958" s="20"/>
      <c r="BG958" s="3"/>
      <c r="BH958" s="1"/>
      <c r="BI958" s="1"/>
      <c r="BJ958" s="1"/>
      <c r="BK958" s="1"/>
      <c r="BL958" s="1"/>
    </row>
    <row r="959" spans="1:64" x14ac:dyDescent="0.25">
      <c r="A959" s="1" t="s">
        <v>36</v>
      </c>
      <c r="B959" s="1" t="s">
        <v>8</v>
      </c>
      <c r="C959" s="1" t="s">
        <v>7</v>
      </c>
      <c r="D959" s="1" t="s">
        <v>4</v>
      </c>
      <c r="E959" s="1" t="s">
        <v>416</v>
      </c>
      <c r="F959" s="1" t="s">
        <v>1138</v>
      </c>
      <c r="G959">
        <v>1.5699999999999999E-2</v>
      </c>
      <c r="H959" s="22">
        <v>-5.4580000000000002E-3</v>
      </c>
      <c r="I959" s="2">
        <v>1.5699999999999999E-2</v>
      </c>
      <c r="J959" s="13">
        <v>6.4799999999999996E-2</v>
      </c>
      <c r="K959" s="13">
        <v>7.2999999999999995E-2</v>
      </c>
      <c r="L959" s="13">
        <v>4.9500000000000002E-2</v>
      </c>
      <c r="M959" s="13">
        <v>4.8000000000000001E-2</v>
      </c>
      <c r="N959" s="13">
        <v>0</v>
      </c>
      <c r="O959" s="13">
        <v>-0.13100000000000001</v>
      </c>
      <c r="P959" s="13">
        <v>1.5699999999999999E-2</v>
      </c>
      <c r="Q959" s="19">
        <v>0</v>
      </c>
      <c r="R959" s="22">
        <v>0.68</v>
      </c>
      <c r="S959" s="22">
        <v>0.91</v>
      </c>
      <c r="T959" s="22">
        <v>0.73</v>
      </c>
      <c r="U959" s="19">
        <v>36</v>
      </c>
      <c r="V959" s="19">
        <v>6</v>
      </c>
      <c r="AS959" s="2"/>
      <c r="AT959" s="2"/>
      <c r="AU959" s="2"/>
      <c r="AV959" s="15"/>
      <c r="AW959" s="15"/>
      <c r="BA959" s="2"/>
      <c r="BB959" s="2"/>
      <c r="BD959" s="20"/>
      <c r="BE959" s="20"/>
      <c r="BG959" s="3"/>
      <c r="BH959" s="1"/>
      <c r="BI959" s="1"/>
      <c r="BJ959" s="1"/>
      <c r="BK959" s="1"/>
      <c r="BL959" s="1"/>
    </row>
    <row r="960" spans="1:64" x14ac:dyDescent="0.25">
      <c r="A960" s="1" t="s">
        <v>6</v>
      </c>
      <c r="B960" s="1" t="s">
        <v>18</v>
      </c>
      <c r="C960" s="1" t="s">
        <v>1645</v>
      </c>
      <c r="D960" s="1" t="s">
        <v>4</v>
      </c>
      <c r="E960" s="1" t="s">
        <v>827</v>
      </c>
      <c r="F960" s="1" t="s">
        <v>828</v>
      </c>
      <c r="G960">
        <v>4.5756999999999999E-2</v>
      </c>
      <c r="H960" s="22">
        <v>0.148759</v>
      </c>
      <c r="I960" s="2">
        <v>4.58E-2</v>
      </c>
      <c r="J960" s="13">
        <v>1.2169000000000001</v>
      </c>
      <c r="K960" s="13">
        <v>1</v>
      </c>
      <c r="L960" s="13">
        <v>0.67620000000000002</v>
      </c>
      <c r="M960" s="13">
        <v>0.35370000000000001</v>
      </c>
      <c r="N960" s="13">
        <v>-5.5800000000000002E-2</v>
      </c>
      <c r="O960" s="13">
        <v>-0.76500000000000001</v>
      </c>
      <c r="P960" s="13">
        <v>4.58E-2</v>
      </c>
      <c r="Q960" s="19">
        <v>0</v>
      </c>
      <c r="R960" s="22">
        <v>0.68</v>
      </c>
      <c r="S960" s="22">
        <v>1.88</v>
      </c>
      <c r="T960" s="22">
        <v>0.41</v>
      </c>
      <c r="U960" s="19">
        <v>27</v>
      </c>
      <c r="V960" s="19">
        <v>15</v>
      </c>
      <c r="AS960" s="2"/>
      <c r="AT960" s="2"/>
      <c r="AU960" s="2"/>
      <c r="AV960" s="15"/>
      <c r="AW960" s="15"/>
      <c r="BA960" s="2"/>
      <c r="BB960" s="2"/>
      <c r="BD960" s="20"/>
      <c r="BE960" s="20"/>
      <c r="BG960" s="3"/>
      <c r="BH960" s="1"/>
      <c r="BI960" s="1"/>
      <c r="BJ960" s="1"/>
      <c r="BK960" s="1"/>
      <c r="BL960" s="1"/>
    </row>
    <row r="961" spans="1:64" x14ac:dyDescent="0.25">
      <c r="A961" s="1" t="s">
        <v>32</v>
      </c>
      <c r="B961" s="1" t="s">
        <v>18</v>
      </c>
      <c r="C961" s="1" t="s">
        <v>25</v>
      </c>
      <c r="D961" s="1" t="s">
        <v>19</v>
      </c>
      <c r="E961" s="1" t="s">
        <v>185</v>
      </c>
      <c r="F961" s="1" t="s">
        <v>996</v>
      </c>
      <c r="G961"/>
      <c r="H961" s="22">
        <v>2.1499999999999998E-2</v>
      </c>
      <c r="J961" s="13">
        <v>0.1794</v>
      </c>
      <c r="K961" s="13">
        <v>8.3099999999999993E-2</v>
      </c>
      <c r="L961" s="13">
        <v>5.67E-2</v>
      </c>
      <c r="M961" s="13">
        <v>5.4699999999999999E-2</v>
      </c>
      <c r="N961" s="13">
        <v>0</v>
      </c>
      <c r="O961" s="13">
        <v>-0.19170000000000001</v>
      </c>
      <c r="P961" s="13"/>
      <c r="Q961" s="19">
        <v>46</v>
      </c>
      <c r="R961" s="22">
        <v>0.68</v>
      </c>
      <c r="S961" s="22">
        <v>0.81</v>
      </c>
      <c r="T961" s="22">
        <v>0.3</v>
      </c>
      <c r="U961" s="19">
        <v>32</v>
      </c>
      <c r="V961" s="19">
        <v>7</v>
      </c>
      <c r="AS961" s="2"/>
      <c r="AT961" s="2"/>
      <c r="AU961" s="2"/>
      <c r="AV961" s="15"/>
      <c r="AW961" s="15"/>
      <c r="BA961" s="2"/>
      <c r="BB961" s="2"/>
      <c r="BD961" s="20"/>
      <c r="BE961" s="20"/>
      <c r="BG961" s="3"/>
      <c r="BH961" s="1"/>
      <c r="BI961" s="1"/>
      <c r="BJ961" s="1"/>
      <c r="BK961" s="1"/>
      <c r="BL961" s="1"/>
    </row>
    <row r="962" spans="1:64" x14ac:dyDescent="0.25">
      <c r="A962" s="1" t="s">
        <v>1</v>
      </c>
      <c r="B962" s="1" t="s">
        <v>2</v>
      </c>
      <c r="C962" s="1" t="s">
        <v>25</v>
      </c>
      <c r="D962" s="1" t="s">
        <v>29</v>
      </c>
      <c r="E962" s="1" t="s">
        <v>202</v>
      </c>
      <c r="F962" s="1" t="s">
        <v>1863</v>
      </c>
      <c r="G962"/>
      <c r="H962" s="22">
        <v>4.4900000000000002E-2</v>
      </c>
      <c r="J962" s="13">
        <v>0.18990000000000001</v>
      </c>
      <c r="K962" s="13">
        <v>0.1331</v>
      </c>
      <c r="L962" s="13">
        <v>9.0499999999999997E-2</v>
      </c>
      <c r="M962" s="13">
        <v>8.4900000000000003E-2</v>
      </c>
      <c r="N962" s="13">
        <v>0</v>
      </c>
      <c r="O962" s="13">
        <v>-0.27139999999999997</v>
      </c>
      <c r="P962" s="13"/>
      <c r="Q962" s="19">
        <v>15300</v>
      </c>
      <c r="R962" s="22">
        <v>0.68</v>
      </c>
      <c r="S962" s="22">
        <v>1.22</v>
      </c>
      <c r="T962" s="22">
        <v>-0.2</v>
      </c>
      <c r="U962" s="19">
        <v>30</v>
      </c>
      <c r="V962" s="19">
        <v>7</v>
      </c>
      <c r="AS962" s="2"/>
      <c r="AT962" s="2"/>
      <c r="AU962" s="2"/>
      <c r="AV962" s="15"/>
      <c r="AW962" s="15"/>
      <c r="BA962" s="2"/>
      <c r="BB962" s="2"/>
      <c r="BD962" s="20"/>
      <c r="BE962" s="20"/>
      <c r="BG962" s="3"/>
      <c r="BH962" s="1"/>
      <c r="BI962" s="1"/>
      <c r="BJ962" s="1"/>
      <c r="BK962" s="1"/>
      <c r="BL962" s="1"/>
    </row>
    <row r="963" spans="1:64" x14ac:dyDescent="0.25">
      <c r="A963" s="1" t="s">
        <v>1</v>
      </c>
      <c r="B963" s="1" t="s">
        <v>18</v>
      </c>
      <c r="C963" s="1" t="s">
        <v>39</v>
      </c>
      <c r="D963" s="1" t="s">
        <v>16</v>
      </c>
      <c r="E963" s="1" t="s">
        <v>1529</v>
      </c>
      <c r="F963" s="1" t="s">
        <v>1530</v>
      </c>
      <c r="G963"/>
      <c r="H963" s="22">
        <v>-1.35E-2</v>
      </c>
      <c r="J963" s="13">
        <v>-3.7699999999999997E-2</v>
      </c>
      <c r="K963" s="13">
        <v>5.4800000000000001E-2</v>
      </c>
      <c r="L963" s="13">
        <v>3.7499999999999999E-2</v>
      </c>
      <c r="M963" s="13">
        <v>3.6600000000000001E-2</v>
      </c>
      <c r="N963" s="13">
        <v>-4.8099999999999997E-2</v>
      </c>
      <c r="O963" s="13">
        <v>-6.6600000000000006E-2</v>
      </c>
      <c r="P963" s="13"/>
      <c r="Q963" s="19">
        <v>1710</v>
      </c>
      <c r="R963" s="22">
        <v>0.68</v>
      </c>
      <c r="S963" s="22">
        <v>1.21</v>
      </c>
      <c r="T963" s="22">
        <v>0.12</v>
      </c>
      <c r="U963" s="19">
        <v>10</v>
      </c>
      <c r="V963" s="19">
        <v>5</v>
      </c>
      <c r="AS963" s="2"/>
      <c r="AT963" s="2"/>
      <c r="AU963" s="2"/>
      <c r="AV963" s="15"/>
      <c r="AW963" s="15"/>
      <c r="BA963" s="2"/>
      <c r="BB963" s="2"/>
      <c r="BD963" s="20"/>
      <c r="BE963" s="20"/>
      <c r="BG963" s="3"/>
      <c r="BH963" s="1"/>
      <c r="BI963" s="1"/>
      <c r="BJ963" s="1"/>
      <c r="BK963" s="1"/>
      <c r="BL963" s="1"/>
    </row>
    <row r="964" spans="1:64" x14ac:dyDescent="0.25">
      <c r="A964" s="1" t="s">
        <v>1</v>
      </c>
      <c r="B964" s="1" t="s">
        <v>2</v>
      </c>
      <c r="C964" s="1" t="s">
        <v>39</v>
      </c>
      <c r="D964" s="1" t="s">
        <v>16</v>
      </c>
      <c r="E964" s="1" t="s">
        <v>224</v>
      </c>
      <c r="F964" s="1" t="s">
        <v>225</v>
      </c>
      <c r="G964"/>
      <c r="H964" s="22">
        <v>-3.9399999999999998E-2</v>
      </c>
      <c r="J964" s="13">
        <v>0.11509999999999999</v>
      </c>
      <c r="K964" s="13">
        <v>0.16220000000000001</v>
      </c>
      <c r="L964" s="13">
        <v>0.1103</v>
      </c>
      <c r="M964" s="13">
        <v>0.10199999999999999</v>
      </c>
      <c r="N964" s="13">
        <v>-8.6800000000000002E-2</v>
      </c>
      <c r="O964" s="13">
        <v>-0.30109999999999998</v>
      </c>
      <c r="P964" s="13"/>
      <c r="Q964" s="19">
        <v>37</v>
      </c>
      <c r="R964" s="22">
        <v>0.68</v>
      </c>
      <c r="S964" s="22">
        <v>1.43</v>
      </c>
      <c r="T964" s="22">
        <v>-0.22</v>
      </c>
      <c r="U964" s="19">
        <v>64</v>
      </c>
      <c r="V964" s="19">
        <v>8</v>
      </c>
      <c r="AS964" s="2"/>
      <c r="AT964" s="2"/>
      <c r="AU964" s="2"/>
      <c r="AV964" s="15"/>
      <c r="AW964" s="15"/>
      <c r="BA964" s="2"/>
      <c r="BB964" s="2"/>
      <c r="BD964" s="20"/>
      <c r="BE964" s="20"/>
      <c r="BG964" s="3"/>
      <c r="BH964" s="1"/>
      <c r="BI964" s="1"/>
      <c r="BJ964" s="1"/>
      <c r="BK964" s="1"/>
      <c r="BL964" s="1"/>
    </row>
    <row r="965" spans="1:64" x14ac:dyDescent="0.25">
      <c r="A965" s="1" t="s">
        <v>17</v>
      </c>
      <c r="B965" s="1" t="s">
        <v>18</v>
      </c>
      <c r="C965" s="1" t="s">
        <v>25</v>
      </c>
      <c r="D965" s="1" t="s">
        <v>283</v>
      </c>
      <c r="E965" s="1" t="s">
        <v>708</v>
      </c>
      <c r="F965" s="1" t="s">
        <v>709</v>
      </c>
      <c r="G965"/>
      <c r="H965" s="22">
        <v>-1.5833E-2</v>
      </c>
      <c r="J965" s="13">
        <v>4.2000000000000003E-2</v>
      </c>
      <c r="K965" s="13">
        <v>5.45E-2</v>
      </c>
      <c r="L965" s="13">
        <v>3.6999999999999998E-2</v>
      </c>
      <c r="M965" s="13">
        <v>3.6200000000000003E-2</v>
      </c>
      <c r="N965" s="13">
        <v>-1.5800000000000002E-2</v>
      </c>
      <c r="O965" s="13">
        <v>-5.4199999999999998E-2</v>
      </c>
      <c r="P965" s="13"/>
      <c r="Q965" s="19">
        <v>529</v>
      </c>
      <c r="R965" s="22">
        <v>0.68</v>
      </c>
      <c r="S965" s="22">
        <v>1.5</v>
      </c>
      <c r="T965" s="22">
        <v>-0.19</v>
      </c>
      <c r="U965" s="19">
        <v>19</v>
      </c>
      <c r="V965" s="19">
        <v>6</v>
      </c>
      <c r="AS965" s="2"/>
      <c r="AT965" s="2"/>
      <c r="AU965" s="2"/>
      <c r="AV965" s="15"/>
      <c r="AW965" s="15"/>
      <c r="BA965" s="2"/>
      <c r="BB965" s="2"/>
      <c r="BD965" s="20"/>
      <c r="BE965" s="20"/>
      <c r="BG965" s="3"/>
      <c r="BH965" s="1"/>
      <c r="BI965" s="1"/>
      <c r="BJ965" s="1"/>
      <c r="BK965" s="1"/>
      <c r="BL965" s="1"/>
    </row>
    <row r="966" spans="1:64" x14ac:dyDescent="0.25">
      <c r="A966" s="1" t="s">
        <v>36</v>
      </c>
      <c r="B966" s="1" t="s">
        <v>18</v>
      </c>
      <c r="C966" s="1" t="s">
        <v>39</v>
      </c>
      <c r="D966" s="1" t="s">
        <v>4</v>
      </c>
      <c r="E966" s="1" t="s">
        <v>689</v>
      </c>
      <c r="F966" s="1" t="s">
        <v>2552</v>
      </c>
      <c r="G966"/>
      <c r="H966" s="22">
        <v>-7.3000000000000001E-3</v>
      </c>
      <c r="J966" s="13">
        <v>6.9000000000000006E-2</v>
      </c>
      <c r="K966" s="13">
        <v>5.6300000000000003E-2</v>
      </c>
      <c r="L966" s="13">
        <v>3.7900000000000003E-2</v>
      </c>
      <c r="M966" s="13">
        <v>3.6900000000000002E-2</v>
      </c>
      <c r="N966" s="13">
        <v>-7.3000000000000001E-3</v>
      </c>
      <c r="O966" s="13">
        <v>-9.69E-2</v>
      </c>
      <c r="P966" s="13"/>
      <c r="Q966" s="19">
        <v>11992</v>
      </c>
      <c r="R966" s="22">
        <v>0.67</v>
      </c>
      <c r="S966" s="22">
        <v>0.86</v>
      </c>
      <c r="T966" s="22">
        <v>0.79</v>
      </c>
      <c r="U966" s="19">
        <v>17</v>
      </c>
      <c r="V966" s="19">
        <v>4</v>
      </c>
      <c r="AS966" s="2"/>
      <c r="AT966" s="2"/>
      <c r="AU966" s="2"/>
      <c r="AV966" s="15"/>
      <c r="AW966" s="15"/>
      <c r="BA966" s="2"/>
      <c r="BB966" s="2"/>
      <c r="BD966" s="20"/>
      <c r="BE966" s="20"/>
      <c r="BG966" s="3"/>
      <c r="BH966" s="1"/>
      <c r="BI966" s="1"/>
      <c r="BJ966" s="1"/>
      <c r="BK966" s="1"/>
      <c r="BL966" s="1"/>
    </row>
    <row r="967" spans="1:64" x14ac:dyDescent="0.25">
      <c r="A967" s="1" t="s">
        <v>6</v>
      </c>
      <c r="B967" s="1" t="s">
        <v>18</v>
      </c>
      <c r="C967" s="1" t="s">
        <v>1645</v>
      </c>
      <c r="D967" s="1" t="s">
        <v>4</v>
      </c>
      <c r="E967" s="1" t="s">
        <v>825</v>
      </c>
      <c r="F967" s="1" t="s">
        <v>826</v>
      </c>
      <c r="G967">
        <v>-0.236346</v>
      </c>
      <c r="H967" s="22">
        <v>-3.6872000000000002E-2</v>
      </c>
      <c r="I967" s="2">
        <v>-0.23630000000000001</v>
      </c>
      <c r="J967" s="13">
        <v>1.1222000000000001</v>
      </c>
      <c r="K967" s="13">
        <v>0.92110000000000003</v>
      </c>
      <c r="L967" s="13">
        <v>0.61439999999999995</v>
      </c>
      <c r="M967" s="13">
        <v>0.2666</v>
      </c>
      <c r="N967" s="13">
        <v>-0.52590000000000003</v>
      </c>
      <c r="O967" s="13">
        <v>-0.77949999999999997</v>
      </c>
      <c r="P967" s="13">
        <v>-0.23630000000000001</v>
      </c>
      <c r="Q967" s="19">
        <v>0</v>
      </c>
      <c r="R967" s="22">
        <v>0.67</v>
      </c>
      <c r="S967" s="22">
        <v>1.59</v>
      </c>
      <c r="T967" s="22">
        <v>0.54</v>
      </c>
      <c r="U967" s="19">
        <v>38</v>
      </c>
      <c r="V967" s="19">
        <v>7</v>
      </c>
      <c r="AS967" s="2"/>
      <c r="AT967" s="2"/>
      <c r="AU967" s="2"/>
      <c r="AV967" s="15"/>
      <c r="AW967" s="15"/>
      <c r="BA967" s="2"/>
      <c r="BB967" s="2"/>
      <c r="BD967" s="20"/>
      <c r="BE967" s="20"/>
      <c r="BG967" s="3"/>
      <c r="BH967" s="1"/>
      <c r="BI967" s="1"/>
      <c r="BJ967" s="1"/>
      <c r="BK967" s="1"/>
      <c r="BL967" s="1"/>
    </row>
    <row r="968" spans="1:64" x14ac:dyDescent="0.25">
      <c r="A968" s="1" t="s">
        <v>1</v>
      </c>
      <c r="B968" s="1" t="s">
        <v>2</v>
      </c>
      <c r="C968" s="1" t="s">
        <v>13</v>
      </c>
      <c r="D968" s="1" t="s">
        <v>4</v>
      </c>
      <c r="E968" s="1" t="s">
        <v>44</v>
      </c>
      <c r="F968" s="1" t="s">
        <v>1512</v>
      </c>
      <c r="G968"/>
      <c r="H968" s="22">
        <v>2.8199999999999999E-2</v>
      </c>
      <c r="J968" s="13">
        <v>0.2417</v>
      </c>
      <c r="K968" s="13">
        <v>0.17230000000000001</v>
      </c>
      <c r="L968" s="13">
        <v>0.11459999999999999</v>
      </c>
      <c r="M968" s="13">
        <v>0.1048</v>
      </c>
      <c r="N968" s="13">
        <v>0</v>
      </c>
      <c r="O968" s="13">
        <v>-0.1774</v>
      </c>
      <c r="P968" s="13"/>
      <c r="Q968" s="19">
        <v>476</v>
      </c>
      <c r="R968" s="22">
        <v>0.67</v>
      </c>
      <c r="S968" s="22">
        <v>0.89</v>
      </c>
      <c r="T968" s="22">
        <v>-0.38</v>
      </c>
      <c r="U968" s="19">
        <v>17</v>
      </c>
      <c r="V968" s="19">
        <v>6</v>
      </c>
      <c r="AS968" s="2"/>
      <c r="AT968" s="2"/>
      <c r="AU968" s="2"/>
      <c r="AV968" s="15"/>
      <c r="AW968" s="15"/>
      <c r="BA968" s="2"/>
      <c r="BB968" s="2"/>
      <c r="BD968" s="20"/>
      <c r="BE968" s="20"/>
      <c r="BG968" s="3"/>
      <c r="BH968" s="1"/>
      <c r="BI968" s="1"/>
      <c r="BJ968" s="1"/>
      <c r="BK968" s="1"/>
      <c r="BL968" s="1"/>
    </row>
    <row r="969" spans="1:64" x14ac:dyDescent="0.25">
      <c r="A969" s="1" t="s">
        <v>17</v>
      </c>
      <c r="B969" s="1" t="s">
        <v>18</v>
      </c>
      <c r="C969" s="1" t="s">
        <v>25</v>
      </c>
      <c r="D969" s="1" t="s">
        <v>100</v>
      </c>
      <c r="E969" s="1" t="s">
        <v>2396</v>
      </c>
      <c r="F969" s="1" t="s">
        <v>2397</v>
      </c>
      <c r="G969"/>
      <c r="H969" s="22">
        <v>-5.5999999999999999E-3</v>
      </c>
      <c r="J969" s="13">
        <v>0.113</v>
      </c>
      <c r="K969" s="13">
        <v>0.15359999999999999</v>
      </c>
      <c r="L969" s="13">
        <v>0.1028</v>
      </c>
      <c r="M969" s="13">
        <v>9.5000000000000001E-2</v>
      </c>
      <c r="N969" s="13">
        <v>-3.6200000000000003E-2</v>
      </c>
      <c r="O969" s="13">
        <v>-0.2001</v>
      </c>
      <c r="P969" s="13"/>
      <c r="Q969" s="19">
        <v>509</v>
      </c>
      <c r="R969" s="22">
        <v>0.67</v>
      </c>
      <c r="S969" s="22">
        <v>1.01</v>
      </c>
      <c r="T969" s="22">
        <v>0.88</v>
      </c>
      <c r="U969" s="19">
        <v>24</v>
      </c>
      <c r="V969" s="19">
        <v>5</v>
      </c>
      <c r="AS969" s="2"/>
      <c r="AT969" s="2"/>
      <c r="AU969" s="2"/>
      <c r="AV969" s="15"/>
      <c r="AW969" s="15"/>
      <c r="BA969" s="2"/>
      <c r="BB969" s="2"/>
      <c r="BD969" s="20"/>
      <c r="BE969" s="20"/>
      <c r="BG969" s="3"/>
      <c r="BH969" s="1"/>
      <c r="BI969" s="1"/>
      <c r="BJ969" s="1"/>
      <c r="BK969" s="1"/>
      <c r="BL969" s="1"/>
    </row>
    <row r="970" spans="1:64" x14ac:dyDescent="0.25">
      <c r="A970" s="1" t="s">
        <v>21</v>
      </c>
      <c r="B970" s="1" t="s">
        <v>18</v>
      </c>
      <c r="C970" s="1" t="s">
        <v>25</v>
      </c>
      <c r="D970" s="1" t="s">
        <v>4</v>
      </c>
      <c r="E970" s="1" t="s">
        <v>2355</v>
      </c>
      <c r="F970" s="1" t="s">
        <v>2356</v>
      </c>
      <c r="G970"/>
      <c r="H970" s="22">
        <v>3.3999999999999998E-3</v>
      </c>
      <c r="J970" s="13">
        <v>7.0000000000000007E-2</v>
      </c>
      <c r="K970" s="13">
        <v>4.2500000000000003E-2</v>
      </c>
      <c r="L970" s="13">
        <v>2.8500000000000001E-2</v>
      </c>
      <c r="M970" s="13">
        <v>2.7900000000000001E-2</v>
      </c>
      <c r="N970" s="13">
        <v>0</v>
      </c>
      <c r="O970" s="13">
        <v>-9.4899999999999998E-2</v>
      </c>
      <c r="P970" s="13"/>
      <c r="Q970" s="19">
        <v>311</v>
      </c>
      <c r="R970" s="22">
        <v>0.67</v>
      </c>
      <c r="S970" s="22">
        <v>1.07</v>
      </c>
      <c r="T970" s="22">
        <v>0.48</v>
      </c>
      <c r="U970" s="19">
        <v>24</v>
      </c>
      <c r="V970" s="19">
        <v>6</v>
      </c>
      <c r="AS970" s="2"/>
      <c r="AT970" s="2"/>
      <c r="AU970" s="2"/>
      <c r="AV970" s="15"/>
      <c r="AW970" s="15"/>
      <c r="BA970" s="2"/>
      <c r="BB970" s="2"/>
      <c r="BD970" s="20"/>
      <c r="BE970" s="20"/>
      <c r="BG970" s="3"/>
      <c r="BH970" s="1"/>
      <c r="BI970" s="1"/>
      <c r="BJ970" s="1"/>
      <c r="BK970" s="1"/>
      <c r="BL970" s="1"/>
    </row>
    <row r="971" spans="1:64" x14ac:dyDescent="0.25">
      <c r="A971" s="1" t="s">
        <v>6</v>
      </c>
      <c r="B971" s="1" t="s">
        <v>18</v>
      </c>
      <c r="C971" s="1" t="s">
        <v>1645</v>
      </c>
      <c r="D971" s="1" t="s">
        <v>4</v>
      </c>
      <c r="E971" s="1" t="s">
        <v>823</v>
      </c>
      <c r="F971" s="1" t="s">
        <v>824</v>
      </c>
      <c r="G971">
        <v>5.463E-3</v>
      </c>
      <c r="H971" s="22">
        <v>-9.9334000000000006E-2</v>
      </c>
      <c r="I971" s="2">
        <v>5.4999999999999997E-3</v>
      </c>
      <c r="J971" s="13">
        <v>0.86060000000000003</v>
      </c>
      <c r="K971" s="13">
        <v>1.024</v>
      </c>
      <c r="L971" s="13">
        <v>0.68410000000000004</v>
      </c>
      <c r="M971" s="13">
        <v>0.2591</v>
      </c>
      <c r="N971" s="13">
        <v>-0.67390000000000005</v>
      </c>
      <c r="O971" s="13">
        <v>-0.88570000000000004</v>
      </c>
      <c r="P971" s="13">
        <v>5.4999999999999997E-3</v>
      </c>
      <c r="Q971" s="19">
        <v>0</v>
      </c>
      <c r="R971" s="22">
        <v>0.67</v>
      </c>
      <c r="S971" s="22">
        <v>1.75</v>
      </c>
      <c r="T971" s="22">
        <v>0.48</v>
      </c>
      <c r="U971" s="19">
        <v>39</v>
      </c>
      <c r="V971" s="19">
        <v>11</v>
      </c>
      <c r="AS971" s="2"/>
      <c r="AT971" s="2"/>
      <c r="AU971" s="2"/>
      <c r="AV971" s="15"/>
      <c r="AW971" s="15"/>
      <c r="BA971" s="2"/>
      <c r="BB971" s="2"/>
      <c r="BD971" s="20"/>
      <c r="BE971" s="20"/>
      <c r="BG971" s="3"/>
      <c r="BH971" s="1"/>
      <c r="BI971" s="1"/>
      <c r="BJ971" s="1"/>
      <c r="BK971" s="1"/>
      <c r="BL971" s="1"/>
    </row>
    <row r="972" spans="1:64" x14ac:dyDescent="0.25">
      <c r="A972" s="1" t="s">
        <v>17</v>
      </c>
      <c r="B972" s="1" t="s">
        <v>18</v>
      </c>
      <c r="C972" s="1" t="s">
        <v>25</v>
      </c>
      <c r="D972" s="1" t="s">
        <v>4</v>
      </c>
      <c r="E972" s="1" t="s">
        <v>636</v>
      </c>
      <c r="F972" s="1" t="s">
        <v>2433</v>
      </c>
      <c r="G972"/>
      <c r="H972" s="22">
        <v>-1.8E-3</v>
      </c>
      <c r="J972" s="13">
        <v>0.16739999999999999</v>
      </c>
      <c r="K972" s="13">
        <v>5.3199999999999997E-2</v>
      </c>
      <c r="L972" s="13">
        <v>3.5700000000000003E-2</v>
      </c>
      <c r="M972" s="13">
        <v>3.4799999999999998E-2</v>
      </c>
      <c r="N972" s="13">
        <v>-3.3E-3</v>
      </c>
      <c r="O972" s="13">
        <v>-0.1138</v>
      </c>
      <c r="P972" s="13"/>
      <c r="Q972" s="19">
        <v>16</v>
      </c>
      <c r="R972" s="22">
        <v>0.67</v>
      </c>
      <c r="S972" s="22">
        <v>1.17</v>
      </c>
      <c r="T972" s="22">
        <v>0.23</v>
      </c>
      <c r="U972" s="19">
        <v>34</v>
      </c>
      <c r="V972" s="19">
        <v>11</v>
      </c>
      <c r="AS972" s="2"/>
      <c r="AT972" s="2"/>
      <c r="AU972" s="2"/>
      <c r="AV972" s="15"/>
      <c r="AW972" s="15"/>
      <c r="BA972" s="2"/>
      <c r="BB972" s="2"/>
      <c r="BD972" s="20"/>
      <c r="BE972" s="20"/>
      <c r="BG972" s="3"/>
      <c r="BH972" s="1"/>
      <c r="BI972" s="1"/>
      <c r="BJ972" s="1"/>
      <c r="BK972" s="1"/>
      <c r="BL972" s="1"/>
    </row>
    <row r="973" spans="1:64" x14ac:dyDescent="0.25">
      <c r="A973" s="1" t="s">
        <v>1</v>
      </c>
      <c r="B973" s="1" t="s">
        <v>18</v>
      </c>
      <c r="C973" s="1" t="s">
        <v>25</v>
      </c>
      <c r="D973" s="1" t="s">
        <v>170</v>
      </c>
      <c r="E973" s="1" t="s">
        <v>1979</v>
      </c>
      <c r="F973" s="1" t="s">
        <v>1981</v>
      </c>
      <c r="G973"/>
      <c r="H973" s="22">
        <v>-2.8799999999999999E-2</v>
      </c>
      <c r="J973" s="13">
        <v>8.6999999999999994E-2</v>
      </c>
      <c r="K973" s="13">
        <v>0.26629999999999998</v>
      </c>
      <c r="L973" s="13">
        <v>0.17810000000000001</v>
      </c>
      <c r="M973" s="13">
        <v>0.15479999999999999</v>
      </c>
      <c r="N973" s="13">
        <v>-0.13489999999999999</v>
      </c>
      <c r="O973" s="13">
        <v>-0.29470000000000002</v>
      </c>
      <c r="P973" s="13"/>
      <c r="Q973" s="19">
        <v>42</v>
      </c>
      <c r="R973" s="22">
        <v>0.67</v>
      </c>
      <c r="S973" s="22">
        <v>1.39</v>
      </c>
      <c r="T973" s="22">
        <v>-0.02</v>
      </c>
      <c r="U973" s="19">
        <v>11</v>
      </c>
      <c r="V973" s="19">
        <v>4</v>
      </c>
      <c r="AS973" s="2"/>
      <c r="AT973" s="2"/>
      <c r="AU973" s="2"/>
      <c r="AV973" s="15"/>
      <c r="AW973" s="15"/>
      <c r="BA973" s="2"/>
      <c r="BB973" s="2"/>
      <c r="BD973" s="20"/>
      <c r="BE973" s="20"/>
      <c r="BG973" s="3"/>
      <c r="BH973" s="1"/>
      <c r="BI973" s="1"/>
      <c r="BJ973" s="1"/>
      <c r="BK973" s="1"/>
      <c r="BL973" s="1"/>
    </row>
    <row r="974" spans="1:64" x14ac:dyDescent="0.25">
      <c r="A974" s="1" t="s">
        <v>21</v>
      </c>
      <c r="B974" s="1" t="s">
        <v>18</v>
      </c>
      <c r="C974" s="1" t="s">
        <v>7</v>
      </c>
      <c r="D974" s="1" t="s">
        <v>4</v>
      </c>
      <c r="E974" s="1" t="s">
        <v>723</v>
      </c>
      <c r="F974" s="1" t="s">
        <v>716</v>
      </c>
      <c r="G974">
        <v>2.0624E-2</v>
      </c>
      <c r="H974" s="22">
        <v>-1.8461999999999999E-2</v>
      </c>
      <c r="I974" s="2">
        <v>2.06E-2</v>
      </c>
      <c r="J974" s="13">
        <v>7.6499999999999999E-2</v>
      </c>
      <c r="K974" s="13">
        <v>6.1100000000000002E-2</v>
      </c>
      <c r="L974" s="13">
        <v>4.1000000000000002E-2</v>
      </c>
      <c r="M974" s="13">
        <v>3.9899999999999998E-2</v>
      </c>
      <c r="N974" s="13">
        <v>0</v>
      </c>
      <c r="O974" s="13">
        <v>-0.1351</v>
      </c>
      <c r="P974" s="13">
        <v>2.06E-2</v>
      </c>
      <c r="Q974" s="19">
        <v>0</v>
      </c>
      <c r="R974" s="22">
        <v>0.67</v>
      </c>
      <c r="S974" s="22">
        <v>0.96</v>
      </c>
      <c r="T974" s="22">
        <v>0.67</v>
      </c>
      <c r="U974" s="19">
        <v>32</v>
      </c>
      <c r="V974" s="19">
        <v>4</v>
      </c>
      <c r="AS974" s="2"/>
      <c r="AT974" s="2"/>
      <c r="AU974" s="2"/>
      <c r="AV974" s="15"/>
      <c r="AW974" s="15"/>
      <c r="BA974" s="2"/>
      <c r="BB974" s="2"/>
      <c r="BD974" s="20"/>
      <c r="BE974" s="20"/>
      <c r="BG974" s="3"/>
      <c r="BH974" s="1"/>
      <c r="BI974" s="1"/>
      <c r="BJ974" s="1"/>
      <c r="BK974" s="1"/>
      <c r="BL974" s="1"/>
    </row>
    <row r="975" spans="1:64" x14ac:dyDescent="0.25">
      <c r="A975" s="1" t="s">
        <v>6</v>
      </c>
      <c r="B975" s="1" t="s">
        <v>18</v>
      </c>
      <c r="C975" s="1" t="s">
        <v>1645</v>
      </c>
      <c r="D975" s="1" t="s">
        <v>4</v>
      </c>
      <c r="E975" s="1" t="s">
        <v>3194</v>
      </c>
      <c r="F975" s="1" t="s">
        <v>3195</v>
      </c>
      <c r="G975"/>
      <c r="H975" s="22">
        <v>1.8E-3</v>
      </c>
      <c r="J975" s="13">
        <v>0.22570000000000001</v>
      </c>
      <c r="K975" s="13">
        <v>0.10730000000000001</v>
      </c>
      <c r="L975" s="13">
        <v>7.1400000000000005E-2</v>
      </c>
      <c r="M975" s="13">
        <v>6.7599999999999993E-2</v>
      </c>
      <c r="N975" s="13">
        <v>0</v>
      </c>
      <c r="O975" s="13">
        <v>-0.1827</v>
      </c>
      <c r="P975" s="13"/>
      <c r="Q975" s="19">
        <v>5</v>
      </c>
      <c r="R975" s="22">
        <v>0.67</v>
      </c>
      <c r="S975" s="22">
        <v>0.46</v>
      </c>
      <c r="T975" s="22">
        <v>0.14000000000000001</v>
      </c>
      <c r="U975" s="19">
        <v>22</v>
      </c>
      <c r="V975" s="19">
        <v>22</v>
      </c>
      <c r="AS975" s="2"/>
      <c r="AT975" s="2"/>
      <c r="AU975" s="2"/>
      <c r="AV975" s="15"/>
      <c r="AW975" s="15"/>
      <c r="BA975" s="2"/>
      <c r="BB975" s="2"/>
      <c r="BD975" s="20"/>
      <c r="BE975" s="20"/>
      <c r="BG975" s="3"/>
      <c r="BH975" s="1"/>
      <c r="BI975" s="1"/>
      <c r="BJ975" s="1"/>
      <c r="BK975" s="1"/>
      <c r="BL975" s="1"/>
    </row>
    <row r="976" spans="1:64" x14ac:dyDescent="0.25">
      <c r="A976" s="1" t="s">
        <v>6</v>
      </c>
      <c r="B976" s="1" t="s">
        <v>18</v>
      </c>
      <c r="C976" s="1" t="s">
        <v>1645</v>
      </c>
      <c r="D976" s="1" t="s">
        <v>4</v>
      </c>
      <c r="E976" s="1" t="s">
        <v>768</v>
      </c>
      <c r="F976" s="1" t="s">
        <v>768</v>
      </c>
      <c r="G976">
        <v>-3.2238999999999997E-2</v>
      </c>
      <c r="H976" s="22">
        <v>-0.15291299999999999</v>
      </c>
      <c r="I976" s="2">
        <v>-3.2199999999999999E-2</v>
      </c>
      <c r="J976" s="13">
        <v>3.5499999999999997E-2</v>
      </c>
      <c r="K976" s="13">
        <v>1.0624</v>
      </c>
      <c r="L976" s="13">
        <v>0.70709999999999995</v>
      </c>
      <c r="M976" s="13">
        <v>0.26219999999999999</v>
      </c>
      <c r="N976" s="13">
        <v>-0.66269999999999996</v>
      </c>
      <c r="O976" s="13">
        <v>-0.89739999999999998</v>
      </c>
      <c r="P976" s="13">
        <v>-3.2199999999999999E-2</v>
      </c>
      <c r="Q976" s="19">
        <v>0</v>
      </c>
      <c r="R976" s="22">
        <v>0.67</v>
      </c>
      <c r="S976" s="22">
        <v>1.78</v>
      </c>
      <c r="T976" s="22">
        <v>0.36</v>
      </c>
      <c r="U976" s="19">
        <v>39</v>
      </c>
      <c r="V976" s="19">
        <v>20</v>
      </c>
      <c r="AS976" s="2"/>
      <c r="AT976" s="2"/>
      <c r="AU976" s="2"/>
      <c r="AV976" s="15"/>
      <c r="AW976" s="15"/>
      <c r="BA976" s="2"/>
      <c r="BB976" s="2"/>
      <c r="BD976" s="20"/>
      <c r="BE976" s="20"/>
      <c r="BG976" s="3"/>
      <c r="BH976" s="1"/>
      <c r="BI976" s="1"/>
      <c r="BJ976" s="1"/>
      <c r="BK976" s="1"/>
      <c r="BL976" s="1"/>
    </row>
    <row r="977" spans="1:64" x14ac:dyDescent="0.25">
      <c r="A977" s="1" t="s">
        <v>1</v>
      </c>
      <c r="B977" s="1" t="s">
        <v>2</v>
      </c>
      <c r="C977" s="1" t="s">
        <v>22</v>
      </c>
      <c r="D977" s="1" t="s">
        <v>4</v>
      </c>
      <c r="E977" s="1" t="s">
        <v>103</v>
      </c>
      <c r="F977" s="1" t="s">
        <v>105</v>
      </c>
      <c r="G977"/>
      <c r="H977" s="22">
        <v>-4.7000000000000002E-3</v>
      </c>
      <c r="J977" s="13">
        <v>7.7499999999999999E-2</v>
      </c>
      <c r="K977" s="13">
        <v>0.1244</v>
      </c>
      <c r="L977" s="13">
        <v>8.2799999999999999E-2</v>
      </c>
      <c r="M977" s="13">
        <v>7.8399999999999997E-2</v>
      </c>
      <c r="N977" s="13">
        <v>-1.2E-2</v>
      </c>
      <c r="O977" s="13">
        <v>-0.16259999999999999</v>
      </c>
      <c r="P977" s="13"/>
      <c r="Q977" s="19">
        <v>1460</v>
      </c>
      <c r="R977" s="22">
        <v>0.67</v>
      </c>
      <c r="S977" s="22">
        <v>1.28</v>
      </c>
      <c r="T977" s="22">
        <v>0.08</v>
      </c>
      <c r="U977" s="19">
        <v>36</v>
      </c>
      <c r="V977" s="19">
        <v>6</v>
      </c>
      <c r="AS977" s="2"/>
      <c r="AT977" s="2"/>
      <c r="AU977" s="2"/>
      <c r="AV977" s="15"/>
      <c r="AW977" s="15"/>
      <c r="BA977" s="2"/>
      <c r="BB977" s="2"/>
      <c r="BD977" s="20"/>
      <c r="BE977" s="20"/>
      <c r="BG977" s="3"/>
      <c r="BH977" s="1"/>
      <c r="BI977" s="1"/>
      <c r="BJ977" s="1"/>
      <c r="BK977" s="1"/>
      <c r="BL977" s="1"/>
    </row>
    <row r="978" spans="1:64" x14ac:dyDescent="0.25">
      <c r="A978" s="1" t="s">
        <v>6</v>
      </c>
      <c r="B978" s="1" t="s">
        <v>18</v>
      </c>
      <c r="C978" s="1" t="s">
        <v>1645</v>
      </c>
      <c r="D978" s="1" t="s">
        <v>4</v>
      </c>
      <c r="E978" s="1" t="s">
        <v>954</v>
      </c>
      <c r="F978" s="1" t="s">
        <v>955</v>
      </c>
      <c r="G978">
        <v>-2.0823999999999999E-2</v>
      </c>
      <c r="H978" s="22">
        <v>-0.22906399999999999</v>
      </c>
      <c r="I978" s="2">
        <v>-2.0799999999999999E-2</v>
      </c>
      <c r="J978" s="13">
        <v>-0.1991</v>
      </c>
      <c r="K978" s="13">
        <v>0.41449999999999998</v>
      </c>
      <c r="L978" s="13">
        <v>0.27860000000000001</v>
      </c>
      <c r="M978" s="13">
        <v>0.22109999999999999</v>
      </c>
      <c r="N978" s="13">
        <v>-0.3493</v>
      </c>
      <c r="O978" s="13">
        <v>-0.4284</v>
      </c>
      <c r="P978" s="13">
        <v>-2.0799999999999999E-2</v>
      </c>
      <c r="Q978" s="19">
        <v>0</v>
      </c>
      <c r="R978" s="22">
        <v>0.67</v>
      </c>
      <c r="S978" s="22">
        <v>1.24</v>
      </c>
      <c r="T978" s="22">
        <v>0.18</v>
      </c>
      <c r="U978" s="19">
        <v>38</v>
      </c>
      <c r="V978" s="19">
        <v>10</v>
      </c>
      <c r="AS978" s="2"/>
      <c r="AT978" s="2"/>
      <c r="AU978" s="2"/>
      <c r="AV978" s="15"/>
      <c r="AW978" s="15"/>
      <c r="BA978" s="2"/>
      <c r="BB978" s="2"/>
      <c r="BD978" s="20"/>
      <c r="BE978" s="20"/>
      <c r="BG978" s="3"/>
      <c r="BH978" s="1"/>
      <c r="BI978" s="1"/>
      <c r="BJ978" s="1"/>
      <c r="BK978" s="1"/>
      <c r="BL978" s="1"/>
    </row>
    <row r="979" spans="1:64" x14ac:dyDescent="0.25">
      <c r="A979" s="1" t="s">
        <v>1</v>
      </c>
      <c r="B979" s="1" t="s">
        <v>2</v>
      </c>
      <c r="C979" s="1" t="s">
        <v>13</v>
      </c>
      <c r="D979" s="1" t="s">
        <v>4</v>
      </c>
      <c r="E979" s="1" t="s">
        <v>608</v>
      </c>
      <c r="F979" s="1" t="s">
        <v>609</v>
      </c>
      <c r="G979"/>
      <c r="H979" s="22">
        <v>9.0150000000000004E-3</v>
      </c>
      <c r="J979" s="13">
        <v>0.16850000000000001</v>
      </c>
      <c r="K979" s="13">
        <v>0.12180000000000001</v>
      </c>
      <c r="L979" s="13">
        <v>8.2100000000000006E-2</v>
      </c>
      <c r="M979" s="13">
        <v>7.7499999999999999E-2</v>
      </c>
      <c r="N979" s="13">
        <v>-2.2700000000000001E-2</v>
      </c>
      <c r="O979" s="13">
        <v>-0.14430000000000001</v>
      </c>
      <c r="P979" s="13"/>
      <c r="Q979" s="19">
        <v>28</v>
      </c>
      <c r="R979" s="22">
        <v>0.67</v>
      </c>
      <c r="S979" s="22">
        <v>1.1599999999999999</v>
      </c>
      <c r="T979" s="22">
        <v>0.18</v>
      </c>
      <c r="U979" s="19">
        <v>14</v>
      </c>
      <c r="V979" s="19">
        <v>4</v>
      </c>
      <c r="AS979" s="2"/>
      <c r="AT979" s="2"/>
      <c r="AU979" s="2"/>
      <c r="AV979" s="15"/>
      <c r="AW979" s="15"/>
      <c r="BA979" s="2"/>
      <c r="BB979" s="2"/>
      <c r="BD979" s="20"/>
      <c r="BE979" s="20"/>
      <c r="BG979" s="3"/>
      <c r="BH979" s="1"/>
      <c r="BI979" s="1"/>
      <c r="BJ979" s="1"/>
      <c r="BK979" s="1"/>
      <c r="BL979" s="1"/>
    </row>
    <row r="980" spans="1:64" x14ac:dyDescent="0.25">
      <c r="A980" s="1" t="s">
        <v>6</v>
      </c>
      <c r="B980" s="1" t="s">
        <v>18</v>
      </c>
      <c r="C980" s="1" t="s">
        <v>1645</v>
      </c>
      <c r="D980" s="1" t="s">
        <v>4</v>
      </c>
      <c r="E980" s="1" t="s">
        <v>833</v>
      </c>
      <c r="F980" s="1" t="s">
        <v>834</v>
      </c>
      <c r="G980">
        <v>1.4212000000000001E-2</v>
      </c>
      <c r="H980" s="22">
        <v>-0.184284</v>
      </c>
      <c r="I980" s="2">
        <v>1.4200000000000001E-2</v>
      </c>
      <c r="J980" s="13">
        <v>-4.3900000000000002E-2</v>
      </c>
      <c r="K980" s="13">
        <v>0.70899999999999996</v>
      </c>
      <c r="L980" s="13">
        <v>0.47360000000000002</v>
      </c>
      <c r="M980" s="13">
        <v>0.25669999999999998</v>
      </c>
      <c r="N980" s="13">
        <v>-0.43890000000000001</v>
      </c>
      <c r="O980" s="13">
        <v>-0.71540000000000004</v>
      </c>
      <c r="P980" s="13">
        <v>1.4200000000000001E-2</v>
      </c>
      <c r="Q980" s="19">
        <v>0</v>
      </c>
      <c r="R980" s="22">
        <v>0.67</v>
      </c>
      <c r="S980" s="22">
        <v>1.1299999999999999</v>
      </c>
      <c r="T980" s="22">
        <v>0.49</v>
      </c>
      <c r="U980" s="19">
        <v>37</v>
      </c>
      <c r="V980" s="19">
        <v>19</v>
      </c>
      <c r="AS980" s="2"/>
      <c r="AT980" s="2"/>
      <c r="AU980" s="2"/>
      <c r="AV980" s="15"/>
      <c r="AW980" s="15"/>
      <c r="BA980" s="2"/>
      <c r="BB980" s="2"/>
      <c r="BD980" s="20"/>
      <c r="BE980" s="20"/>
      <c r="BG980" s="3"/>
      <c r="BH980" s="1"/>
      <c r="BI980" s="1"/>
      <c r="BJ980" s="1"/>
      <c r="BK980" s="1"/>
      <c r="BL980" s="1"/>
    </row>
    <row r="981" spans="1:64" x14ac:dyDescent="0.25">
      <c r="A981" s="1" t="s">
        <v>1079</v>
      </c>
      <c r="B981" s="1" t="s">
        <v>8</v>
      </c>
      <c r="C981" s="1" t="s">
        <v>7</v>
      </c>
      <c r="D981" s="1" t="s">
        <v>4</v>
      </c>
      <c r="E981" s="1" t="s">
        <v>1149</v>
      </c>
      <c r="F981" s="1" t="s">
        <v>1151</v>
      </c>
      <c r="G981">
        <v>7.7739999999999997E-3</v>
      </c>
      <c r="H981" s="22">
        <v>2.3314999999999999E-2</v>
      </c>
      <c r="I981" s="2">
        <v>7.7999999999999996E-3</v>
      </c>
      <c r="J981" s="13">
        <v>-1.06E-2</v>
      </c>
      <c r="K981" s="13">
        <v>0.2072</v>
      </c>
      <c r="L981" s="13">
        <v>0.13919999999999999</v>
      </c>
      <c r="M981" s="13">
        <v>0.1231</v>
      </c>
      <c r="N981" s="13">
        <v>-6.3399999999999998E-2</v>
      </c>
      <c r="O981" s="13">
        <v>-0.43469999999999998</v>
      </c>
      <c r="P981" s="13">
        <v>7.7999999999999996E-3</v>
      </c>
      <c r="Q981" s="19">
        <v>0</v>
      </c>
      <c r="R981" s="22">
        <v>0.67</v>
      </c>
      <c r="S981" s="22">
        <v>0.8</v>
      </c>
      <c r="T981" s="22">
        <v>0.47</v>
      </c>
      <c r="U981" s="19">
        <v>30</v>
      </c>
      <c r="V981" s="19">
        <v>6</v>
      </c>
      <c r="AS981" s="2"/>
      <c r="AT981" s="2"/>
      <c r="AU981" s="2"/>
      <c r="AV981" s="15"/>
      <c r="AW981" s="15"/>
      <c r="BA981" s="2"/>
      <c r="BB981" s="2"/>
      <c r="BD981" s="20"/>
      <c r="BE981" s="20"/>
      <c r="BG981" s="3"/>
      <c r="BH981" s="1"/>
      <c r="BI981" s="1"/>
      <c r="BJ981" s="1"/>
      <c r="BK981" s="1"/>
      <c r="BL981" s="1"/>
    </row>
    <row r="982" spans="1:64" x14ac:dyDescent="0.25">
      <c r="A982" s="1" t="s">
        <v>987</v>
      </c>
      <c r="B982" s="1" t="s">
        <v>987</v>
      </c>
      <c r="C982" s="1" t="s">
        <v>987</v>
      </c>
      <c r="D982" s="1" t="s">
        <v>987</v>
      </c>
      <c r="E982" s="1" t="s">
        <v>987</v>
      </c>
      <c r="F982" s="1" t="s">
        <v>1600</v>
      </c>
      <c r="G982"/>
      <c r="H982" s="22">
        <v>-4.2700000000000002E-4</v>
      </c>
      <c r="J982" s="13">
        <v>-3.85E-2</v>
      </c>
      <c r="K982" s="13">
        <v>3.5999999999999997E-2</v>
      </c>
      <c r="L982" s="13">
        <v>2.41E-2</v>
      </c>
      <c r="M982" s="13">
        <v>2.3800000000000002E-2</v>
      </c>
      <c r="N982" s="13">
        <v>-6.7799999999999999E-2</v>
      </c>
      <c r="O982" s="13">
        <v>-7.0599999999999996E-2</v>
      </c>
      <c r="P982" s="13"/>
      <c r="Q982" s="19"/>
      <c r="R982" s="22">
        <v>0.67</v>
      </c>
      <c r="S982" s="22">
        <v>1.34</v>
      </c>
      <c r="T982" s="22">
        <v>-0.36</v>
      </c>
      <c r="U982" s="19">
        <v>15</v>
      </c>
      <c r="V982" s="19">
        <v>8</v>
      </c>
      <c r="AS982" s="2"/>
      <c r="AT982" s="2"/>
      <c r="AU982" s="2"/>
      <c r="AV982" s="15"/>
      <c r="AW982" s="15"/>
      <c r="BA982" s="2"/>
      <c r="BB982" s="2"/>
      <c r="BD982" s="20"/>
      <c r="BE982" s="20"/>
      <c r="BG982" s="3"/>
      <c r="BH982" s="1"/>
      <c r="BI982" s="1"/>
      <c r="BJ982" s="1"/>
      <c r="BK982" s="1"/>
      <c r="BL982" s="1"/>
    </row>
    <row r="983" spans="1:64" x14ac:dyDescent="0.25">
      <c r="A983" s="1" t="s">
        <v>987</v>
      </c>
      <c r="B983" s="1" t="s">
        <v>987</v>
      </c>
      <c r="C983" s="1" t="s">
        <v>987</v>
      </c>
      <c r="D983" s="1" t="s">
        <v>987</v>
      </c>
      <c r="E983" s="1" t="s">
        <v>987</v>
      </c>
      <c r="F983" s="1" t="s">
        <v>17</v>
      </c>
      <c r="G983">
        <v>2.5489000000000001E-2</v>
      </c>
      <c r="H983" s="22">
        <v>-8.3870000000000004E-3</v>
      </c>
      <c r="I983" s="2">
        <v>2.5499999999999998E-2</v>
      </c>
      <c r="J983" s="13">
        <v>8.7499999999999994E-2</v>
      </c>
      <c r="K983" s="13">
        <v>6.8699999999999997E-2</v>
      </c>
      <c r="L983" s="13">
        <v>4.5900000000000003E-2</v>
      </c>
      <c r="M983" s="13">
        <v>4.4400000000000002E-2</v>
      </c>
      <c r="N983" s="13">
        <v>0</v>
      </c>
      <c r="O983" s="13">
        <v>-0.12590000000000001</v>
      </c>
      <c r="P983" s="13">
        <v>2.5499999999999998E-2</v>
      </c>
      <c r="Q983" s="19"/>
      <c r="R983" s="22">
        <v>0.67</v>
      </c>
      <c r="S983" s="22">
        <v>0.81</v>
      </c>
      <c r="T983" s="22">
        <v>0.9</v>
      </c>
      <c r="U983" s="19">
        <v>23</v>
      </c>
      <c r="V983" s="19">
        <v>5</v>
      </c>
      <c r="AS983" s="2"/>
      <c r="AT983" s="2"/>
      <c r="AU983" s="2"/>
      <c r="AV983" s="15"/>
      <c r="AW983" s="15"/>
      <c r="BA983" s="2"/>
      <c r="BB983" s="2"/>
      <c r="BD983" s="20"/>
      <c r="BE983" s="20"/>
      <c r="BG983" s="3"/>
      <c r="BH983" s="1"/>
      <c r="BI983" s="1"/>
      <c r="BJ983" s="1"/>
      <c r="BK983" s="1"/>
      <c r="BL983" s="1"/>
    </row>
    <row r="984" spans="1:64" x14ac:dyDescent="0.25">
      <c r="A984" s="1" t="s">
        <v>1</v>
      </c>
      <c r="B984" s="1" t="s">
        <v>18</v>
      </c>
      <c r="C984" s="1" t="s">
        <v>25</v>
      </c>
      <c r="D984" s="1" t="s">
        <v>4</v>
      </c>
      <c r="E984" s="1" t="s">
        <v>3346</v>
      </c>
      <c r="F984" s="1" t="s">
        <v>3347</v>
      </c>
      <c r="G984"/>
      <c r="H984" s="22">
        <v>3.0999999999999999E-3</v>
      </c>
      <c r="J984" s="13">
        <v>-8.0699999999999994E-2</v>
      </c>
      <c r="K984" s="13">
        <v>0.12039999999999999</v>
      </c>
      <c r="L984" s="13">
        <v>8.0699999999999994E-2</v>
      </c>
      <c r="M984" s="13">
        <v>7.6399999999999996E-2</v>
      </c>
      <c r="N984" s="13">
        <v>-0.1011</v>
      </c>
      <c r="O984" s="13">
        <v>-0.10390000000000001</v>
      </c>
      <c r="P984" s="13"/>
      <c r="Q984" s="19">
        <v>1</v>
      </c>
      <c r="R984" s="22">
        <v>0.67</v>
      </c>
      <c r="S984" s="22">
        <v>1.52</v>
      </c>
      <c r="T984" s="22">
        <v>-0.44</v>
      </c>
      <c r="U984" s="19">
        <v>21</v>
      </c>
      <c r="V984" s="19">
        <v>6</v>
      </c>
      <c r="AS984" s="2"/>
      <c r="AT984" s="2"/>
      <c r="AU984" s="2"/>
      <c r="AV984" s="15"/>
      <c r="AW984" s="15"/>
      <c r="BA984" s="2"/>
      <c r="BB984" s="2"/>
      <c r="BD984" s="20"/>
      <c r="BE984" s="20"/>
      <c r="BG984" s="3"/>
      <c r="BH984" s="1"/>
      <c r="BI984" s="1"/>
      <c r="BJ984" s="1"/>
      <c r="BK984" s="1"/>
      <c r="BL984" s="1"/>
    </row>
    <row r="985" spans="1:64" x14ac:dyDescent="0.25">
      <c r="A985" s="1" t="s">
        <v>17</v>
      </c>
      <c r="B985" s="1" t="s">
        <v>18</v>
      </c>
      <c r="C985" s="1" t="s">
        <v>25</v>
      </c>
      <c r="D985" s="1" t="s">
        <v>100</v>
      </c>
      <c r="E985" s="1" t="s">
        <v>279</v>
      </c>
      <c r="F985" s="1" t="s">
        <v>207</v>
      </c>
      <c r="G985"/>
      <c r="H985" s="22">
        <v>-1.7899999999999999E-2</v>
      </c>
      <c r="J985" s="13">
        <v>5.6500000000000002E-2</v>
      </c>
      <c r="K985" s="13">
        <v>0.15190000000000001</v>
      </c>
      <c r="L985" s="13">
        <v>0.1018</v>
      </c>
      <c r="M985" s="13">
        <v>9.3799999999999994E-2</v>
      </c>
      <c r="N985" s="13">
        <v>-4.7899999999999998E-2</v>
      </c>
      <c r="O985" s="13">
        <v>-0.46089999999999998</v>
      </c>
      <c r="P985" s="13"/>
      <c r="Q985" s="19">
        <v>287</v>
      </c>
      <c r="R985" s="22">
        <v>0.67</v>
      </c>
      <c r="S985" s="22">
        <v>0.77</v>
      </c>
      <c r="T985" s="22">
        <v>0.71</v>
      </c>
      <c r="U985" s="19">
        <v>33</v>
      </c>
      <c r="V985" s="19">
        <v>6</v>
      </c>
      <c r="AS985" s="2"/>
      <c r="AT985" s="2"/>
      <c r="AU985" s="2"/>
      <c r="AV985" s="15"/>
      <c r="AW985" s="15"/>
      <c r="BA985" s="2"/>
      <c r="BB985" s="2"/>
      <c r="BD985" s="20"/>
      <c r="BE985" s="20"/>
      <c r="BG985" s="3"/>
      <c r="BH985" s="1"/>
      <c r="BI985" s="1"/>
      <c r="BJ985" s="1"/>
      <c r="BK985" s="1"/>
      <c r="BL985" s="1"/>
    </row>
    <row r="986" spans="1:64" x14ac:dyDescent="0.25">
      <c r="A986" s="1" t="s">
        <v>32</v>
      </c>
      <c r="B986" s="1" t="s">
        <v>18</v>
      </c>
      <c r="C986" s="1" t="s">
        <v>1501</v>
      </c>
      <c r="D986" s="1" t="s">
        <v>4</v>
      </c>
      <c r="E986" s="1" t="s">
        <v>1627</v>
      </c>
      <c r="F986" s="1" t="s">
        <v>2748</v>
      </c>
      <c r="G986"/>
      <c r="H986" s="22">
        <v>6.1999999999999998E-3</v>
      </c>
      <c r="J986" s="13">
        <v>0.13739999999999999</v>
      </c>
      <c r="K986" s="13">
        <v>0.1479</v>
      </c>
      <c r="L986" s="13">
        <v>9.9000000000000005E-2</v>
      </c>
      <c r="M986" s="13">
        <v>9.06E-2</v>
      </c>
      <c r="N986" s="13">
        <v>0</v>
      </c>
      <c r="O986" s="13">
        <v>-0.26729999999999998</v>
      </c>
      <c r="P986" s="13"/>
      <c r="Q986" s="19">
        <v>78</v>
      </c>
      <c r="R986" s="22">
        <v>0.67</v>
      </c>
      <c r="S986" s="22">
        <v>0.41</v>
      </c>
      <c r="T986" s="22">
        <v>0.49</v>
      </c>
      <c r="U986" s="19">
        <v>12</v>
      </c>
      <c r="V986" s="19">
        <v>6</v>
      </c>
      <c r="AS986" s="2"/>
      <c r="AT986" s="2"/>
      <c r="AU986" s="2"/>
      <c r="AV986" s="15"/>
      <c r="AW986" s="15"/>
      <c r="BA986" s="2"/>
      <c r="BB986" s="2"/>
      <c r="BD986" s="20"/>
      <c r="BE986" s="20"/>
      <c r="BG986" s="3"/>
      <c r="BH986" s="1"/>
      <c r="BI986" s="1"/>
      <c r="BJ986" s="1"/>
      <c r="BK986" s="1"/>
      <c r="BL986" s="1"/>
    </row>
    <row r="987" spans="1:64" x14ac:dyDescent="0.25">
      <c r="A987" s="1" t="s">
        <v>65</v>
      </c>
      <c r="B987" s="1" t="s">
        <v>129</v>
      </c>
      <c r="C987" s="1" t="s">
        <v>11</v>
      </c>
      <c r="D987" s="1" t="s">
        <v>30</v>
      </c>
      <c r="E987" s="1" t="s">
        <v>2675</v>
      </c>
      <c r="F987" s="1" t="s">
        <v>2676</v>
      </c>
      <c r="G987"/>
      <c r="H987" s="22">
        <v>-1.1299999999999999E-2</v>
      </c>
      <c r="J987" s="13">
        <v>0.08</v>
      </c>
      <c r="K987" s="13">
        <v>8.2500000000000004E-2</v>
      </c>
      <c r="L987" s="13">
        <v>5.5599999999999997E-2</v>
      </c>
      <c r="M987" s="13">
        <v>5.3499999999999999E-2</v>
      </c>
      <c r="N987" s="13">
        <v>-1.1299999999999999E-2</v>
      </c>
      <c r="O987" s="13">
        <v>-0.12640000000000001</v>
      </c>
      <c r="P987" s="13"/>
      <c r="Q987" s="19">
        <v>43</v>
      </c>
      <c r="R987" s="22">
        <v>0.67</v>
      </c>
      <c r="S987" s="22">
        <v>0.8</v>
      </c>
      <c r="T987" s="22">
        <v>0.79</v>
      </c>
      <c r="U987" s="19">
        <v>22</v>
      </c>
      <c r="V987" s="19">
        <v>4</v>
      </c>
      <c r="AS987" s="2"/>
      <c r="AT987" s="2"/>
      <c r="AU987" s="2"/>
      <c r="AV987" s="15"/>
      <c r="AW987" s="15"/>
      <c r="BA987" s="2"/>
      <c r="BB987" s="2"/>
      <c r="BD987" s="20"/>
      <c r="BE987" s="20"/>
      <c r="BG987" s="3"/>
      <c r="BH987" s="1"/>
      <c r="BI987" s="1"/>
      <c r="BJ987" s="1"/>
      <c r="BK987" s="1"/>
      <c r="BL987" s="1"/>
    </row>
    <row r="988" spans="1:64" x14ac:dyDescent="0.25">
      <c r="A988" s="1" t="s">
        <v>1</v>
      </c>
      <c r="B988" s="1" t="s">
        <v>2</v>
      </c>
      <c r="C988" s="1" t="s">
        <v>13</v>
      </c>
      <c r="D988" s="1" t="s">
        <v>4</v>
      </c>
      <c r="E988" s="1" t="s">
        <v>1210</v>
      </c>
      <c r="F988" s="1" t="s">
        <v>2141</v>
      </c>
      <c r="G988"/>
      <c r="H988" s="22">
        <v>1.1599999999999999E-2</v>
      </c>
      <c r="J988" s="13">
        <v>-4.3499999999999997E-2</v>
      </c>
      <c r="K988" s="13">
        <v>9.6100000000000005E-2</v>
      </c>
      <c r="L988" s="13">
        <v>6.4199999999999993E-2</v>
      </c>
      <c r="M988" s="13">
        <v>6.13E-2</v>
      </c>
      <c r="N988" s="13">
        <v>-8.4900000000000003E-2</v>
      </c>
      <c r="O988" s="13">
        <v>-0.1585</v>
      </c>
      <c r="P988" s="13"/>
      <c r="Q988" s="19">
        <v>75</v>
      </c>
      <c r="R988" s="22">
        <v>0.67</v>
      </c>
      <c r="S988" s="22">
        <v>1.24</v>
      </c>
      <c r="T988" s="22">
        <v>-0.21</v>
      </c>
      <c r="U988" s="19">
        <v>27</v>
      </c>
      <c r="V988" s="19">
        <v>9</v>
      </c>
      <c r="AS988" s="2"/>
      <c r="AT988" s="2"/>
      <c r="AU988" s="2"/>
      <c r="AV988" s="15"/>
      <c r="AW988" s="15"/>
      <c r="BA988" s="2"/>
      <c r="BB988" s="2"/>
      <c r="BD988" s="20"/>
      <c r="BE988" s="20"/>
      <c r="BG988" s="3"/>
      <c r="BH988" s="1"/>
      <c r="BI988" s="1"/>
      <c r="BJ988" s="1"/>
      <c r="BK988" s="1"/>
      <c r="BL988" s="1"/>
    </row>
    <row r="989" spans="1:64" x14ac:dyDescent="0.25">
      <c r="A989" s="1" t="s">
        <v>1</v>
      </c>
      <c r="B989" s="1" t="s">
        <v>2</v>
      </c>
      <c r="C989" s="1" t="s">
        <v>39</v>
      </c>
      <c r="D989" s="1" t="s">
        <v>4</v>
      </c>
      <c r="E989" s="1" t="s">
        <v>132</v>
      </c>
      <c r="F989" s="1" t="s">
        <v>329</v>
      </c>
      <c r="G989">
        <v>1.6192999999999999E-2</v>
      </c>
      <c r="H989" s="22">
        <v>2.5690000000000001E-3</v>
      </c>
      <c r="I989" s="2">
        <v>1.6199999999999999E-2</v>
      </c>
      <c r="J989" s="13">
        <v>-5.4999999999999997E-3</v>
      </c>
      <c r="K989" s="13">
        <v>6.9000000000000006E-2</v>
      </c>
      <c r="L989" s="13">
        <v>4.58E-2</v>
      </c>
      <c r="M989" s="13">
        <v>4.4299999999999999E-2</v>
      </c>
      <c r="N989" s="13">
        <v>-2.24E-2</v>
      </c>
      <c r="O989" s="13">
        <v>-0.1221</v>
      </c>
      <c r="P989" s="13">
        <v>1.6199999999999999E-2</v>
      </c>
      <c r="Q989" s="19">
        <v>353</v>
      </c>
      <c r="R989" s="22">
        <v>0.66</v>
      </c>
      <c r="S989" s="22">
        <v>1.06</v>
      </c>
      <c r="T989" s="22">
        <v>0.35</v>
      </c>
      <c r="U989" s="19">
        <v>33</v>
      </c>
      <c r="V989" s="19">
        <v>8</v>
      </c>
      <c r="AS989" s="2"/>
      <c r="AT989" s="2"/>
      <c r="AU989" s="2"/>
      <c r="AV989" s="15"/>
      <c r="AW989" s="15"/>
      <c r="BA989" s="2"/>
      <c r="BB989" s="2"/>
      <c r="BD989" s="20"/>
      <c r="BE989" s="20"/>
      <c r="BG989" s="3"/>
      <c r="BH989" s="1"/>
      <c r="BI989" s="1"/>
      <c r="BJ989" s="1"/>
      <c r="BK989" s="1"/>
      <c r="BL989" s="1"/>
    </row>
    <row r="990" spans="1:64" x14ac:dyDescent="0.25">
      <c r="A990" s="1" t="s">
        <v>6</v>
      </c>
      <c r="B990" s="1" t="s">
        <v>18</v>
      </c>
      <c r="C990" s="1" t="s">
        <v>1645</v>
      </c>
      <c r="D990" s="1" t="s">
        <v>4</v>
      </c>
      <c r="E990" s="1" t="s">
        <v>2047</v>
      </c>
      <c r="F990" s="1" t="s">
        <v>2048</v>
      </c>
      <c r="G990">
        <v>3.0134999999999999E-2</v>
      </c>
      <c r="H990" s="22">
        <v>-7.7889E-2</v>
      </c>
      <c r="I990" s="2">
        <v>3.0099999999999998E-2</v>
      </c>
      <c r="J990" s="13">
        <v>0.62290000000000001</v>
      </c>
      <c r="K990" s="13">
        <v>0.74099999999999999</v>
      </c>
      <c r="L990" s="13">
        <v>0.4909</v>
      </c>
      <c r="M990" s="13">
        <v>0.26910000000000001</v>
      </c>
      <c r="N990" s="13">
        <v>-0.25750000000000001</v>
      </c>
      <c r="O990" s="13">
        <v>-0.78120000000000001</v>
      </c>
      <c r="P990" s="13">
        <v>3.0099999999999998E-2</v>
      </c>
      <c r="Q990" s="19">
        <v>0</v>
      </c>
      <c r="R990" s="22">
        <v>0.66</v>
      </c>
      <c r="S990" s="22">
        <v>1.58</v>
      </c>
      <c r="T990" s="22">
        <v>0.57999999999999996</v>
      </c>
      <c r="U990" s="19">
        <v>39</v>
      </c>
      <c r="V990" s="19">
        <v>14</v>
      </c>
      <c r="AS990" s="2"/>
      <c r="AT990" s="2"/>
      <c r="AU990" s="2"/>
      <c r="AV990" s="15"/>
      <c r="AW990" s="15"/>
      <c r="BA990" s="2"/>
      <c r="BB990" s="2"/>
      <c r="BD990" s="20"/>
      <c r="BE990" s="20"/>
      <c r="BG990" s="3"/>
      <c r="BH990" s="1"/>
      <c r="BI990" s="1"/>
      <c r="BJ990" s="1"/>
      <c r="BK990" s="1"/>
      <c r="BL990" s="1"/>
    </row>
    <row r="991" spans="1:64" x14ac:dyDescent="0.25">
      <c r="A991" s="1" t="s">
        <v>21</v>
      </c>
      <c r="B991" s="1" t="s">
        <v>18</v>
      </c>
      <c r="C991" s="1" t="s">
        <v>7</v>
      </c>
      <c r="D991" s="1" t="s">
        <v>4</v>
      </c>
      <c r="E991" s="1" t="s">
        <v>614</v>
      </c>
      <c r="F991" s="1" t="s">
        <v>1120</v>
      </c>
      <c r="G991">
        <v>1.6095000000000002E-2</v>
      </c>
      <c r="H991" s="22">
        <v>-1.469E-2</v>
      </c>
      <c r="I991" s="2">
        <v>1.61E-2</v>
      </c>
      <c r="J991" s="13">
        <v>7.17E-2</v>
      </c>
      <c r="K991" s="13">
        <v>5.0200000000000002E-2</v>
      </c>
      <c r="L991" s="13">
        <v>3.32E-2</v>
      </c>
      <c r="M991" s="13">
        <v>3.2399999999999998E-2</v>
      </c>
      <c r="N991" s="13">
        <v>0</v>
      </c>
      <c r="O991" s="13">
        <v>-4.8300000000000003E-2</v>
      </c>
      <c r="P991" s="13">
        <v>1.61E-2</v>
      </c>
      <c r="Q991" s="19">
        <v>0</v>
      </c>
      <c r="R991" s="22">
        <v>0.66</v>
      </c>
      <c r="S991" s="22">
        <v>1.3</v>
      </c>
      <c r="T991" s="22">
        <v>0.42</v>
      </c>
      <c r="U991" s="19">
        <v>26</v>
      </c>
      <c r="V991" s="19">
        <v>5</v>
      </c>
      <c r="AS991" s="2"/>
      <c r="AT991" s="2"/>
      <c r="AU991" s="2"/>
      <c r="AV991" s="15"/>
      <c r="AW991" s="15"/>
      <c r="BA991" s="2"/>
      <c r="BB991" s="2"/>
      <c r="BD991" s="20"/>
      <c r="BE991" s="20"/>
      <c r="BG991" s="3"/>
      <c r="BH991" s="1"/>
      <c r="BI991" s="1"/>
      <c r="BJ991" s="1"/>
      <c r="BK991" s="1"/>
      <c r="BL991" s="1"/>
    </row>
    <row r="992" spans="1:64" x14ac:dyDescent="0.25">
      <c r="A992" s="1" t="s">
        <v>17</v>
      </c>
      <c r="B992" s="1" t="s">
        <v>18</v>
      </c>
      <c r="C992" s="1" t="s">
        <v>25</v>
      </c>
      <c r="D992" s="1" t="s">
        <v>287</v>
      </c>
      <c r="E992" s="1" t="s">
        <v>152</v>
      </c>
      <c r="F992" s="1" t="s">
        <v>2586</v>
      </c>
      <c r="G992"/>
      <c r="H992" s="22">
        <v>-2.9399999999999999E-2</v>
      </c>
      <c r="J992" s="13">
        <v>6.9699999999999998E-2</v>
      </c>
      <c r="K992" s="13">
        <v>0.107</v>
      </c>
      <c r="L992" s="13">
        <v>7.0400000000000004E-2</v>
      </c>
      <c r="M992" s="13">
        <v>6.6699999999999995E-2</v>
      </c>
      <c r="N992" s="13">
        <v>-2.9399999999999999E-2</v>
      </c>
      <c r="O992" s="13">
        <v>-0.23449999999999999</v>
      </c>
      <c r="P992" s="13"/>
      <c r="Q992" s="19">
        <v>26</v>
      </c>
      <c r="R992" s="22">
        <v>0.66</v>
      </c>
      <c r="S992" s="22">
        <v>1.1200000000000001</v>
      </c>
      <c r="T992" s="22">
        <v>0.55000000000000004</v>
      </c>
      <c r="U992" s="19">
        <v>34</v>
      </c>
      <c r="V992" s="19">
        <v>7</v>
      </c>
      <c r="AS992" s="2"/>
      <c r="AT992" s="2"/>
      <c r="AU992" s="2"/>
      <c r="AV992" s="15"/>
      <c r="AW992" s="15"/>
      <c r="BA992" s="2"/>
      <c r="BB992" s="2"/>
      <c r="BD992" s="20"/>
      <c r="BE992" s="20"/>
      <c r="BG992" s="3"/>
      <c r="BH992" s="1"/>
      <c r="BI992" s="1"/>
      <c r="BJ992" s="1"/>
      <c r="BK992" s="1"/>
      <c r="BL992" s="1"/>
    </row>
    <row r="993" spans="1:64" x14ac:dyDescent="0.25">
      <c r="A993" s="1" t="s">
        <v>1</v>
      </c>
      <c r="B993" s="1" t="s">
        <v>2</v>
      </c>
      <c r="C993" s="1" t="s">
        <v>39</v>
      </c>
      <c r="D993" s="1" t="s">
        <v>4</v>
      </c>
      <c r="E993" s="1" t="s">
        <v>1578</v>
      </c>
      <c r="F993" s="1" t="s">
        <v>1579</v>
      </c>
      <c r="G993"/>
      <c r="H993" s="22">
        <v>2.0858000000000002E-2</v>
      </c>
      <c r="J993" s="13">
        <v>0.13469999999999999</v>
      </c>
      <c r="K993" s="13">
        <v>0.10539999999999999</v>
      </c>
      <c r="L993" s="13">
        <v>6.9400000000000003E-2</v>
      </c>
      <c r="M993" s="13">
        <v>6.59E-2</v>
      </c>
      <c r="N993" s="13">
        <v>0</v>
      </c>
      <c r="O993" s="13">
        <v>-0.1123</v>
      </c>
      <c r="P993" s="13"/>
      <c r="Q993" s="19">
        <v>53</v>
      </c>
      <c r="R993" s="22">
        <v>0.66</v>
      </c>
      <c r="S993" s="22">
        <v>0.73</v>
      </c>
      <c r="T993" s="22">
        <v>-0.33</v>
      </c>
      <c r="U993" s="19">
        <v>16</v>
      </c>
      <c r="V993" s="19">
        <v>5</v>
      </c>
      <c r="AS993" s="2"/>
      <c r="AT993" s="2"/>
      <c r="AU993" s="2"/>
      <c r="AV993" s="15"/>
      <c r="AW993" s="15"/>
      <c r="BA993" s="2"/>
      <c r="BB993" s="2"/>
      <c r="BD993" s="20"/>
      <c r="BE993" s="20"/>
      <c r="BG993" s="3"/>
      <c r="BH993" s="1"/>
      <c r="BI993" s="1"/>
      <c r="BJ993" s="1"/>
      <c r="BK993" s="1"/>
      <c r="BL993" s="1"/>
    </row>
    <row r="994" spans="1:64" x14ac:dyDescent="0.25">
      <c r="A994" s="1" t="s">
        <v>1</v>
      </c>
      <c r="B994" s="1" t="s">
        <v>2</v>
      </c>
      <c r="C994" s="1" t="s">
        <v>13</v>
      </c>
      <c r="D994" s="1" t="s">
        <v>4</v>
      </c>
      <c r="E994" s="1" t="s">
        <v>1875</v>
      </c>
      <c r="F994" s="1" t="s">
        <v>1876</v>
      </c>
      <c r="G994"/>
      <c r="H994" s="22">
        <v>-6.9999999999999999E-4</v>
      </c>
      <c r="J994" s="13">
        <v>6.7999999999999996E-3</v>
      </c>
      <c r="K994" s="13">
        <v>8.8599999999999998E-2</v>
      </c>
      <c r="L994" s="13">
        <v>5.8299999999999998E-2</v>
      </c>
      <c r="M994" s="13">
        <v>5.5899999999999998E-2</v>
      </c>
      <c r="N994" s="13">
        <v>-7.6100000000000001E-2</v>
      </c>
      <c r="O994" s="13">
        <v>-9.5399999999999999E-2</v>
      </c>
      <c r="P994" s="13"/>
      <c r="Q994" s="19">
        <v>26</v>
      </c>
      <c r="R994" s="22">
        <v>0.66</v>
      </c>
      <c r="S994" s="22">
        <v>1.03</v>
      </c>
      <c r="T994" s="22">
        <v>-0.04</v>
      </c>
      <c r="U994" s="19">
        <v>31</v>
      </c>
      <c r="V994" s="19">
        <v>9</v>
      </c>
      <c r="AS994" s="2"/>
      <c r="AT994" s="2"/>
      <c r="AU994" s="2"/>
      <c r="AV994" s="15"/>
      <c r="AW994" s="15"/>
      <c r="BA994" s="2"/>
      <c r="BB994" s="2"/>
      <c r="BD994" s="20"/>
      <c r="BE994" s="20"/>
      <c r="BG994" s="3"/>
      <c r="BH994" s="1"/>
      <c r="BI994" s="1"/>
      <c r="BJ994" s="1"/>
      <c r="BK994" s="1"/>
      <c r="BL994" s="1"/>
    </row>
    <row r="995" spans="1:64" x14ac:dyDescent="0.25">
      <c r="A995" s="1" t="s">
        <v>17</v>
      </c>
      <c r="B995" s="1" t="s">
        <v>18</v>
      </c>
      <c r="C995" s="1" t="s">
        <v>25</v>
      </c>
      <c r="D995" s="1" t="s">
        <v>473</v>
      </c>
      <c r="E995" s="1" t="s">
        <v>1766</v>
      </c>
      <c r="F995" s="1" t="s">
        <v>1767</v>
      </c>
      <c r="G995"/>
      <c r="H995" s="22">
        <v>-2.06E-2</v>
      </c>
      <c r="J995" s="13">
        <v>5.7299999999999997E-2</v>
      </c>
      <c r="K995" s="13">
        <v>7.4399999999999994E-2</v>
      </c>
      <c r="L995" s="13">
        <v>4.8800000000000003E-2</v>
      </c>
      <c r="M995" s="13">
        <v>4.7199999999999999E-2</v>
      </c>
      <c r="N995" s="13">
        <v>-4.82E-2</v>
      </c>
      <c r="O995" s="13">
        <v>-4.82E-2</v>
      </c>
      <c r="P995" s="13"/>
      <c r="Q995" s="19">
        <v>928</v>
      </c>
      <c r="R995" s="22">
        <v>0.66</v>
      </c>
      <c r="S995" s="22">
        <v>1.4</v>
      </c>
      <c r="T995" s="22">
        <v>0.46</v>
      </c>
      <c r="U995" s="19">
        <v>2</v>
      </c>
      <c r="V995" s="19">
        <v>1</v>
      </c>
      <c r="AS995" s="2"/>
      <c r="AT995" s="2"/>
      <c r="AU995" s="2"/>
      <c r="AV995" s="15"/>
      <c r="AW995" s="15"/>
      <c r="BA995" s="2"/>
      <c r="BB995" s="2"/>
      <c r="BD995" s="20"/>
      <c r="BE995" s="20"/>
      <c r="BG995" s="3"/>
      <c r="BH995" s="1"/>
      <c r="BI995" s="1"/>
      <c r="BJ995" s="1"/>
      <c r="BK995" s="1"/>
      <c r="BL995" s="1"/>
    </row>
    <row r="996" spans="1:64" x14ac:dyDescent="0.25">
      <c r="A996" s="1" t="s">
        <v>1</v>
      </c>
      <c r="B996" s="1" t="s">
        <v>2</v>
      </c>
      <c r="C996" s="1" t="s">
        <v>39</v>
      </c>
      <c r="D996" s="1" t="s">
        <v>30</v>
      </c>
      <c r="E996" s="1" t="s">
        <v>1885</v>
      </c>
      <c r="F996" s="1" t="s">
        <v>1886</v>
      </c>
      <c r="G996"/>
      <c r="H996" s="22">
        <v>-5.0599999999999999E-2</v>
      </c>
      <c r="J996" s="13">
        <v>0.19309999999999999</v>
      </c>
      <c r="K996" s="13">
        <v>0.37069999999999997</v>
      </c>
      <c r="L996" s="13">
        <v>0.24410000000000001</v>
      </c>
      <c r="M996" s="13">
        <v>0.20300000000000001</v>
      </c>
      <c r="N996" s="13">
        <v>-0.12790000000000001</v>
      </c>
      <c r="O996" s="13">
        <v>-0.44719999999999999</v>
      </c>
      <c r="P996" s="13"/>
      <c r="Q996" s="19">
        <v>4</v>
      </c>
      <c r="R996" s="22">
        <v>0.66</v>
      </c>
      <c r="S996" s="22">
        <v>1.55</v>
      </c>
      <c r="T996" s="22">
        <v>0.35</v>
      </c>
      <c r="U996" s="19">
        <v>36</v>
      </c>
      <c r="V996" s="19">
        <v>7</v>
      </c>
      <c r="AS996" s="2"/>
      <c r="AT996" s="2"/>
      <c r="AU996" s="2"/>
      <c r="AV996" s="15"/>
      <c r="AW996" s="15"/>
      <c r="BA996" s="2"/>
      <c r="BB996" s="2"/>
      <c r="BD996" s="20"/>
      <c r="BE996" s="20"/>
      <c r="BG996" s="3"/>
      <c r="BH996" s="1"/>
      <c r="BI996" s="1"/>
      <c r="BJ996" s="1"/>
      <c r="BK996" s="1"/>
      <c r="BL996" s="1"/>
    </row>
    <row r="997" spans="1:64" x14ac:dyDescent="0.25">
      <c r="A997" s="1" t="s">
        <v>148</v>
      </c>
      <c r="B997" s="1" t="s">
        <v>2</v>
      </c>
      <c r="C997" s="1" t="s">
        <v>39</v>
      </c>
      <c r="D997" s="1" t="s">
        <v>4</v>
      </c>
      <c r="E997" s="1" t="s">
        <v>696</v>
      </c>
      <c r="F997" s="1" t="s">
        <v>1890</v>
      </c>
      <c r="G997">
        <v>2.2917E-2</v>
      </c>
      <c r="H997" s="22">
        <v>-2.807E-3</v>
      </c>
      <c r="I997" s="2">
        <v>2.29E-2</v>
      </c>
      <c r="J997" s="13">
        <v>6.8999999999999999E-3</v>
      </c>
      <c r="K997" s="13">
        <v>4.7899999999999998E-2</v>
      </c>
      <c r="L997" s="13">
        <v>3.1800000000000002E-2</v>
      </c>
      <c r="M997" s="13">
        <v>3.1099999999999999E-2</v>
      </c>
      <c r="N997" s="13">
        <v>-3.0000000000000001E-3</v>
      </c>
      <c r="O997" s="13">
        <v>-6.8099999999999994E-2</v>
      </c>
      <c r="P997" s="13">
        <v>2.29E-2</v>
      </c>
      <c r="Q997" s="19">
        <v>225</v>
      </c>
      <c r="R997" s="22">
        <v>0.66</v>
      </c>
      <c r="S997" s="22">
        <v>1.05</v>
      </c>
      <c r="T997" s="22">
        <v>0.3</v>
      </c>
      <c r="U997" s="19">
        <v>26</v>
      </c>
      <c r="V997" s="19">
        <v>4</v>
      </c>
      <c r="AS997" s="2"/>
      <c r="AT997" s="2"/>
      <c r="AU997" s="2"/>
      <c r="AV997" s="15"/>
      <c r="AW997" s="15"/>
      <c r="BA997" s="2"/>
      <c r="BB997" s="2"/>
      <c r="BD997" s="20"/>
      <c r="BE997" s="20"/>
      <c r="BG997" s="3"/>
      <c r="BH997" s="1"/>
      <c r="BI997" s="1"/>
      <c r="BJ997" s="1"/>
      <c r="BK997" s="1"/>
      <c r="BL997" s="1"/>
    </row>
    <row r="998" spans="1:64" x14ac:dyDescent="0.25">
      <c r="A998" s="1" t="s">
        <v>6</v>
      </c>
      <c r="B998" s="1" t="s">
        <v>18</v>
      </c>
      <c r="C998" s="1" t="s">
        <v>1645</v>
      </c>
      <c r="D998" s="1" t="s">
        <v>4</v>
      </c>
      <c r="E998" s="1" t="s">
        <v>786</v>
      </c>
      <c r="F998" s="1" t="s">
        <v>786</v>
      </c>
      <c r="G998">
        <v>3.0381999999999999E-2</v>
      </c>
      <c r="H998" s="22">
        <v>-7.3372999999999994E-2</v>
      </c>
      <c r="I998" s="2">
        <v>3.04E-2</v>
      </c>
      <c r="J998" s="13">
        <v>0.7218</v>
      </c>
      <c r="K998" s="13">
        <v>0.84199999999999997</v>
      </c>
      <c r="L998" s="13">
        <v>0.55259999999999998</v>
      </c>
      <c r="M998" s="13">
        <v>0.24809999999999999</v>
      </c>
      <c r="N998" s="13">
        <v>-4.5199999999999997E-2</v>
      </c>
      <c r="O998" s="13">
        <v>-0.91949999999999998</v>
      </c>
      <c r="P998" s="13">
        <v>3.04E-2</v>
      </c>
      <c r="Q998" s="19">
        <v>0</v>
      </c>
      <c r="R998" s="22">
        <v>0.66</v>
      </c>
      <c r="S998" s="22">
        <v>1.46</v>
      </c>
      <c r="T998" s="22">
        <v>0.38</v>
      </c>
      <c r="U998" s="19">
        <v>38</v>
      </c>
      <c r="V998" s="19">
        <v>15</v>
      </c>
      <c r="AS998" s="2"/>
      <c r="AT998" s="2"/>
      <c r="AU998" s="2"/>
      <c r="AV998" s="15"/>
      <c r="AW998" s="15"/>
      <c r="BA998" s="2"/>
      <c r="BB998" s="2"/>
      <c r="BD998" s="20"/>
      <c r="BE998" s="20"/>
      <c r="BG998" s="3"/>
      <c r="BH998" s="1"/>
      <c r="BI998" s="1"/>
      <c r="BJ998" s="1"/>
      <c r="BK998" s="1"/>
      <c r="BL998" s="1"/>
    </row>
    <row r="999" spans="1:64" x14ac:dyDescent="0.25">
      <c r="A999" s="1" t="s">
        <v>17</v>
      </c>
      <c r="B999" s="1" t="s">
        <v>18</v>
      </c>
      <c r="C999" s="1" t="s">
        <v>25</v>
      </c>
      <c r="D999" s="1" t="s">
        <v>100</v>
      </c>
      <c r="E999" s="1" t="s">
        <v>699</v>
      </c>
      <c r="F999" s="1" t="s">
        <v>700</v>
      </c>
      <c r="G999"/>
      <c r="H999" s="22">
        <v>1.5100000000000001E-2</v>
      </c>
      <c r="J999" s="13">
        <v>8.2100000000000006E-2</v>
      </c>
      <c r="K999" s="13">
        <v>6.5500000000000003E-2</v>
      </c>
      <c r="L999" s="13">
        <v>4.2999999999999997E-2</v>
      </c>
      <c r="M999" s="13">
        <v>4.1700000000000001E-2</v>
      </c>
      <c r="N999" s="13">
        <v>-2.01E-2</v>
      </c>
      <c r="O999" s="13">
        <v>-0.1169</v>
      </c>
      <c r="P999" s="13"/>
      <c r="Q999" s="19">
        <v>177</v>
      </c>
      <c r="R999" s="22">
        <v>0.66</v>
      </c>
      <c r="S999" s="22">
        <v>1.05</v>
      </c>
      <c r="T999" s="22">
        <v>0.61</v>
      </c>
      <c r="U999" s="19">
        <v>30</v>
      </c>
      <c r="V999" s="19">
        <v>6</v>
      </c>
      <c r="AS999" s="2"/>
      <c r="AT999" s="2"/>
      <c r="AU999" s="2"/>
      <c r="AV999" s="15"/>
      <c r="AW999" s="15"/>
      <c r="BA999" s="2"/>
      <c r="BB999" s="2"/>
      <c r="BD999" s="20"/>
      <c r="BE999" s="20"/>
      <c r="BG999" s="3"/>
      <c r="BH999" s="1"/>
      <c r="BI999" s="1"/>
      <c r="BJ999" s="1"/>
      <c r="BK999" s="1"/>
      <c r="BL999" s="1"/>
    </row>
    <row r="1000" spans="1:64" x14ac:dyDescent="0.25">
      <c r="A1000" s="1" t="s">
        <v>17</v>
      </c>
      <c r="B1000" s="1" t="s">
        <v>18</v>
      </c>
      <c r="C1000" s="1" t="s">
        <v>25</v>
      </c>
      <c r="D1000" s="1" t="s">
        <v>288</v>
      </c>
      <c r="E1000" s="1" t="s">
        <v>2460</v>
      </c>
      <c r="F1000" s="1" t="s">
        <v>2461</v>
      </c>
      <c r="G1000"/>
      <c r="H1000" s="22">
        <v>-1.9300000000000001E-2</v>
      </c>
      <c r="J1000" s="13">
        <v>9.7600000000000006E-2</v>
      </c>
      <c r="K1000" s="13">
        <v>8.6999999999999994E-2</v>
      </c>
      <c r="L1000" s="13">
        <v>5.7799999999999997E-2</v>
      </c>
      <c r="M1000" s="13">
        <v>5.5399999999999998E-2</v>
      </c>
      <c r="N1000" s="13">
        <v>-1.9300000000000001E-2</v>
      </c>
      <c r="O1000" s="13">
        <v>-0.12670000000000001</v>
      </c>
      <c r="P1000" s="13"/>
      <c r="Q1000" s="19">
        <v>58</v>
      </c>
      <c r="R1000" s="22">
        <v>0.66</v>
      </c>
      <c r="S1000" s="22">
        <v>1.28</v>
      </c>
      <c r="T1000" s="22">
        <v>0.62</v>
      </c>
      <c r="U1000" s="19">
        <v>29</v>
      </c>
      <c r="V1000" s="19">
        <v>5</v>
      </c>
      <c r="AS1000" s="2"/>
      <c r="AT1000" s="2"/>
      <c r="AU1000" s="2"/>
      <c r="AV1000" s="15"/>
      <c r="AW1000" s="15"/>
      <c r="BA1000" s="2"/>
      <c r="BB1000" s="2"/>
      <c r="BD1000" s="20"/>
      <c r="BE1000" s="20"/>
      <c r="BG1000" s="3"/>
      <c r="BH1000" s="1"/>
      <c r="BI1000" s="1"/>
      <c r="BJ1000" s="1"/>
      <c r="BK1000" s="1"/>
      <c r="BL1000" s="1"/>
    </row>
    <row r="1001" spans="1:64" x14ac:dyDescent="0.25">
      <c r="A1001" s="1" t="s">
        <v>6</v>
      </c>
      <c r="B1001" s="1" t="s">
        <v>18</v>
      </c>
      <c r="C1001" s="1" t="s">
        <v>1645</v>
      </c>
      <c r="D1001" s="1" t="s">
        <v>4</v>
      </c>
      <c r="E1001" s="1" t="s">
        <v>2008</v>
      </c>
      <c r="F1001" s="1" t="s">
        <v>2009</v>
      </c>
      <c r="G1001">
        <v>5.9768000000000002E-2</v>
      </c>
      <c r="H1001" s="22">
        <v>-8.5705000000000003E-2</v>
      </c>
      <c r="I1001" s="2">
        <v>5.9799999999999999E-2</v>
      </c>
      <c r="J1001" s="13">
        <v>0.83620000000000005</v>
      </c>
      <c r="K1001" s="13">
        <v>1.0356000000000001</v>
      </c>
      <c r="L1001" s="13">
        <v>0.68640000000000001</v>
      </c>
      <c r="M1001" s="13">
        <v>0.22420000000000001</v>
      </c>
      <c r="N1001" s="13">
        <v>-0.4748</v>
      </c>
      <c r="O1001" s="13">
        <v>-0.86060000000000003</v>
      </c>
      <c r="P1001" s="13">
        <v>5.9799999999999999E-2</v>
      </c>
      <c r="Q1001" s="19">
        <v>0</v>
      </c>
      <c r="R1001" s="22">
        <v>0.66</v>
      </c>
      <c r="S1001" s="22">
        <v>1.2</v>
      </c>
      <c r="T1001" s="22">
        <v>0.36</v>
      </c>
      <c r="U1001" s="19">
        <v>34</v>
      </c>
      <c r="V1001" s="19">
        <v>12</v>
      </c>
      <c r="AS1001" s="2"/>
      <c r="AT1001" s="2"/>
      <c r="AU1001" s="2"/>
      <c r="AV1001" s="15"/>
      <c r="AW1001" s="15"/>
      <c r="BA1001" s="2"/>
      <c r="BB1001" s="2"/>
      <c r="BD1001" s="20"/>
      <c r="BE1001" s="20"/>
      <c r="BG1001" s="3"/>
      <c r="BH1001" s="1"/>
      <c r="BI1001" s="1"/>
      <c r="BJ1001" s="1"/>
      <c r="BK1001" s="1"/>
      <c r="BL1001" s="1"/>
    </row>
    <row r="1002" spans="1:64" x14ac:dyDescent="0.25">
      <c r="A1002" s="1" t="s">
        <v>6</v>
      </c>
      <c r="B1002" s="1" t="s">
        <v>18</v>
      </c>
      <c r="C1002" s="1" t="s">
        <v>1645</v>
      </c>
      <c r="D1002" s="1" t="s">
        <v>4</v>
      </c>
      <c r="E1002" s="1" t="s">
        <v>790</v>
      </c>
      <c r="F1002" s="1" t="s">
        <v>790</v>
      </c>
      <c r="G1002">
        <v>-0.20552100000000001</v>
      </c>
      <c r="H1002" s="22">
        <v>-0.166823</v>
      </c>
      <c r="I1002" s="2">
        <v>-0.20549999999999999</v>
      </c>
      <c r="J1002" s="13">
        <v>-0.20780000000000001</v>
      </c>
      <c r="K1002" s="13">
        <v>0.87380000000000002</v>
      </c>
      <c r="L1002" s="13">
        <v>0.5786</v>
      </c>
      <c r="M1002" s="13">
        <v>0.25090000000000001</v>
      </c>
      <c r="N1002" s="13">
        <v>-0.75919999999999999</v>
      </c>
      <c r="O1002" s="13">
        <v>-0.84079999999999999</v>
      </c>
      <c r="P1002" s="13">
        <v>-0.20549999999999999</v>
      </c>
      <c r="Q1002" s="19">
        <v>0</v>
      </c>
      <c r="R1002" s="22">
        <v>0.66</v>
      </c>
      <c r="S1002" s="22">
        <v>1.58</v>
      </c>
      <c r="T1002" s="22">
        <v>0.4</v>
      </c>
      <c r="U1002" s="19">
        <v>39</v>
      </c>
      <c r="V1002" s="19">
        <v>15</v>
      </c>
      <c r="AS1002" s="2"/>
      <c r="AT1002" s="2"/>
      <c r="AU1002" s="2"/>
      <c r="AV1002" s="15"/>
      <c r="AW1002" s="15"/>
      <c r="BA1002" s="2"/>
      <c r="BB1002" s="2"/>
      <c r="BD1002" s="20"/>
      <c r="BE1002" s="20"/>
      <c r="BG1002" s="3"/>
      <c r="BH1002" s="1"/>
      <c r="BI1002" s="1"/>
      <c r="BJ1002" s="1"/>
      <c r="BK1002" s="1"/>
      <c r="BL1002" s="1"/>
    </row>
    <row r="1003" spans="1:64" x14ac:dyDescent="0.25">
      <c r="A1003" s="1" t="s">
        <v>1</v>
      </c>
      <c r="B1003" s="1" t="s">
        <v>2</v>
      </c>
      <c r="C1003" s="1" t="s">
        <v>13</v>
      </c>
      <c r="D1003" s="1" t="s">
        <v>4</v>
      </c>
      <c r="E1003" s="1" t="s">
        <v>178</v>
      </c>
      <c r="F1003" s="1" t="s">
        <v>698</v>
      </c>
      <c r="G1003"/>
      <c r="H1003" s="22">
        <v>3.9205999999999998E-2</v>
      </c>
      <c r="J1003" s="13">
        <v>-3.3E-3</v>
      </c>
      <c r="K1003" s="13">
        <v>0.1608</v>
      </c>
      <c r="L1003" s="13">
        <v>0.1057</v>
      </c>
      <c r="M1003" s="13">
        <v>9.7199999999999995E-2</v>
      </c>
      <c r="N1003" s="13">
        <v>-0.153</v>
      </c>
      <c r="O1003" s="13">
        <v>-0.20080000000000001</v>
      </c>
      <c r="P1003" s="13"/>
      <c r="Q1003" s="19">
        <v>1200</v>
      </c>
      <c r="R1003" s="22">
        <v>0.66</v>
      </c>
      <c r="S1003" s="22">
        <v>1.34</v>
      </c>
      <c r="T1003" s="22">
        <v>-0.18</v>
      </c>
      <c r="U1003" s="19">
        <v>68</v>
      </c>
      <c r="V1003" s="19">
        <v>8</v>
      </c>
      <c r="AS1003" s="2"/>
      <c r="AT1003" s="2"/>
      <c r="AU1003" s="2"/>
      <c r="AV1003" s="15"/>
      <c r="AW1003" s="15"/>
      <c r="BA1003" s="2"/>
      <c r="BB1003" s="2"/>
      <c r="BD1003" s="20"/>
      <c r="BE1003" s="20"/>
      <c r="BG1003" s="3"/>
      <c r="BH1003" s="1"/>
      <c r="BI1003" s="1"/>
      <c r="BJ1003" s="1"/>
      <c r="BK1003" s="1"/>
      <c r="BL1003" s="1"/>
    </row>
    <row r="1004" spans="1:64" x14ac:dyDescent="0.25">
      <c r="A1004" s="1" t="s">
        <v>21</v>
      </c>
      <c r="B1004" s="1" t="s">
        <v>18</v>
      </c>
      <c r="C1004" s="1" t="s">
        <v>7</v>
      </c>
      <c r="D1004" s="1" t="s">
        <v>4</v>
      </c>
      <c r="E1004" s="1" t="s">
        <v>425</v>
      </c>
      <c r="F1004" s="1" t="s">
        <v>427</v>
      </c>
      <c r="G1004">
        <v>3.5152999999999997E-2</v>
      </c>
      <c r="H1004" s="22">
        <v>-2.9531999999999999E-2</v>
      </c>
      <c r="I1004" s="2">
        <v>3.5200000000000002E-2</v>
      </c>
      <c r="J1004" s="13">
        <v>0.17119999999999999</v>
      </c>
      <c r="K1004" s="13">
        <v>0.1186</v>
      </c>
      <c r="L1004" s="13">
        <v>7.8600000000000003E-2</v>
      </c>
      <c r="M1004" s="13">
        <v>7.3999999999999996E-2</v>
      </c>
      <c r="N1004" s="13">
        <v>0</v>
      </c>
      <c r="O1004" s="13">
        <v>-0.38979999999999998</v>
      </c>
      <c r="P1004" s="13">
        <v>3.5200000000000002E-2</v>
      </c>
      <c r="Q1004" s="19">
        <v>0</v>
      </c>
      <c r="R1004" s="22">
        <v>0.66</v>
      </c>
      <c r="S1004" s="22">
        <v>0.91</v>
      </c>
      <c r="T1004" s="22">
        <v>0.8</v>
      </c>
      <c r="U1004" s="19">
        <v>80</v>
      </c>
      <c r="V1004" s="19">
        <v>6</v>
      </c>
      <c r="AS1004" s="2"/>
      <c r="AT1004" s="2"/>
      <c r="AU1004" s="2"/>
      <c r="AV1004" s="15"/>
      <c r="AW1004" s="15"/>
      <c r="BA1004" s="2"/>
      <c r="BB1004" s="2"/>
      <c r="BD1004" s="20"/>
      <c r="BE1004" s="20"/>
      <c r="BG1004" s="3"/>
      <c r="BH1004" s="1"/>
      <c r="BI1004" s="1"/>
      <c r="BJ1004" s="1"/>
      <c r="BK1004" s="1"/>
      <c r="BL1004" s="1"/>
    </row>
    <row r="1005" spans="1:64" x14ac:dyDescent="0.25">
      <c r="A1005" s="1" t="s">
        <v>6</v>
      </c>
      <c r="B1005" s="1" t="s">
        <v>18</v>
      </c>
      <c r="C1005" s="1" t="s">
        <v>1645</v>
      </c>
      <c r="D1005" s="1" t="s">
        <v>4</v>
      </c>
      <c r="E1005" s="1" t="s">
        <v>3203</v>
      </c>
      <c r="F1005" s="1" t="s">
        <v>3204</v>
      </c>
      <c r="G1005"/>
      <c r="H1005" s="22">
        <v>1.0699999999999999E-2</v>
      </c>
      <c r="J1005" s="13">
        <v>1.5972999999999999</v>
      </c>
      <c r="K1005" s="13">
        <v>0.63949999999999996</v>
      </c>
      <c r="L1005" s="13">
        <v>0.41520000000000001</v>
      </c>
      <c r="M1005" s="13">
        <v>0.24410000000000001</v>
      </c>
      <c r="N1005" s="13">
        <v>0</v>
      </c>
      <c r="O1005" s="13">
        <v>-0.67390000000000005</v>
      </c>
      <c r="P1005" s="13"/>
      <c r="Q1005" s="19">
        <v>1</v>
      </c>
      <c r="R1005" s="22">
        <v>0.65</v>
      </c>
      <c r="S1005" s="22">
        <v>1.2</v>
      </c>
      <c r="T1005" s="22">
        <v>0.45</v>
      </c>
      <c r="U1005" s="19">
        <v>27</v>
      </c>
      <c r="V1005" s="19">
        <v>13</v>
      </c>
      <c r="AS1005" s="2"/>
      <c r="AT1005" s="2"/>
      <c r="AU1005" s="2"/>
      <c r="AV1005" s="15"/>
      <c r="AW1005" s="15"/>
      <c r="BA1005" s="2"/>
      <c r="BB1005" s="2"/>
      <c r="BD1005" s="20"/>
      <c r="BE1005" s="20"/>
      <c r="BG1005" s="3"/>
      <c r="BH1005" s="1"/>
      <c r="BI1005" s="1"/>
      <c r="BJ1005" s="1"/>
      <c r="BK1005" s="1"/>
      <c r="BL1005" s="1"/>
    </row>
    <row r="1006" spans="1:64" x14ac:dyDescent="0.25">
      <c r="A1006" s="1" t="s">
        <v>21</v>
      </c>
      <c r="B1006" s="1" t="s">
        <v>18</v>
      </c>
      <c r="C1006" s="1" t="s">
        <v>7</v>
      </c>
      <c r="D1006" s="1" t="s">
        <v>4</v>
      </c>
      <c r="E1006" s="1" t="s">
        <v>388</v>
      </c>
      <c r="F1006" s="1" t="s">
        <v>389</v>
      </c>
      <c r="G1006">
        <v>1.6140000000000002E-2</v>
      </c>
      <c r="H1006" s="22">
        <v>-2.2161E-2</v>
      </c>
      <c r="I1006" s="2">
        <v>1.61E-2</v>
      </c>
      <c r="J1006" s="13">
        <v>7.4300000000000005E-2</v>
      </c>
      <c r="K1006" s="13">
        <v>7.8399999999999997E-2</v>
      </c>
      <c r="L1006" s="13">
        <v>5.1299999999999998E-2</v>
      </c>
      <c r="M1006" s="13">
        <v>4.9299999999999997E-2</v>
      </c>
      <c r="N1006" s="13">
        <v>-1.2200000000000001E-2</v>
      </c>
      <c r="O1006" s="13">
        <v>-0.18290000000000001</v>
      </c>
      <c r="P1006" s="13">
        <v>1.61E-2</v>
      </c>
      <c r="Q1006" s="19">
        <v>0</v>
      </c>
      <c r="R1006" s="22">
        <v>0.65</v>
      </c>
      <c r="S1006" s="22">
        <v>0.97</v>
      </c>
      <c r="T1006" s="22">
        <v>0.9</v>
      </c>
      <c r="U1006" s="19">
        <v>37</v>
      </c>
      <c r="V1006" s="19">
        <v>6</v>
      </c>
      <c r="AS1006" s="2"/>
      <c r="AT1006" s="2"/>
      <c r="AU1006" s="2"/>
      <c r="AV1006" s="15"/>
      <c r="AW1006" s="15"/>
      <c r="BA1006" s="2"/>
      <c r="BB1006" s="2"/>
      <c r="BD1006" s="20"/>
      <c r="BE1006" s="20"/>
      <c r="BG1006" s="3"/>
      <c r="BH1006" s="1"/>
      <c r="BI1006" s="1"/>
      <c r="BJ1006" s="1"/>
      <c r="BK1006" s="1"/>
      <c r="BL1006" s="1"/>
    </row>
    <row r="1007" spans="1:64" x14ac:dyDescent="0.25">
      <c r="A1007" s="1" t="s">
        <v>6</v>
      </c>
      <c r="B1007" s="1" t="s">
        <v>18</v>
      </c>
      <c r="C1007" s="1" t="s">
        <v>1645</v>
      </c>
      <c r="D1007" s="1" t="s">
        <v>4</v>
      </c>
      <c r="E1007" s="1" t="s">
        <v>982</v>
      </c>
      <c r="F1007" s="1" t="s">
        <v>983</v>
      </c>
      <c r="G1007">
        <v>1.555E-3</v>
      </c>
      <c r="H1007" s="22">
        <v>-8.7098999999999996E-2</v>
      </c>
      <c r="I1007" s="2">
        <v>1.6000000000000001E-3</v>
      </c>
      <c r="J1007" s="13">
        <v>0.4652</v>
      </c>
      <c r="K1007" s="13">
        <v>0.71550000000000002</v>
      </c>
      <c r="L1007" s="13">
        <v>0.46550000000000002</v>
      </c>
      <c r="M1007" s="13">
        <v>0.25159999999999999</v>
      </c>
      <c r="N1007" s="13">
        <v>-0.31690000000000002</v>
      </c>
      <c r="O1007" s="13">
        <v>-0.76729999999999998</v>
      </c>
      <c r="P1007" s="13">
        <v>1.6000000000000001E-3</v>
      </c>
      <c r="Q1007" s="19">
        <v>0</v>
      </c>
      <c r="R1007" s="22">
        <v>0.65</v>
      </c>
      <c r="S1007" s="22">
        <v>1.35</v>
      </c>
      <c r="T1007" s="22">
        <v>0.64</v>
      </c>
      <c r="U1007" s="19">
        <v>38</v>
      </c>
      <c r="V1007" s="19">
        <v>14</v>
      </c>
      <c r="AS1007" s="2"/>
      <c r="AT1007" s="2"/>
      <c r="AU1007" s="2"/>
      <c r="AV1007" s="15"/>
      <c r="AW1007" s="15"/>
      <c r="BA1007" s="2"/>
      <c r="BB1007" s="2"/>
      <c r="BD1007" s="20"/>
      <c r="BE1007" s="20"/>
      <c r="BG1007" s="3"/>
      <c r="BH1007" s="1"/>
      <c r="BI1007" s="1"/>
      <c r="BJ1007" s="1"/>
      <c r="BK1007" s="1"/>
      <c r="BL1007" s="1"/>
    </row>
    <row r="1008" spans="1:64" x14ac:dyDescent="0.25">
      <c r="A1008" s="1" t="s">
        <v>21</v>
      </c>
      <c r="B1008" s="1" t="s">
        <v>18</v>
      </c>
      <c r="C1008" s="1" t="s">
        <v>39</v>
      </c>
      <c r="D1008" s="1" t="s">
        <v>4</v>
      </c>
      <c r="E1008" s="1" t="s">
        <v>2568</v>
      </c>
      <c r="F1008" s="1" t="s">
        <v>2569</v>
      </c>
      <c r="G1008"/>
      <c r="H1008" s="22">
        <v>-1.7899999999999999E-2</v>
      </c>
      <c r="J1008" s="13">
        <v>4.8800000000000003E-2</v>
      </c>
      <c r="K1008" s="13">
        <v>5.0599999999999999E-2</v>
      </c>
      <c r="L1008" s="13">
        <v>3.3000000000000002E-2</v>
      </c>
      <c r="M1008" s="13">
        <v>3.2199999999999999E-2</v>
      </c>
      <c r="N1008" s="13">
        <v>-5.5300000000000002E-2</v>
      </c>
      <c r="O1008" s="13">
        <v>-0.1227</v>
      </c>
      <c r="P1008" s="13"/>
      <c r="Q1008" s="19">
        <v>47</v>
      </c>
      <c r="R1008" s="22">
        <v>0.65</v>
      </c>
      <c r="S1008" s="22">
        <v>1.1299999999999999</v>
      </c>
      <c r="T1008" s="22">
        <v>0.19</v>
      </c>
      <c r="U1008" s="19">
        <v>27</v>
      </c>
      <c r="V1008" s="19">
        <v>4</v>
      </c>
      <c r="AS1008" s="2"/>
      <c r="AT1008" s="2"/>
      <c r="AU1008" s="2"/>
      <c r="AV1008" s="15"/>
      <c r="AW1008" s="15"/>
      <c r="BA1008" s="2"/>
      <c r="BB1008" s="2"/>
      <c r="BD1008" s="20"/>
      <c r="BE1008" s="20"/>
      <c r="BG1008" s="3"/>
      <c r="BH1008" s="1"/>
      <c r="BI1008" s="1"/>
      <c r="BJ1008" s="1"/>
      <c r="BK1008" s="1"/>
      <c r="BL1008" s="1"/>
    </row>
    <row r="1009" spans="1:64" x14ac:dyDescent="0.25">
      <c r="A1009" s="1" t="s">
        <v>1</v>
      </c>
      <c r="B1009" s="1" t="s">
        <v>18</v>
      </c>
      <c r="C1009" s="1" t="s">
        <v>25</v>
      </c>
      <c r="D1009" s="1" t="s">
        <v>4</v>
      </c>
      <c r="E1009" s="1" t="s">
        <v>1772</v>
      </c>
      <c r="F1009" s="1" t="s">
        <v>1774</v>
      </c>
      <c r="G1009"/>
      <c r="H1009" s="22">
        <v>-4.9265999999999997E-2</v>
      </c>
      <c r="J1009" s="13">
        <v>0.20660000000000001</v>
      </c>
      <c r="K1009" s="13">
        <v>0.2596</v>
      </c>
      <c r="L1009" s="13">
        <v>0.16889999999999999</v>
      </c>
      <c r="M1009" s="13">
        <v>0.14760000000000001</v>
      </c>
      <c r="N1009" s="13">
        <v>-6.7900000000000002E-2</v>
      </c>
      <c r="O1009" s="13">
        <v>-0.1203</v>
      </c>
      <c r="P1009" s="13"/>
      <c r="Q1009" s="19">
        <v>317</v>
      </c>
      <c r="R1009" s="22">
        <v>0.65</v>
      </c>
      <c r="S1009" s="22">
        <v>1.58</v>
      </c>
      <c r="T1009" s="22">
        <v>0.22</v>
      </c>
      <c r="U1009" s="19">
        <v>6</v>
      </c>
      <c r="V1009" s="19">
        <v>2</v>
      </c>
      <c r="AS1009" s="2"/>
      <c r="AT1009" s="2"/>
      <c r="AU1009" s="2"/>
      <c r="AV1009" s="15"/>
      <c r="AW1009" s="15"/>
      <c r="BA1009" s="2"/>
      <c r="BB1009" s="2"/>
      <c r="BD1009" s="20"/>
      <c r="BE1009" s="20"/>
      <c r="BG1009" s="3"/>
      <c r="BH1009" s="1"/>
      <c r="BI1009" s="1"/>
      <c r="BJ1009" s="1"/>
      <c r="BK1009" s="1"/>
      <c r="BL1009" s="1"/>
    </row>
    <row r="1010" spans="1:64" x14ac:dyDescent="0.25">
      <c r="A1010" s="1" t="s">
        <v>1</v>
      </c>
      <c r="B1010" s="1" t="s">
        <v>18</v>
      </c>
      <c r="C1010" s="1" t="s">
        <v>25</v>
      </c>
      <c r="D1010" s="1" t="s">
        <v>4</v>
      </c>
      <c r="E1010" s="1" t="s">
        <v>2295</v>
      </c>
      <c r="F1010" s="1" t="s">
        <v>31</v>
      </c>
      <c r="G1010"/>
      <c r="H1010" s="22">
        <v>-2.35E-2</v>
      </c>
      <c r="J1010" s="13">
        <v>0.20019999999999999</v>
      </c>
      <c r="K1010" s="13">
        <v>0.28139999999999998</v>
      </c>
      <c r="L1010" s="13">
        <v>0.18210000000000001</v>
      </c>
      <c r="M1010" s="13">
        <v>0.15440000000000001</v>
      </c>
      <c r="N1010" s="13">
        <v>-0.1241</v>
      </c>
      <c r="O1010" s="13">
        <v>-0.26279999999999998</v>
      </c>
      <c r="P1010" s="13"/>
      <c r="Q1010" s="19">
        <v>216</v>
      </c>
      <c r="R1010" s="22">
        <v>0.65</v>
      </c>
      <c r="S1010" s="22">
        <v>1.44</v>
      </c>
      <c r="T1010" s="22">
        <v>-0.06</v>
      </c>
      <c r="U1010" s="19">
        <v>34</v>
      </c>
      <c r="V1010" s="19">
        <v>7</v>
      </c>
      <c r="AS1010" s="2"/>
      <c r="AT1010" s="2"/>
      <c r="AU1010" s="2"/>
      <c r="AV1010" s="15"/>
      <c r="AW1010" s="15"/>
      <c r="BA1010" s="2"/>
      <c r="BB1010" s="2"/>
      <c r="BD1010" s="20"/>
      <c r="BE1010" s="20"/>
      <c r="BG1010" s="3"/>
      <c r="BH1010" s="1"/>
      <c r="BI1010" s="1"/>
      <c r="BJ1010" s="1"/>
      <c r="BK1010" s="1"/>
      <c r="BL1010" s="1"/>
    </row>
    <row r="1011" spans="1:64" x14ac:dyDescent="0.25">
      <c r="A1011" s="1" t="s">
        <v>36</v>
      </c>
      <c r="B1011" s="1" t="s">
        <v>8</v>
      </c>
      <c r="C1011" s="1" t="s">
        <v>7</v>
      </c>
      <c r="D1011" s="1" t="s">
        <v>4</v>
      </c>
      <c r="E1011" s="1" t="s">
        <v>2417</v>
      </c>
      <c r="F1011" s="1" t="s">
        <v>2418</v>
      </c>
      <c r="G1011"/>
      <c r="H1011" s="22">
        <v>4.4000000000000003E-3</v>
      </c>
      <c r="J1011" s="13">
        <v>4.1500000000000002E-2</v>
      </c>
      <c r="K1011" s="13">
        <v>3.1099999999999999E-2</v>
      </c>
      <c r="L1011" s="13">
        <v>2.01E-2</v>
      </c>
      <c r="M1011" s="13">
        <v>1.9800000000000002E-2</v>
      </c>
      <c r="N1011" s="13">
        <v>0</v>
      </c>
      <c r="O1011" s="13">
        <v>-6.08E-2</v>
      </c>
      <c r="P1011" s="13"/>
      <c r="Q1011" s="19">
        <v>260</v>
      </c>
      <c r="R1011" s="22">
        <v>0.65</v>
      </c>
      <c r="S1011" s="22">
        <v>0.72</v>
      </c>
      <c r="T1011" s="22">
        <v>0.47</v>
      </c>
      <c r="U1011" s="19">
        <v>22</v>
      </c>
      <c r="V1011" s="19">
        <v>5</v>
      </c>
      <c r="AS1011" s="2"/>
      <c r="AT1011" s="2"/>
      <c r="AU1011" s="2"/>
      <c r="AV1011" s="15"/>
      <c r="AW1011" s="15"/>
      <c r="BA1011" s="2"/>
      <c r="BB1011" s="2"/>
      <c r="BD1011" s="20"/>
      <c r="BE1011" s="20"/>
      <c r="BG1011" s="3"/>
      <c r="BH1011" s="1"/>
      <c r="BI1011" s="1"/>
      <c r="BJ1011" s="1"/>
      <c r="BK1011" s="1"/>
      <c r="BL1011" s="1"/>
    </row>
    <row r="1012" spans="1:64" x14ac:dyDescent="0.25">
      <c r="A1012" s="1" t="s">
        <v>17</v>
      </c>
      <c r="B1012" s="1" t="s">
        <v>18</v>
      </c>
      <c r="C1012" s="1" t="s">
        <v>25</v>
      </c>
      <c r="D1012" s="1" t="s">
        <v>4</v>
      </c>
      <c r="E1012" s="1" t="s">
        <v>715</v>
      </c>
      <c r="F1012" s="1" t="s">
        <v>1845</v>
      </c>
      <c r="G1012">
        <v>4.3355999999999999E-2</v>
      </c>
      <c r="H1012" s="22">
        <v>-5.6909999999999999E-3</v>
      </c>
      <c r="I1012" s="2">
        <v>4.3400000000000001E-2</v>
      </c>
      <c r="J1012" s="13">
        <v>7.2400000000000006E-2</v>
      </c>
      <c r="K1012" s="13">
        <v>0.1633</v>
      </c>
      <c r="L1012" s="13">
        <v>0.1066</v>
      </c>
      <c r="M1012" s="13">
        <v>9.7199999999999995E-2</v>
      </c>
      <c r="N1012" s="13">
        <v>0</v>
      </c>
      <c r="O1012" s="13">
        <v>-0.51229999999999998</v>
      </c>
      <c r="P1012" s="13">
        <v>4.3400000000000001E-2</v>
      </c>
      <c r="Q1012" s="19">
        <v>0</v>
      </c>
      <c r="R1012" s="22">
        <v>0.65</v>
      </c>
      <c r="S1012" s="22">
        <v>0.93</v>
      </c>
      <c r="T1012" s="22">
        <v>0.76</v>
      </c>
      <c r="U1012" s="19">
        <v>84</v>
      </c>
      <c r="V1012" s="19">
        <v>8</v>
      </c>
      <c r="AS1012" s="2"/>
      <c r="AT1012" s="2"/>
      <c r="AU1012" s="2"/>
      <c r="AV1012" s="15"/>
      <c r="AW1012" s="15"/>
      <c r="BA1012" s="2"/>
      <c r="BB1012" s="2"/>
      <c r="BD1012" s="20"/>
      <c r="BE1012" s="20"/>
      <c r="BG1012" s="3"/>
      <c r="BH1012" s="1"/>
      <c r="BI1012" s="1"/>
      <c r="BJ1012" s="1"/>
      <c r="BK1012" s="1"/>
      <c r="BL1012" s="1"/>
    </row>
    <row r="1013" spans="1:64" x14ac:dyDescent="0.25">
      <c r="A1013" s="1" t="s">
        <v>17</v>
      </c>
      <c r="B1013" s="1" t="s">
        <v>18</v>
      </c>
      <c r="C1013" s="1" t="s">
        <v>25</v>
      </c>
      <c r="D1013" s="1" t="s">
        <v>1822</v>
      </c>
      <c r="E1013" s="1" t="s">
        <v>3095</v>
      </c>
      <c r="F1013" s="1" t="s">
        <v>3096</v>
      </c>
      <c r="G1013"/>
      <c r="H1013" s="22">
        <v>-3.8699999999999998E-2</v>
      </c>
      <c r="J1013" s="13">
        <v>1.6400000000000001E-2</v>
      </c>
      <c r="K1013" s="13">
        <v>8.4699999999999998E-2</v>
      </c>
      <c r="L1013" s="13">
        <v>5.5E-2</v>
      </c>
      <c r="M1013" s="13">
        <v>5.2900000000000003E-2</v>
      </c>
      <c r="N1013" s="13">
        <v>-5.3600000000000002E-2</v>
      </c>
      <c r="O1013" s="13">
        <v>-5.3600000000000002E-2</v>
      </c>
      <c r="P1013" s="13"/>
      <c r="Q1013" s="19">
        <v>0</v>
      </c>
      <c r="R1013" s="22">
        <v>0.65</v>
      </c>
      <c r="S1013" s="22">
        <v>1.1100000000000001</v>
      </c>
      <c r="T1013" s="22">
        <v>0.66</v>
      </c>
      <c r="U1013" s="19">
        <v>5</v>
      </c>
      <c r="V1013" s="19">
        <v>3</v>
      </c>
      <c r="AS1013" s="2"/>
      <c r="AT1013" s="2"/>
      <c r="AU1013" s="2"/>
      <c r="AV1013" s="15"/>
      <c r="AW1013" s="15"/>
      <c r="BA1013" s="2"/>
      <c r="BB1013" s="2"/>
      <c r="BD1013" s="20"/>
      <c r="BE1013" s="20"/>
      <c r="BG1013" s="3"/>
      <c r="BH1013" s="1"/>
      <c r="BI1013" s="1"/>
      <c r="BJ1013" s="1"/>
      <c r="BK1013" s="1"/>
      <c r="BL1013" s="1"/>
    </row>
    <row r="1014" spans="1:64" x14ac:dyDescent="0.25">
      <c r="A1014" s="1" t="s">
        <v>32</v>
      </c>
      <c r="B1014" s="1" t="s">
        <v>18</v>
      </c>
      <c r="C1014" s="1" t="s">
        <v>33</v>
      </c>
      <c r="D1014" s="1" t="s">
        <v>4</v>
      </c>
      <c r="E1014" s="1" t="s">
        <v>1098</v>
      </c>
      <c r="F1014" s="1" t="s">
        <v>1099</v>
      </c>
      <c r="G1014">
        <v>-2.99E-4</v>
      </c>
      <c r="H1014" s="22">
        <v>1.1674E-2</v>
      </c>
      <c r="I1014" s="2">
        <v>-2.9999999999999997E-4</v>
      </c>
      <c r="J1014" s="13">
        <v>0.1208</v>
      </c>
      <c r="K1014" s="13">
        <v>0.126</v>
      </c>
      <c r="L1014" s="13">
        <v>8.1299999999999997E-2</v>
      </c>
      <c r="M1014" s="13">
        <v>7.5399999999999995E-2</v>
      </c>
      <c r="N1014" s="13">
        <v>-2.9999999999999997E-4</v>
      </c>
      <c r="O1014" s="13">
        <v>-0.31440000000000001</v>
      </c>
      <c r="P1014" s="13">
        <v>-2.9999999999999997E-4</v>
      </c>
      <c r="Q1014" s="19">
        <v>0</v>
      </c>
      <c r="R1014" s="22">
        <v>0.65</v>
      </c>
      <c r="S1014" s="22">
        <v>0.69</v>
      </c>
      <c r="T1014" s="22">
        <v>0.41</v>
      </c>
      <c r="U1014" s="19">
        <v>23</v>
      </c>
      <c r="V1014" s="19">
        <v>4</v>
      </c>
      <c r="AS1014" s="2"/>
      <c r="AT1014" s="2"/>
      <c r="AU1014" s="2"/>
      <c r="AV1014" s="15"/>
      <c r="AW1014" s="15"/>
      <c r="BA1014" s="2"/>
      <c r="BB1014" s="2"/>
      <c r="BD1014" s="20"/>
      <c r="BE1014" s="20"/>
      <c r="BG1014" s="3"/>
      <c r="BH1014" s="1"/>
      <c r="BI1014" s="1"/>
      <c r="BJ1014" s="1"/>
      <c r="BK1014" s="1"/>
      <c r="BL1014" s="1"/>
    </row>
    <row r="1015" spans="1:64" x14ac:dyDescent="0.25">
      <c r="A1015" s="1" t="s">
        <v>6</v>
      </c>
      <c r="B1015" s="1" t="s">
        <v>18</v>
      </c>
      <c r="C1015" s="1" t="s">
        <v>1645</v>
      </c>
      <c r="D1015" s="1" t="s">
        <v>4</v>
      </c>
      <c r="E1015" s="1" t="s">
        <v>773</v>
      </c>
      <c r="F1015" s="1" t="s">
        <v>804</v>
      </c>
      <c r="G1015">
        <v>2.1298999999999998E-2</v>
      </c>
      <c r="H1015" s="22">
        <v>-0.184529</v>
      </c>
      <c r="I1015" s="2">
        <v>2.1299999999999999E-2</v>
      </c>
      <c r="J1015" s="13">
        <v>0.39290000000000003</v>
      </c>
      <c r="K1015" s="13">
        <v>0.83309999999999995</v>
      </c>
      <c r="L1015" s="13">
        <v>0.54459999999999997</v>
      </c>
      <c r="M1015" s="13">
        <v>0.2248</v>
      </c>
      <c r="N1015" s="13">
        <v>-0.46029999999999999</v>
      </c>
      <c r="O1015" s="13">
        <v>-0.83709999999999996</v>
      </c>
      <c r="P1015" s="13">
        <v>2.1299999999999999E-2</v>
      </c>
      <c r="Q1015" s="19">
        <v>0</v>
      </c>
      <c r="R1015" s="22">
        <v>0.65</v>
      </c>
      <c r="S1015" s="22">
        <v>1.1200000000000001</v>
      </c>
      <c r="T1015" s="22">
        <v>0.51</v>
      </c>
      <c r="U1015" s="19">
        <v>37</v>
      </c>
      <c r="V1015" s="19">
        <v>14</v>
      </c>
      <c r="AS1015" s="2"/>
      <c r="AT1015" s="2"/>
      <c r="AU1015" s="2"/>
      <c r="AV1015" s="15"/>
      <c r="AW1015" s="15"/>
      <c r="BA1015" s="2"/>
      <c r="BB1015" s="2"/>
      <c r="BD1015" s="20"/>
      <c r="BE1015" s="20"/>
      <c r="BG1015" s="3"/>
      <c r="BH1015" s="1"/>
      <c r="BI1015" s="1"/>
      <c r="BJ1015" s="1"/>
      <c r="BK1015" s="1"/>
      <c r="BL1015" s="1"/>
    </row>
    <row r="1016" spans="1:64" x14ac:dyDescent="0.25">
      <c r="A1016" s="1" t="s">
        <v>1</v>
      </c>
      <c r="B1016" s="1" t="s">
        <v>2</v>
      </c>
      <c r="C1016" s="1" t="s">
        <v>13</v>
      </c>
      <c r="D1016" s="1" t="s">
        <v>4</v>
      </c>
      <c r="E1016" s="1" t="s">
        <v>174</v>
      </c>
      <c r="F1016" s="1" t="s">
        <v>175</v>
      </c>
      <c r="G1016"/>
      <c r="H1016" s="22">
        <v>1.6250000000000001E-2</v>
      </c>
      <c r="J1016" s="13">
        <v>1.5900000000000001E-2</v>
      </c>
      <c r="K1016" s="13">
        <v>0.1487</v>
      </c>
      <c r="L1016" s="13">
        <v>9.6600000000000005E-2</v>
      </c>
      <c r="M1016" s="13">
        <v>8.9099999999999999E-2</v>
      </c>
      <c r="N1016" s="13">
        <v>-0.14530000000000001</v>
      </c>
      <c r="O1016" s="13">
        <v>-0.3024</v>
      </c>
      <c r="P1016" s="13"/>
      <c r="Q1016" s="19">
        <v>5957</v>
      </c>
      <c r="R1016" s="22">
        <v>0.65</v>
      </c>
      <c r="S1016" s="22">
        <v>1.19</v>
      </c>
      <c r="T1016" s="22">
        <v>-0.15</v>
      </c>
      <c r="U1016" s="19">
        <v>73</v>
      </c>
      <c r="V1016" s="19">
        <v>8</v>
      </c>
      <c r="AS1016" s="2"/>
      <c r="AT1016" s="2"/>
      <c r="AU1016" s="2"/>
      <c r="AV1016" s="15"/>
      <c r="AW1016" s="15"/>
      <c r="BA1016" s="2"/>
      <c r="BB1016" s="2"/>
      <c r="BD1016" s="20"/>
      <c r="BE1016" s="20"/>
      <c r="BG1016" s="3"/>
      <c r="BH1016" s="1"/>
      <c r="BI1016" s="1"/>
      <c r="BJ1016" s="1"/>
      <c r="BK1016" s="1"/>
      <c r="BL1016" s="1"/>
    </row>
    <row r="1017" spans="1:64" x14ac:dyDescent="0.25">
      <c r="A1017" s="1" t="s">
        <v>6</v>
      </c>
      <c r="B1017" s="1" t="s">
        <v>18</v>
      </c>
      <c r="C1017" s="1" t="s">
        <v>1645</v>
      </c>
      <c r="D1017" s="1" t="s">
        <v>4</v>
      </c>
      <c r="E1017" s="1" t="s">
        <v>3259</v>
      </c>
      <c r="F1017" s="1" t="s">
        <v>3259</v>
      </c>
      <c r="G1017"/>
      <c r="H1017" s="22">
        <v>-4.4999999999999998E-2</v>
      </c>
      <c r="J1017" s="13">
        <v>0.96189999999999998</v>
      </c>
      <c r="K1017" s="13">
        <v>0.85940000000000005</v>
      </c>
      <c r="L1017" s="13">
        <v>0.55900000000000005</v>
      </c>
      <c r="M1017" s="13">
        <v>0.25340000000000001</v>
      </c>
      <c r="N1017" s="13">
        <v>-4.4999999999999998E-2</v>
      </c>
      <c r="O1017" s="13">
        <v>-0.82730000000000004</v>
      </c>
      <c r="P1017" s="13"/>
      <c r="Q1017" s="19">
        <v>20</v>
      </c>
      <c r="R1017" s="22">
        <v>0.65</v>
      </c>
      <c r="S1017" s="22">
        <v>1.43</v>
      </c>
      <c r="T1017" s="22">
        <v>0.6</v>
      </c>
      <c r="U1017" s="19">
        <v>35</v>
      </c>
      <c r="V1017" s="19">
        <v>12</v>
      </c>
      <c r="AS1017" s="2"/>
      <c r="AT1017" s="2"/>
      <c r="AU1017" s="2"/>
      <c r="AV1017" s="15"/>
      <c r="AW1017" s="15"/>
      <c r="BA1017" s="2"/>
      <c r="BB1017" s="2"/>
      <c r="BD1017" s="20"/>
      <c r="BE1017" s="20"/>
      <c r="BG1017" s="3"/>
      <c r="BH1017" s="1"/>
      <c r="BI1017" s="1"/>
      <c r="BJ1017" s="1"/>
      <c r="BK1017" s="1"/>
      <c r="BL1017" s="1"/>
    </row>
    <row r="1018" spans="1:64" x14ac:dyDescent="0.25">
      <c r="A1018" s="1" t="s">
        <v>1079</v>
      </c>
      <c r="B1018" s="1" t="s">
        <v>8</v>
      </c>
      <c r="C1018" s="1" t="s">
        <v>7</v>
      </c>
      <c r="D1018" s="1" t="s">
        <v>4</v>
      </c>
      <c r="E1018" s="1" t="s">
        <v>1281</v>
      </c>
      <c r="F1018" s="1" t="s">
        <v>1282</v>
      </c>
      <c r="G1018"/>
      <c r="H1018" s="22">
        <v>-2.2336000000000002E-2</v>
      </c>
      <c r="J1018" s="13">
        <v>0.16009999999999999</v>
      </c>
      <c r="K1018" s="13">
        <v>0.1547</v>
      </c>
      <c r="L1018" s="13">
        <v>0.1011</v>
      </c>
      <c r="M1018" s="13">
        <v>9.2399999999999996E-2</v>
      </c>
      <c r="N1018" s="13">
        <v>-2.23E-2</v>
      </c>
      <c r="O1018" s="13">
        <v>-0.31230000000000002</v>
      </c>
      <c r="P1018" s="13"/>
      <c r="Q1018" s="19">
        <v>0</v>
      </c>
      <c r="R1018" s="22">
        <v>0.65</v>
      </c>
      <c r="S1018" s="22">
        <v>0.73</v>
      </c>
      <c r="T1018" s="22">
        <v>0.75</v>
      </c>
      <c r="U1018" s="19">
        <v>25</v>
      </c>
      <c r="V1018" s="19">
        <v>5</v>
      </c>
      <c r="AS1018" s="2"/>
      <c r="AT1018" s="2"/>
      <c r="AU1018" s="2"/>
      <c r="AV1018" s="15"/>
      <c r="AW1018" s="15"/>
      <c r="BA1018" s="2"/>
      <c r="BB1018" s="2"/>
      <c r="BD1018" s="20"/>
      <c r="BE1018" s="20"/>
      <c r="BG1018" s="3"/>
      <c r="BH1018" s="1"/>
      <c r="BI1018" s="1"/>
      <c r="BJ1018" s="1"/>
      <c r="BK1018" s="1"/>
      <c r="BL1018" s="1"/>
    </row>
    <row r="1019" spans="1:64" x14ac:dyDescent="0.25">
      <c r="A1019" s="1" t="s">
        <v>6</v>
      </c>
      <c r="B1019" s="1" t="s">
        <v>18</v>
      </c>
      <c r="C1019" s="1" t="s">
        <v>1645</v>
      </c>
      <c r="D1019" s="1" t="s">
        <v>4</v>
      </c>
      <c r="E1019" s="1" t="s">
        <v>863</v>
      </c>
      <c r="F1019" s="1" t="s">
        <v>864</v>
      </c>
      <c r="G1019">
        <v>-3.5423999999999997E-2</v>
      </c>
      <c r="H1019" s="22">
        <v>-0.16107099999999999</v>
      </c>
      <c r="I1019" s="2">
        <v>-3.5400000000000001E-2</v>
      </c>
      <c r="J1019" s="13">
        <v>0.216</v>
      </c>
      <c r="K1019" s="13">
        <v>0.98429999999999995</v>
      </c>
      <c r="L1019" s="13">
        <v>0.63749999999999996</v>
      </c>
      <c r="M1019" s="13">
        <v>0.2384</v>
      </c>
      <c r="N1019" s="13">
        <v>-0.76649999999999996</v>
      </c>
      <c r="O1019" s="13">
        <v>-0.8931</v>
      </c>
      <c r="P1019" s="13">
        <v>-3.5400000000000001E-2</v>
      </c>
      <c r="Q1019" s="19">
        <v>0</v>
      </c>
      <c r="R1019" s="22">
        <v>0.65</v>
      </c>
      <c r="S1019" s="22">
        <v>1.53</v>
      </c>
      <c r="T1019" s="22">
        <v>0.54</v>
      </c>
      <c r="U1019" s="19">
        <v>39</v>
      </c>
      <c r="V1019" s="19">
        <v>5</v>
      </c>
      <c r="AS1019" s="2"/>
      <c r="AT1019" s="2"/>
      <c r="AU1019" s="2"/>
      <c r="AV1019" s="15"/>
      <c r="AW1019" s="15"/>
      <c r="BA1019" s="2"/>
      <c r="BB1019" s="2"/>
      <c r="BD1019" s="20"/>
      <c r="BE1019" s="20"/>
      <c r="BG1019" s="3"/>
      <c r="BH1019" s="1"/>
      <c r="BI1019" s="1"/>
      <c r="BJ1019" s="1"/>
      <c r="BK1019" s="1"/>
      <c r="BL1019" s="1"/>
    </row>
    <row r="1020" spans="1:64" x14ac:dyDescent="0.25">
      <c r="A1020" s="1" t="s">
        <v>1</v>
      </c>
      <c r="B1020" s="1" t="s">
        <v>2</v>
      </c>
      <c r="C1020" s="1" t="s">
        <v>22</v>
      </c>
      <c r="D1020" s="1" t="s">
        <v>4</v>
      </c>
      <c r="E1020" s="1" t="s">
        <v>216</v>
      </c>
      <c r="F1020" s="1" t="s">
        <v>217</v>
      </c>
      <c r="G1020"/>
      <c r="H1020" s="22">
        <v>5.9465999999999998E-2</v>
      </c>
      <c r="J1020" s="13">
        <v>1.0500000000000001E-2</v>
      </c>
      <c r="K1020" s="13">
        <v>0.1091</v>
      </c>
      <c r="L1020" s="13">
        <v>7.1199999999999999E-2</v>
      </c>
      <c r="M1020" s="13">
        <v>6.7299999999999999E-2</v>
      </c>
      <c r="N1020" s="13">
        <v>-0.1847</v>
      </c>
      <c r="O1020" s="13">
        <v>-0.23039999999999999</v>
      </c>
      <c r="P1020" s="13"/>
      <c r="Q1020" s="19">
        <v>571</v>
      </c>
      <c r="R1020" s="22">
        <v>0.65</v>
      </c>
      <c r="S1020" s="22">
        <v>1.1100000000000001</v>
      </c>
      <c r="T1020" s="22">
        <v>0.06</v>
      </c>
      <c r="U1020" s="19">
        <v>52</v>
      </c>
      <c r="V1020" s="19">
        <v>7</v>
      </c>
      <c r="AS1020" s="2"/>
      <c r="AT1020" s="2"/>
      <c r="AU1020" s="2"/>
      <c r="AV1020" s="15"/>
      <c r="AW1020" s="15"/>
      <c r="BA1020" s="2"/>
      <c r="BB1020" s="2"/>
      <c r="BD1020" s="20"/>
      <c r="BE1020" s="20"/>
      <c r="BG1020" s="3"/>
      <c r="BH1020" s="1"/>
      <c r="BI1020" s="1"/>
      <c r="BJ1020" s="1"/>
      <c r="BK1020" s="1"/>
      <c r="BL1020" s="1"/>
    </row>
    <row r="1021" spans="1:64" x14ac:dyDescent="0.25">
      <c r="A1021" s="1" t="s">
        <v>27</v>
      </c>
      <c r="B1021" s="1" t="s">
        <v>2</v>
      </c>
      <c r="C1021" s="1" t="s">
        <v>39</v>
      </c>
      <c r="D1021" s="1" t="s">
        <v>100</v>
      </c>
      <c r="E1021" s="1" t="s">
        <v>2652</v>
      </c>
      <c r="F1021" s="1" t="s">
        <v>2653</v>
      </c>
      <c r="G1021"/>
      <c r="H1021" s="22">
        <v>8.8000000000000005E-3</v>
      </c>
      <c r="J1021" s="13">
        <v>0.18759999999999999</v>
      </c>
      <c r="K1021" s="13">
        <v>6.9800000000000001E-2</v>
      </c>
      <c r="L1021" s="13">
        <v>4.5199999999999997E-2</v>
      </c>
      <c r="M1021" s="13">
        <v>4.36E-2</v>
      </c>
      <c r="N1021" s="13">
        <v>0</v>
      </c>
      <c r="O1021" s="13">
        <v>-0.17</v>
      </c>
      <c r="P1021" s="13"/>
      <c r="Q1021" s="19">
        <v>123</v>
      </c>
      <c r="R1021" s="22">
        <v>0.65</v>
      </c>
      <c r="S1021" s="22">
        <v>0.84</v>
      </c>
      <c r="T1021" s="22">
        <v>0</v>
      </c>
      <c r="U1021" s="19">
        <v>41</v>
      </c>
      <c r="V1021" s="19">
        <v>7</v>
      </c>
      <c r="AS1021" s="2"/>
      <c r="AT1021" s="2"/>
      <c r="AU1021" s="2"/>
      <c r="AV1021" s="15"/>
      <c r="AW1021" s="15"/>
      <c r="BA1021" s="2"/>
      <c r="BB1021" s="2"/>
      <c r="BD1021" s="20"/>
      <c r="BE1021" s="20"/>
      <c r="BG1021" s="3"/>
      <c r="BH1021" s="1"/>
      <c r="BI1021" s="1"/>
      <c r="BJ1021" s="1"/>
      <c r="BK1021" s="1"/>
      <c r="BL1021" s="1"/>
    </row>
    <row r="1022" spans="1:64" x14ac:dyDescent="0.25">
      <c r="A1022" s="1" t="s">
        <v>17</v>
      </c>
      <c r="B1022" s="1" t="s">
        <v>18</v>
      </c>
      <c r="C1022" s="1" t="s">
        <v>25</v>
      </c>
      <c r="D1022" s="1" t="s">
        <v>4</v>
      </c>
      <c r="E1022" s="1" t="s">
        <v>2680</v>
      </c>
      <c r="F1022" s="1" t="s">
        <v>2681</v>
      </c>
      <c r="G1022"/>
      <c r="H1022" s="22">
        <v>6.0000000000000001E-3</v>
      </c>
      <c r="J1022" s="13">
        <v>-0.1598</v>
      </c>
      <c r="K1022" s="13">
        <v>0.21809999999999999</v>
      </c>
      <c r="L1022" s="13">
        <v>0.1419</v>
      </c>
      <c r="M1022" s="13">
        <v>0.12759999999999999</v>
      </c>
      <c r="N1022" s="13">
        <v>-0.2263</v>
      </c>
      <c r="O1022" s="13">
        <v>-0.23089999999999999</v>
      </c>
      <c r="P1022" s="13"/>
      <c r="Q1022" s="19">
        <v>59</v>
      </c>
      <c r="R1022" s="22">
        <v>0.65</v>
      </c>
      <c r="S1022" s="22">
        <v>1.27</v>
      </c>
      <c r="T1022" s="22">
        <v>0.39</v>
      </c>
      <c r="U1022" s="19">
        <v>10</v>
      </c>
      <c r="V1022" s="19">
        <v>3</v>
      </c>
      <c r="AS1022" s="2"/>
      <c r="AT1022" s="2"/>
      <c r="AU1022" s="2"/>
      <c r="AV1022" s="15"/>
      <c r="AW1022" s="15"/>
      <c r="BA1022" s="2"/>
      <c r="BB1022" s="2"/>
      <c r="BD1022" s="20"/>
      <c r="BE1022" s="20"/>
      <c r="BG1022" s="3"/>
      <c r="BH1022" s="1"/>
      <c r="BI1022" s="1"/>
      <c r="BJ1022" s="1"/>
      <c r="BK1022" s="1"/>
      <c r="BL1022" s="1"/>
    </row>
    <row r="1023" spans="1:64" x14ac:dyDescent="0.25">
      <c r="A1023" s="1" t="s">
        <v>1</v>
      </c>
      <c r="B1023" s="1" t="s">
        <v>2</v>
      </c>
      <c r="C1023" s="1" t="s">
        <v>22</v>
      </c>
      <c r="D1023" s="1" t="s">
        <v>30</v>
      </c>
      <c r="E1023" s="1" t="s">
        <v>250</v>
      </c>
      <c r="F1023" s="1" t="s">
        <v>998</v>
      </c>
      <c r="G1023"/>
      <c r="H1023" s="22">
        <v>1.12E-2</v>
      </c>
      <c r="J1023" s="13">
        <v>0.25800000000000001</v>
      </c>
      <c r="K1023" s="13">
        <v>0.29360000000000003</v>
      </c>
      <c r="L1023" s="13">
        <v>0.1895</v>
      </c>
      <c r="M1023" s="13">
        <v>0.15909999999999999</v>
      </c>
      <c r="N1023" s="13">
        <v>0</v>
      </c>
      <c r="O1023" s="13">
        <v>-0.35370000000000001</v>
      </c>
      <c r="P1023" s="13"/>
      <c r="Q1023" s="19">
        <v>2</v>
      </c>
      <c r="R1023" s="22">
        <v>0.65</v>
      </c>
      <c r="S1023" s="22">
        <v>1.1299999999999999</v>
      </c>
      <c r="T1023" s="22">
        <v>0.33</v>
      </c>
      <c r="U1023" s="19">
        <v>20</v>
      </c>
      <c r="V1023" s="19">
        <v>9</v>
      </c>
      <c r="AS1023" s="2"/>
      <c r="AT1023" s="2"/>
      <c r="AU1023" s="2"/>
      <c r="AV1023" s="15"/>
      <c r="AW1023" s="15"/>
      <c r="BA1023" s="2"/>
      <c r="BB1023" s="2"/>
      <c r="BD1023" s="20"/>
      <c r="BE1023" s="20"/>
      <c r="BG1023" s="3"/>
      <c r="BH1023" s="1"/>
      <c r="BI1023" s="1"/>
      <c r="BJ1023" s="1"/>
      <c r="BK1023" s="1"/>
      <c r="BL1023" s="1"/>
    </row>
    <row r="1024" spans="1:64" x14ac:dyDescent="0.25">
      <c r="A1024" s="1" t="s">
        <v>17</v>
      </c>
      <c r="B1024" s="1" t="s">
        <v>18</v>
      </c>
      <c r="C1024" s="1" t="s">
        <v>25</v>
      </c>
      <c r="D1024" s="1" t="s">
        <v>473</v>
      </c>
      <c r="E1024" s="1" t="s">
        <v>2573</v>
      </c>
      <c r="F1024" s="1" t="s">
        <v>2574</v>
      </c>
      <c r="G1024"/>
      <c r="H1024" s="22">
        <v>9.9000000000000008E-3</v>
      </c>
      <c r="J1024" s="13">
        <v>0.1085</v>
      </c>
      <c r="K1024" s="13">
        <v>0.13730000000000001</v>
      </c>
      <c r="L1024" s="13">
        <v>8.7900000000000006E-2</v>
      </c>
      <c r="M1024" s="13">
        <v>8.0500000000000002E-2</v>
      </c>
      <c r="N1024" s="13">
        <v>-2.4400000000000002E-2</v>
      </c>
      <c r="O1024" s="13">
        <v>-0.3715</v>
      </c>
      <c r="P1024" s="13"/>
      <c r="Q1024" s="19">
        <v>130</v>
      </c>
      <c r="R1024" s="22">
        <v>0.64</v>
      </c>
      <c r="S1024" s="22">
        <v>0.6</v>
      </c>
      <c r="T1024" s="22">
        <v>0.56000000000000005</v>
      </c>
      <c r="U1024" s="19">
        <v>38</v>
      </c>
      <c r="V1024" s="19">
        <v>8</v>
      </c>
      <c r="AS1024" s="2"/>
      <c r="AT1024" s="2"/>
      <c r="AU1024" s="2"/>
      <c r="AV1024" s="15"/>
      <c r="AW1024" s="15"/>
      <c r="BA1024" s="2"/>
      <c r="BB1024" s="2"/>
      <c r="BD1024" s="20"/>
      <c r="BE1024" s="20"/>
      <c r="BG1024" s="3"/>
      <c r="BH1024" s="1"/>
      <c r="BI1024" s="1"/>
      <c r="BJ1024" s="1"/>
      <c r="BK1024" s="1"/>
      <c r="BL1024" s="1"/>
    </row>
    <row r="1025" spans="1:64" x14ac:dyDescent="0.25">
      <c r="A1025" s="1" t="s">
        <v>1</v>
      </c>
      <c r="B1025" s="1" t="s">
        <v>18</v>
      </c>
      <c r="C1025" s="1" t="s">
        <v>39</v>
      </c>
      <c r="D1025" s="1" t="s">
        <v>4</v>
      </c>
      <c r="E1025" s="1" t="s">
        <v>614</v>
      </c>
      <c r="F1025" s="1" t="s">
        <v>2330</v>
      </c>
      <c r="G1025"/>
      <c r="H1025" s="22">
        <v>-1.1599999999999999E-2</v>
      </c>
      <c r="J1025" s="13">
        <v>9.6699999999999994E-2</v>
      </c>
      <c r="K1025" s="13">
        <v>4.9599999999999998E-2</v>
      </c>
      <c r="L1025" s="13">
        <v>3.15E-2</v>
      </c>
      <c r="M1025" s="13">
        <v>3.0700000000000002E-2</v>
      </c>
      <c r="N1025" s="13">
        <v>-1.1599999999999999E-2</v>
      </c>
      <c r="O1025" s="13">
        <v>-7.3999999999999996E-2</v>
      </c>
      <c r="P1025" s="13"/>
      <c r="Q1025" s="19">
        <v>103</v>
      </c>
      <c r="R1025" s="22">
        <v>0.64</v>
      </c>
      <c r="S1025" s="22">
        <v>0.95</v>
      </c>
      <c r="T1025" s="22">
        <v>0.55000000000000004</v>
      </c>
      <c r="U1025" s="19">
        <v>33</v>
      </c>
      <c r="V1025" s="19">
        <v>7</v>
      </c>
      <c r="AS1025" s="2"/>
      <c r="AT1025" s="2"/>
      <c r="AU1025" s="2"/>
      <c r="AV1025" s="15"/>
      <c r="AW1025" s="15"/>
      <c r="BA1025" s="2"/>
      <c r="BB1025" s="2"/>
      <c r="BD1025" s="20"/>
      <c r="BE1025" s="20"/>
      <c r="BG1025" s="3"/>
      <c r="BH1025" s="1"/>
      <c r="BI1025" s="1"/>
      <c r="BJ1025" s="1"/>
      <c r="BK1025" s="1"/>
      <c r="BL1025" s="1"/>
    </row>
    <row r="1026" spans="1:64" x14ac:dyDescent="0.25">
      <c r="A1026" s="1" t="s">
        <v>1</v>
      </c>
      <c r="B1026" s="1" t="s">
        <v>2</v>
      </c>
      <c r="C1026" s="1" t="s">
        <v>13</v>
      </c>
      <c r="D1026" s="1" t="s">
        <v>4</v>
      </c>
      <c r="E1026" s="1" t="s">
        <v>1317</v>
      </c>
      <c r="F1026" s="1" t="s">
        <v>2778</v>
      </c>
      <c r="G1026"/>
      <c r="H1026" s="22">
        <v>1.9E-3</v>
      </c>
      <c r="J1026" s="13">
        <v>6.1800000000000001E-2</v>
      </c>
      <c r="K1026" s="13">
        <v>6.8099999999999994E-2</v>
      </c>
      <c r="L1026" s="13">
        <v>4.3400000000000001E-2</v>
      </c>
      <c r="M1026" s="13">
        <v>4.2000000000000003E-2</v>
      </c>
      <c r="N1026" s="13">
        <v>-5.7599999999999998E-2</v>
      </c>
      <c r="O1026" s="13">
        <v>-5.9400000000000001E-2</v>
      </c>
      <c r="P1026" s="13"/>
      <c r="Q1026" s="19">
        <v>0</v>
      </c>
      <c r="R1026" s="22">
        <v>0.64</v>
      </c>
      <c r="S1026" s="22">
        <v>1.1599999999999999</v>
      </c>
      <c r="T1026" s="22">
        <v>0.04</v>
      </c>
      <c r="U1026" s="19">
        <v>5</v>
      </c>
      <c r="V1026" s="19">
        <v>2</v>
      </c>
      <c r="AS1026" s="2"/>
      <c r="AT1026" s="2"/>
      <c r="AU1026" s="2"/>
      <c r="AV1026" s="15"/>
      <c r="AW1026" s="15"/>
      <c r="BA1026" s="2"/>
      <c r="BB1026" s="2"/>
      <c r="BD1026" s="20"/>
      <c r="BE1026" s="20"/>
      <c r="BG1026" s="3"/>
      <c r="BH1026" s="1"/>
      <c r="BI1026" s="1"/>
      <c r="BJ1026" s="1"/>
      <c r="BK1026" s="1"/>
      <c r="BL1026" s="1"/>
    </row>
    <row r="1027" spans="1:64" x14ac:dyDescent="0.25">
      <c r="A1027" s="1" t="s">
        <v>36</v>
      </c>
      <c r="B1027" s="1" t="s">
        <v>8</v>
      </c>
      <c r="C1027" s="1" t="s">
        <v>7</v>
      </c>
      <c r="D1027" s="1" t="s">
        <v>4</v>
      </c>
      <c r="E1027" s="1" t="s">
        <v>1082</v>
      </c>
      <c r="F1027" s="1" t="s">
        <v>1083</v>
      </c>
      <c r="G1027">
        <v>2.2943999999999999E-2</v>
      </c>
      <c r="H1027" s="22">
        <v>5.6179999999999997E-3</v>
      </c>
      <c r="I1027" s="2">
        <v>2.29E-2</v>
      </c>
      <c r="J1027" s="13">
        <v>6.2199999999999998E-2</v>
      </c>
      <c r="K1027" s="13">
        <v>5.8999999999999997E-2</v>
      </c>
      <c r="L1027" s="13">
        <v>3.7999999999999999E-2</v>
      </c>
      <c r="M1027" s="13">
        <v>3.6900000000000002E-2</v>
      </c>
      <c r="N1027" s="13">
        <v>0</v>
      </c>
      <c r="O1027" s="13">
        <v>-0.1101</v>
      </c>
      <c r="P1027" s="13">
        <v>2.29E-2</v>
      </c>
      <c r="Q1027" s="19">
        <v>0</v>
      </c>
      <c r="R1027" s="22">
        <v>0.64</v>
      </c>
      <c r="S1027" s="22">
        <v>0.74</v>
      </c>
      <c r="T1027" s="22">
        <v>0.8</v>
      </c>
      <c r="U1027" s="19">
        <v>30</v>
      </c>
      <c r="V1027" s="19">
        <v>6</v>
      </c>
      <c r="AS1027" s="2"/>
      <c r="AT1027" s="2"/>
      <c r="AU1027" s="2"/>
      <c r="AV1027" s="15"/>
      <c r="AW1027" s="15"/>
      <c r="BA1027" s="2"/>
      <c r="BB1027" s="2"/>
      <c r="BD1027" s="20"/>
      <c r="BE1027" s="20"/>
      <c r="BG1027" s="3"/>
      <c r="BH1027" s="1"/>
      <c r="BI1027" s="1"/>
      <c r="BJ1027" s="1"/>
      <c r="BK1027" s="1"/>
      <c r="BL1027" s="1"/>
    </row>
    <row r="1028" spans="1:64" x14ac:dyDescent="0.25">
      <c r="A1028" s="1" t="s">
        <v>6</v>
      </c>
      <c r="B1028" s="1" t="s">
        <v>2</v>
      </c>
      <c r="C1028" s="1" t="s">
        <v>1645</v>
      </c>
      <c r="D1028" s="1" t="s">
        <v>4</v>
      </c>
      <c r="E1028" s="1" t="s">
        <v>1815</v>
      </c>
      <c r="F1028" s="1" t="s">
        <v>1816</v>
      </c>
      <c r="G1028">
        <v>8.6971999999999994E-2</v>
      </c>
      <c r="H1028" s="22">
        <v>-3.9369000000000001E-2</v>
      </c>
      <c r="I1028" s="2">
        <v>8.6999999999999994E-2</v>
      </c>
      <c r="J1028" s="13">
        <v>0.96030000000000004</v>
      </c>
      <c r="K1028" s="13">
        <v>0.50939999999999996</v>
      </c>
      <c r="L1028" s="13">
        <v>0.3276</v>
      </c>
      <c r="M1028" s="13">
        <v>0.2286</v>
      </c>
      <c r="N1028" s="13">
        <v>0</v>
      </c>
      <c r="O1028" s="13">
        <v>-0.60899999999999999</v>
      </c>
      <c r="P1028" s="13">
        <v>8.6999999999999994E-2</v>
      </c>
      <c r="Q1028" s="19">
        <v>0</v>
      </c>
      <c r="R1028" s="22">
        <v>0.64</v>
      </c>
      <c r="S1028" s="22">
        <v>1.29</v>
      </c>
      <c r="T1028" s="22">
        <v>0.55000000000000004</v>
      </c>
      <c r="U1028" s="19">
        <v>27</v>
      </c>
      <c r="V1028" s="19">
        <v>6</v>
      </c>
      <c r="AS1028" s="2"/>
      <c r="AT1028" s="2"/>
      <c r="AU1028" s="2"/>
      <c r="AV1028" s="15"/>
      <c r="AW1028" s="15"/>
      <c r="BA1028" s="2"/>
      <c r="BB1028" s="2"/>
      <c r="BD1028" s="20"/>
      <c r="BE1028" s="20"/>
      <c r="BG1028" s="3"/>
      <c r="BH1028" s="1"/>
      <c r="BI1028" s="1"/>
      <c r="BJ1028" s="1"/>
      <c r="BK1028" s="1"/>
      <c r="BL1028" s="1"/>
    </row>
    <row r="1029" spans="1:64" x14ac:dyDescent="0.25">
      <c r="A1029" s="1" t="s">
        <v>17</v>
      </c>
      <c r="B1029" s="1" t="s">
        <v>18</v>
      </c>
      <c r="C1029" s="1" t="s">
        <v>25</v>
      </c>
      <c r="D1029" s="1" t="s">
        <v>100</v>
      </c>
      <c r="E1029" s="1" t="s">
        <v>268</v>
      </c>
      <c r="F1029" s="1" t="s">
        <v>269</v>
      </c>
      <c r="G1029"/>
      <c r="H1029" s="22">
        <v>-7.0000000000000001E-3</v>
      </c>
      <c r="J1029" s="13">
        <v>0.16109999999999999</v>
      </c>
      <c r="K1029" s="13">
        <v>0.10979999999999999</v>
      </c>
      <c r="L1029" s="13">
        <v>7.0699999999999999E-2</v>
      </c>
      <c r="M1029" s="13">
        <v>6.6699999999999995E-2</v>
      </c>
      <c r="N1029" s="13">
        <v>-0.1046</v>
      </c>
      <c r="O1029" s="13">
        <v>-0.28129999999999999</v>
      </c>
      <c r="P1029" s="13"/>
      <c r="Q1029" s="19">
        <v>132</v>
      </c>
      <c r="R1029" s="22">
        <v>0.64</v>
      </c>
      <c r="S1029" s="22">
        <v>0.95</v>
      </c>
      <c r="T1029" s="22">
        <v>0.68</v>
      </c>
      <c r="U1029" s="19">
        <v>41</v>
      </c>
      <c r="V1029" s="19">
        <v>7</v>
      </c>
      <c r="AS1029" s="2"/>
      <c r="AT1029" s="2"/>
      <c r="AU1029" s="2"/>
      <c r="AV1029" s="15"/>
      <c r="AW1029" s="15"/>
      <c r="BA1029" s="2"/>
      <c r="BB1029" s="2"/>
      <c r="BD1029" s="20"/>
      <c r="BE1029" s="20"/>
      <c r="BG1029" s="3"/>
      <c r="BH1029" s="1"/>
      <c r="BI1029" s="1"/>
      <c r="BJ1029" s="1"/>
      <c r="BK1029" s="1"/>
      <c r="BL1029" s="1"/>
    </row>
    <row r="1030" spans="1:64" x14ac:dyDescent="0.25">
      <c r="A1030" s="1" t="s">
        <v>32</v>
      </c>
      <c r="B1030" s="1" t="s">
        <v>33</v>
      </c>
      <c r="C1030" s="1" t="s">
        <v>25</v>
      </c>
      <c r="D1030" s="1" t="s">
        <v>19</v>
      </c>
      <c r="E1030" s="1" t="s">
        <v>278</v>
      </c>
      <c r="F1030" s="1" t="s">
        <v>95</v>
      </c>
      <c r="G1030"/>
      <c r="H1030" s="22">
        <v>-8.0000000000000004E-4</v>
      </c>
      <c r="J1030" s="13">
        <v>5.6000000000000001E-2</v>
      </c>
      <c r="K1030" s="13">
        <v>4.1000000000000002E-2</v>
      </c>
      <c r="L1030" s="13">
        <v>2.6200000000000001E-2</v>
      </c>
      <c r="M1030" s="13">
        <v>2.5700000000000001E-2</v>
      </c>
      <c r="N1030" s="13">
        <v>-8.0000000000000004E-4</v>
      </c>
      <c r="O1030" s="13">
        <v>-0.11799999999999999</v>
      </c>
      <c r="P1030" s="13"/>
      <c r="Q1030" s="19">
        <v>57</v>
      </c>
      <c r="R1030" s="22">
        <v>0.64</v>
      </c>
      <c r="S1030" s="22">
        <v>0.44</v>
      </c>
      <c r="T1030" s="22">
        <v>0.48</v>
      </c>
      <c r="U1030" s="19">
        <v>26</v>
      </c>
      <c r="V1030" s="19">
        <v>8</v>
      </c>
      <c r="AS1030" s="2"/>
      <c r="AT1030" s="2"/>
      <c r="AU1030" s="2"/>
      <c r="AV1030" s="15"/>
      <c r="AW1030" s="15"/>
      <c r="BA1030" s="2"/>
      <c r="BB1030" s="2"/>
      <c r="BD1030" s="20"/>
      <c r="BE1030" s="20"/>
      <c r="BG1030" s="3"/>
      <c r="BH1030" s="1"/>
      <c r="BI1030" s="1"/>
      <c r="BJ1030" s="1"/>
      <c r="BK1030" s="1"/>
      <c r="BL1030" s="1"/>
    </row>
    <row r="1031" spans="1:64" x14ac:dyDescent="0.25">
      <c r="A1031" s="1" t="s">
        <v>1</v>
      </c>
      <c r="B1031" s="1" t="s">
        <v>2</v>
      </c>
      <c r="C1031" s="1" t="s">
        <v>22</v>
      </c>
      <c r="D1031" s="1" t="s">
        <v>4</v>
      </c>
      <c r="E1031" s="1" t="s">
        <v>103</v>
      </c>
      <c r="F1031" s="1" t="s">
        <v>1377</v>
      </c>
      <c r="G1031"/>
      <c r="H1031" s="22">
        <v>-8.8000000000000005E-3</v>
      </c>
      <c r="J1031" s="13">
        <v>0.1018</v>
      </c>
      <c r="K1031" s="13">
        <v>0.18720000000000001</v>
      </c>
      <c r="L1031" s="13">
        <v>0.11990000000000001</v>
      </c>
      <c r="M1031" s="13">
        <v>0.1095</v>
      </c>
      <c r="N1031" s="13">
        <v>-2.3099999999999999E-2</v>
      </c>
      <c r="O1031" s="13">
        <v>-0.24490000000000001</v>
      </c>
      <c r="P1031" s="13"/>
      <c r="Q1031" s="19">
        <v>1460</v>
      </c>
      <c r="R1031" s="22">
        <v>0.64</v>
      </c>
      <c r="S1031" s="22">
        <v>1.23</v>
      </c>
      <c r="T1031" s="22">
        <v>0.08</v>
      </c>
      <c r="U1031" s="19">
        <v>36</v>
      </c>
      <c r="V1031" s="19">
        <v>6</v>
      </c>
      <c r="AS1031" s="2"/>
      <c r="AT1031" s="2"/>
      <c r="AU1031" s="2"/>
      <c r="AV1031" s="15"/>
      <c r="AW1031" s="15"/>
      <c r="BA1031" s="2"/>
      <c r="BB1031" s="2"/>
      <c r="BD1031" s="20"/>
      <c r="BE1031" s="20"/>
      <c r="BG1031" s="3"/>
      <c r="BH1031" s="1"/>
      <c r="BI1031" s="1"/>
      <c r="BJ1031" s="1"/>
      <c r="BK1031" s="1"/>
      <c r="BL1031" s="1"/>
    </row>
    <row r="1032" spans="1:64" x14ac:dyDescent="0.25">
      <c r="A1032" s="1" t="s">
        <v>1</v>
      </c>
      <c r="B1032" s="1" t="s">
        <v>18</v>
      </c>
      <c r="C1032" s="1" t="s">
        <v>5</v>
      </c>
      <c r="D1032" s="1" t="s">
        <v>30</v>
      </c>
      <c r="E1032" s="1" t="s">
        <v>108</v>
      </c>
      <c r="F1032" s="1" t="s">
        <v>598</v>
      </c>
      <c r="G1032"/>
      <c r="H1032" s="22">
        <v>-1.38E-2</v>
      </c>
      <c r="J1032" s="13">
        <v>0.1217</v>
      </c>
      <c r="K1032" s="13">
        <v>9.9599999999999994E-2</v>
      </c>
      <c r="L1032" s="13">
        <v>6.4100000000000004E-2</v>
      </c>
      <c r="M1032" s="13">
        <v>6.0900000000000003E-2</v>
      </c>
      <c r="N1032" s="13">
        <v>-1.38E-2</v>
      </c>
      <c r="O1032" s="13">
        <v>-0.19350000000000001</v>
      </c>
      <c r="P1032" s="13"/>
      <c r="Q1032" s="19">
        <v>0</v>
      </c>
      <c r="R1032" s="22">
        <v>0.64</v>
      </c>
      <c r="S1032" s="22">
        <v>1.28</v>
      </c>
      <c r="T1032" s="22">
        <v>0.85</v>
      </c>
      <c r="U1032" s="19">
        <v>30</v>
      </c>
      <c r="V1032" s="19">
        <v>4</v>
      </c>
      <c r="AS1032" s="2"/>
      <c r="AT1032" s="2"/>
      <c r="AU1032" s="2"/>
      <c r="AV1032" s="15"/>
      <c r="AW1032" s="15"/>
      <c r="BA1032" s="2"/>
      <c r="BB1032" s="2"/>
      <c r="BD1032" s="20"/>
      <c r="BE1032" s="20"/>
      <c r="BG1032" s="3"/>
      <c r="BH1032" s="1"/>
      <c r="BI1032" s="1"/>
      <c r="BJ1032" s="1"/>
      <c r="BK1032" s="1"/>
      <c r="BL1032" s="1"/>
    </row>
    <row r="1033" spans="1:64" x14ac:dyDescent="0.25">
      <c r="A1033" s="1" t="s">
        <v>27</v>
      </c>
      <c r="B1033" s="1" t="s">
        <v>2</v>
      </c>
      <c r="C1033" s="1" t="s">
        <v>25</v>
      </c>
      <c r="D1033" s="1" t="s">
        <v>283</v>
      </c>
      <c r="E1033" s="1" t="s">
        <v>1456</v>
      </c>
      <c r="F1033" s="1" t="s">
        <v>1457</v>
      </c>
      <c r="G1033">
        <v>-8.7390000000000002E-3</v>
      </c>
      <c r="H1033" s="22">
        <v>1.2871E-2</v>
      </c>
      <c r="I1033" s="2">
        <v>-8.6999999999999994E-3</v>
      </c>
      <c r="J1033" s="13">
        <v>4.4299999999999999E-2</v>
      </c>
      <c r="K1033" s="13">
        <v>8.6400000000000005E-2</v>
      </c>
      <c r="L1033" s="13">
        <v>5.4899999999999997E-2</v>
      </c>
      <c r="M1033" s="13">
        <v>5.2600000000000001E-2</v>
      </c>
      <c r="N1033" s="13">
        <v>-5.04E-2</v>
      </c>
      <c r="O1033" s="13">
        <v>-5.4199999999999998E-2</v>
      </c>
      <c r="P1033" s="13">
        <v>-8.6999999999999994E-3</v>
      </c>
      <c r="Q1033" s="19">
        <v>0</v>
      </c>
      <c r="R1033" s="22">
        <v>0.64</v>
      </c>
      <c r="S1033" s="22">
        <v>0.97</v>
      </c>
      <c r="T1033" s="22">
        <v>-0.23</v>
      </c>
      <c r="U1033" s="19">
        <v>8</v>
      </c>
      <c r="V1033" s="19">
        <v>2</v>
      </c>
      <c r="AS1033" s="2"/>
      <c r="AT1033" s="2"/>
      <c r="AU1033" s="2"/>
      <c r="AV1033" s="15"/>
      <c r="AW1033" s="15"/>
      <c r="BA1033" s="2"/>
      <c r="BB1033" s="2"/>
      <c r="BD1033" s="20"/>
      <c r="BE1033" s="20"/>
      <c r="BG1033" s="3"/>
      <c r="BH1033" s="1"/>
      <c r="BI1033" s="1"/>
      <c r="BJ1033" s="1"/>
      <c r="BK1033" s="1"/>
      <c r="BL1033" s="1"/>
    </row>
    <row r="1034" spans="1:64" x14ac:dyDescent="0.25">
      <c r="A1034" s="1" t="s">
        <v>1</v>
      </c>
      <c r="B1034" s="1" t="s">
        <v>2</v>
      </c>
      <c r="C1034" s="1" t="s">
        <v>22</v>
      </c>
      <c r="D1034" s="1" t="s">
        <v>4</v>
      </c>
      <c r="E1034" s="1" t="s">
        <v>736</v>
      </c>
      <c r="F1034" s="1" t="s">
        <v>2789</v>
      </c>
      <c r="G1034"/>
      <c r="H1034" s="22">
        <v>2.06E-2</v>
      </c>
      <c r="J1034" s="13">
        <v>0.02</v>
      </c>
      <c r="K1034" s="13">
        <v>6.5000000000000002E-2</v>
      </c>
      <c r="L1034" s="13">
        <v>4.1399999999999999E-2</v>
      </c>
      <c r="M1034" s="13">
        <v>0</v>
      </c>
      <c r="N1034" s="13">
        <v>-1.04E-2</v>
      </c>
      <c r="O1034" s="13">
        <v>-3.04E-2</v>
      </c>
      <c r="P1034" s="13"/>
      <c r="Q1034" s="19">
        <v>18</v>
      </c>
      <c r="R1034" s="22">
        <v>0.64</v>
      </c>
      <c r="S1034" s="22"/>
      <c r="T1034" s="22"/>
      <c r="U1034" s="19">
        <v>2</v>
      </c>
      <c r="V1034" s="19">
        <v>2</v>
      </c>
      <c r="AS1034" s="2"/>
      <c r="AT1034" s="2"/>
      <c r="AU1034" s="2"/>
      <c r="AV1034" s="15"/>
      <c r="AW1034" s="15"/>
      <c r="BA1034" s="2"/>
      <c r="BB1034" s="2"/>
      <c r="BD1034" s="20"/>
      <c r="BE1034" s="20"/>
      <c r="BG1034" s="3"/>
      <c r="BH1034" s="1"/>
      <c r="BI1034" s="1"/>
      <c r="BJ1034" s="1"/>
      <c r="BK1034" s="1"/>
      <c r="BL1034" s="1"/>
    </row>
    <row r="1035" spans="1:64" x14ac:dyDescent="0.25">
      <c r="A1035" s="1" t="s">
        <v>21</v>
      </c>
      <c r="B1035" s="1" t="s">
        <v>18</v>
      </c>
      <c r="C1035" s="1" t="s">
        <v>7</v>
      </c>
      <c r="D1035" s="1" t="s">
        <v>4</v>
      </c>
      <c r="E1035" s="1" t="s">
        <v>2448</v>
      </c>
      <c r="F1035" s="1" t="s">
        <v>702</v>
      </c>
      <c r="G1035"/>
      <c r="H1035" s="22">
        <v>1.01E-2</v>
      </c>
      <c r="J1035" s="13">
        <v>9.5500000000000002E-2</v>
      </c>
      <c r="K1035" s="13">
        <v>0.11070000000000001</v>
      </c>
      <c r="L1035" s="13">
        <v>7.1199999999999999E-2</v>
      </c>
      <c r="M1035" s="13">
        <v>6.7100000000000007E-2</v>
      </c>
      <c r="N1035" s="13">
        <v>-0.11459999999999999</v>
      </c>
      <c r="O1035" s="13">
        <v>-0.27960000000000002</v>
      </c>
      <c r="P1035" s="13"/>
      <c r="Q1035" s="19">
        <v>78</v>
      </c>
      <c r="R1035" s="22">
        <v>0.64</v>
      </c>
      <c r="S1035" s="22">
        <v>1.1399999999999999</v>
      </c>
      <c r="T1035" s="22">
        <v>0.54</v>
      </c>
      <c r="U1035" s="19">
        <v>44</v>
      </c>
      <c r="V1035" s="19">
        <v>10</v>
      </c>
      <c r="AS1035" s="2"/>
      <c r="AT1035" s="2"/>
      <c r="AU1035" s="2"/>
      <c r="AV1035" s="15"/>
      <c r="AW1035" s="15"/>
      <c r="BA1035" s="2"/>
      <c r="BB1035" s="2"/>
      <c r="BD1035" s="20"/>
      <c r="BE1035" s="20"/>
      <c r="BG1035" s="3"/>
      <c r="BH1035" s="1"/>
      <c r="BI1035" s="1"/>
      <c r="BJ1035" s="1"/>
      <c r="BK1035" s="1"/>
      <c r="BL1035" s="1"/>
    </row>
    <row r="1036" spans="1:64" x14ac:dyDescent="0.25">
      <c r="A1036" s="1" t="s">
        <v>32</v>
      </c>
      <c r="B1036" s="1" t="s">
        <v>18</v>
      </c>
      <c r="C1036" s="1" t="s">
        <v>33</v>
      </c>
      <c r="D1036" s="1" t="s">
        <v>100</v>
      </c>
      <c r="E1036" s="1" t="s">
        <v>2620</v>
      </c>
      <c r="F1036" s="1" t="s">
        <v>2621</v>
      </c>
      <c r="G1036"/>
      <c r="H1036" s="22">
        <v>6.4999999999999997E-3</v>
      </c>
      <c r="J1036" s="13">
        <v>7.4499999999999997E-2</v>
      </c>
      <c r="K1036" s="13">
        <v>6.4600000000000005E-2</v>
      </c>
      <c r="L1036" s="13">
        <v>4.1300000000000003E-2</v>
      </c>
      <c r="M1036" s="13">
        <v>3.9899999999999998E-2</v>
      </c>
      <c r="N1036" s="13">
        <v>0</v>
      </c>
      <c r="O1036" s="13">
        <v>-0.1173</v>
      </c>
      <c r="P1036" s="13"/>
      <c r="Q1036" s="19">
        <v>273</v>
      </c>
      <c r="R1036" s="22">
        <v>0.64</v>
      </c>
      <c r="S1036" s="22">
        <v>0.54</v>
      </c>
      <c r="T1036" s="22">
        <v>0.74</v>
      </c>
      <c r="U1036" s="19">
        <v>23</v>
      </c>
      <c r="V1036" s="19">
        <v>5</v>
      </c>
      <c r="AS1036" s="2"/>
      <c r="AT1036" s="2"/>
      <c r="AU1036" s="2"/>
      <c r="AV1036" s="15"/>
      <c r="AW1036" s="15"/>
      <c r="BA1036" s="2"/>
      <c r="BB1036" s="2"/>
      <c r="BD1036" s="20"/>
      <c r="BE1036" s="20"/>
      <c r="BG1036" s="3"/>
      <c r="BH1036" s="1"/>
      <c r="BI1036" s="1"/>
      <c r="BJ1036" s="1"/>
      <c r="BK1036" s="1"/>
      <c r="BL1036" s="1"/>
    </row>
    <row r="1037" spans="1:64" x14ac:dyDescent="0.25">
      <c r="A1037" s="1" t="s">
        <v>987</v>
      </c>
      <c r="B1037" s="1" t="s">
        <v>987</v>
      </c>
      <c r="C1037" s="1" t="s">
        <v>987</v>
      </c>
      <c r="D1037" s="1" t="s">
        <v>987</v>
      </c>
      <c r="E1037" s="1" t="s">
        <v>987</v>
      </c>
      <c r="F1037" s="1" t="s">
        <v>1469</v>
      </c>
      <c r="G1037">
        <v>1.3835999999999999E-2</v>
      </c>
      <c r="H1037" s="22">
        <v>3.2950000000000002E-3</v>
      </c>
      <c r="I1037" s="2">
        <v>1.38E-2</v>
      </c>
      <c r="J1037" s="13">
        <v>2.2499999999999999E-2</v>
      </c>
      <c r="K1037" s="13">
        <v>9.11E-2</v>
      </c>
      <c r="L1037" s="13">
        <v>5.8000000000000003E-2</v>
      </c>
      <c r="M1037" s="13">
        <v>5.5300000000000002E-2</v>
      </c>
      <c r="N1037" s="13">
        <v>-6.6799999999999998E-2</v>
      </c>
      <c r="O1037" s="13">
        <v>-0.1087</v>
      </c>
      <c r="P1037" s="13">
        <v>1.38E-2</v>
      </c>
      <c r="Q1037" s="19"/>
      <c r="R1037" s="22">
        <v>0.64</v>
      </c>
      <c r="S1037" s="22">
        <v>1.1000000000000001</v>
      </c>
      <c r="T1037" s="22">
        <v>-0.1</v>
      </c>
      <c r="U1037" s="19">
        <v>18</v>
      </c>
      <c r="V1037" s="19">
        <v>6</v>
      </c>
      <c r="AS1037" s="2"/>
      <c r="AT1037" s="2"/>
      <c r="AU1037" s="2"/>
      <c r="AV1037" s="15"/>
      <c r="AW1037" s="15"/>
      <c r="BA1037" s="2"/>
      <c r="BB1037" s="2"/>
      <c r="BD1037" s="20"/>
      <c r="BE1037" s="20"/>
      <c r="BG1037" s="3"/>
      <c r="BH1037" s="1"/>
      <c r="BI1037" s="1"/>
      <c r="BJ1037" s="1"/>
      <c r="BK1037" s="1"/>
      <c r="BL1037" s="1"/>
    </row>
    <row r="1038" spans="1:64" x14ac:dyDescent="0.25">
      <c r="A1038" s="1" t="s">
        <v>32</v>
      </c>
      <c r="B1038" s="1" t="s">
        <v>18</v>
      </c>
      <c r="C1038" s="1" t="s">
        <v>284</v>
      </c>
      <c r="D1038" s="1" t="s">
        <v>19</v>
      </c>
      <c r="E1038" s="1" t="s">
        <v>192</v>
      </c>
      <c r="F1038" s="1" t="s">
        <v>1727</v>
      </c>
      <c r="G1038"/>
      <c r="H1038" s="22">
        <v>1.7600000000000001E-2</v>
      </c>
      <c r="J1038" s="13">
        <v>0.16800000000000001</v>
      </c>
      <c r="K1038" s="13">
        <v>0.1051</v>
      </c>
      <c r="L1038" s="13">
        <v>6.6900000000000001E-2</v>
      </c>
      <c r="M1038" s="13">
        <v>6.3E-2</v>
      </c>
      <c r="N1038" s="13">
        <v>-3.15E-2</v>
      </c>
      <c r="O1038" s="13">
        <v>-0.38240000000000002</v>
      </c>
      <c r="P1038" s="13"/>
      <c r="Q1038" s="19">
        <v>52</v>
      </c>
      <c r="R1038" s="22">
        <v>0.64</v>
      </c>
      <c r="S1038" s="22">
        <v>0.62</v>
      </c>
      <c r="T1038" s="22">
        <v>0.39</v>
      </c>
      <c r="U1038" s="19">
        <v>75</v>
      </c>
      <c r="V1038" s="19">
        <v>8</v>
      </c>
      <c r="AS1038" s="2"/>
      <c r="AT1038" s="2"/>
      <c r="AU1038" s="2"/>
      <c r="AV1038" s="15"/>
      <c r="AW1038" s="15"/>
      <c r="BA1038" s="2"/>
      <c r="BB1038" s="2"/>
      <c r="BD1038" s="20"/>
      <c r="BE1038" s="20"/>
      <c r="BG1038" s="3"/>
      <c r="BH1038" s="1"/>
      <c r="BI1038" s="1"/>
      <c r="BJ1038" s="1"/>
      <c r="BK1038" s="1"/>
      <c r="BL1038" s="1"/>
    </row>
    <row r="1039" spans="1:64" x14ac:dyDescent="0.25">
      <c r="A1039" s="1" t="s">
        <v>17</v>
      </c>
      <c r="B1039" s="1" t="s">
        <v>2</v>
      </c>
      <c r="C1039" s="1" t="s">
        <v>28</v>
      </c>
      <c r="D1039" s="1" t="s">
        <v>4</v>
      </c>
      <c r="E1039" s="1" t="s">
        <v>216</v>
      </c>
      <c r="F1039" s="1" t="s">
        <v>2773</v>
      </c>
      <c r="G1039"/>
      <c r="H1039" s="22">
        <v>-7.3999999999999996E-2</v>
      </c>
      <c r="J1039" s="13">
        <v>0.33889999999999998</v>
      </c>
      <c r="K1039" s="13">
        <v>0.24099999999999999</v>
      </c>
      <c r="L1039" s="13">
        <v>0.15479999999999999</v>
      </c>
      <c r="M1039" s="13">
        <v>0.1331</v>
      </c>
      <c r="N1039" s="13">
        <v>-8.9700000000000002E-2</v>
      </c>
      <c r="O1039" s="13">
        <v>-0.57110000000000005</v>
      </c>
      <c r="P1039" s="13"/>
      <c r="Q1039" s="19">
        <v>373</v>
      </c>
      <c r="R1039" s="22">
        <v>0.64</v>
      </c>
      <c r="S1039" s="22">
        <v>0.91</v>
      </c>
      <c r="T1039" s="22">
        <v>-0.04</v>
      </c>
      <c r="U1039" s="19">
        <v>79</v>
      </c>
      <c r="V1039" s="19">
        <v>7</v>
      </c>
      <c r="AS1039" s="2"/>
      <c r="AT1039" s="2"/>
      <c r="AU1039" s="2"/>
      <c r="AV1039" s="15"/>
      <c r="AW1039" s="15"/>
      <c r="BA1039" s="2"/>
      <c r="BB1039" s="2"/>
      <c r="BD1039" s="20"/>
      <c r="BE1039" s="20"/>
      <c r="BG1039" s="3"/>
      <c r="BH1039" s="1"/>
      <c r="BI1039" s="1"/>
      <c r="BJ1039" s="1"/>
      <c r="BK1039" s="1"/>
      <c r="BL1039" s="1"/>
    </row>
    <row r="1040" spans="1:64" x14ac:dyDescent="0.25">
      <c r="A1040" s="1" t="s">
        <v>1</v>
      </c>
      <c r="B1040" s="1" t="s">
        <v>18</v>
      </c>
      <c r="C1040" s="1" t="s">
        <v>25</v>
      </c>
      <c r="D1040" s="1" t="s">
        <v>4</v>
      </c>
      <c r="E1040" s="1" t="s">
        <v>1076</v>
      </c>
      <c r="F1040" s="1" t="s">
        <v>2693</v>
      </c>
      <c r="G1040"/>
      <c r="H1040" s="22">
        <v>-1E-4</v>
      </c>
      <c r="J1040" s="13">
        <v>5.5800000000000002E-2</v>
      </c>
      <c r="K1040" s="13">
        <v>3.7600000000000001E-2</v>
      </c>
      <c r="L1040" s="13">
        <v>2.3599999999999999E-2</v>
      </c>
      <c r="M1040" s="13">
        <v>2.3099999999999999E-2</v>
      </c>
      <c r="N1040" s="13">
        <v>-1E-4</v>
      </c>
      <c r="O1040" s="13">
        <v>-4.9599999999999998E-2</v>
      </c>
      <c r="P1040" s="13"/>
      <c r="Q1040" s="19">
        <v>120</v>
      </c>
      <c r="R1040" s="22">
        <v>0.63</v>
      </c>
      <c r="S1040" s="22">
        <v>0.74</v>
      </c>
      <c r="T1040" s="22">
        <v>0.35</v>
      </c>
      <c r="U1040" s="19">
        <v>32</v>
      </c>
      <c r="V1040" s="19">
        <v>4</v>
      </c>
      <c r="AS1040" s="2"/>
      <c r="AT1040" s="2"/>
      <c r="AU1040" s="2"/>
      <c r="AV1040" s="15"/>
      <c r="AW1040" s="15"/>
      <c r="BA1040" s="2"/>
      <c r="BB1040" s="2"/>
      <c r="BD1040" s="20"/>
      <c r="BE1040" s="20"/>
      <c r="BG1040" s="3"/>
      <c r="BH1040" s="1"/>
      <c r="BI1040" s="1"/>
      <c r="BJ1040" s="1"/>
      <c r="BK1040" s="1"/>
      <c r="BL1040" s="1"/>
    </row>
    <row r="1041" spans="1:64" x14ac:dyDescent="0.25">
      <c r="A1041" s="1" t="s">
        <v>17</v>
      </c>
      <c r="B1041" s="1" t="s">
        <v>18</v>
      </c>
      <c r="C1041" s="1" t="s">
        <v>25</v>
      </c>
      <c r="D1041" s="1" t="s">
        <v>4</v>
      </c>
      <c r="E1041" s="1" t="s">
        <v>2425</v>
      </c>
      <c r="F1041" s="1" t="s">
        <v>2426</v>
      </c>
      <c r="G1041"/>
      <c r="H1041" s="22">
        <v>2.0999999999999999E-3</v>
      </c>
      <c r="J1041" s="13">
        <v>5.33E-2</v>
      </c>
      <c r="K1041" s="13">
        <v>0.22059999999999999</v>
      </c>
      <c r="L1041" s="13">
        <v>0.1399</v>
      </c>
      <c r="M1041" s="13">
        <v>0.1237</v>
      </c>
      <c r="N1041" s="13">
        <v>-5.91E-2</v>
      </c>
      <c r="O1041" s="13">
        <v>-0.2984</v>
      </c>
      <c r="P1041" s="13"/>
      <c r="Q1041" s="19">
        <v>28</v>
      </c>
      <c r="R1041" s="22">
        <v>0.63</v>
      </c>
      <c r="S1041" s="22">
        <v>1.3</v>
      </c>
      <c r="T1041" s="22">
        <v>0.34</v>
      </c>
      <c r="U1041" s="19">
        <v>33</v>
      </c>
      <c r="V1041" s="19">
        <v>8</v>
      </c>
      <c r="AS1041" s="2"/>
      <c r="AT1041" s="2"/>
      <c r="AU1041" s="2"/>
      <c r="AV1041" s="15"/>
      <c r="AW1041" s="15"/>
      <c r="BA1041" s="2"/>
      <c r="BB1041" s="2"/>
      <c r="BD1041" s="20"/>
      <c r="BE1041" s="20"/>
      <c r="BG1041" s="3"/>
      <c r="BH1041" s="1"/>
      <c r="BI1041" s="1"/>
      <c r="BJ1041" s="1"/>
      <c r="BK1041" s="1"/>
      <c r="BL1041" s="1"/>
    </row>
    <row r="1042" spans="1:64" x14ac:dyDescent="0.25">
      <c r="A1042" s="1" t="s">
        <v>6</v>
      </c>
      <c r="B1042" s="1" t="s">
        <v>18</v>
      </c>
      <c r="C1042" s="1" t="s">
        <v>1645</v>
      </c>
      <c r="D1042" s="1" t="s">
        <v>4</v>
      </c>
      <c r="E1042" s="1" t="s">
        <v>3291</v>
      </c>
      <c r="F1042" s="1" t="s">
        <v>3292</v>
      </c>
      <c r="G1042">
        <v>-0.123516</v>
      </c>
      <c r="H1042" s="22">
        <v>-0.249252</v>
      </c>
      <c r="I1042" s="2">
        <v>-0.1235</v>
      </c>
      <c r="J1042" s="13">
        <v>0.26469999999999999</v>
      </c>
      <c r="K1042" s="13">
        <v>1.3372999999999999</v>
      </c>
      <c r="L1042" s="13">
        <v>0.84430000000000005</v>
      </c>
      <c r="M1042" s="13">
        <v>0</v>
      </c>
      <c r="N1042" s="13">
        <v>-0.34200000000000003</v>
      </c>
      <c r="O1042" s="13">
        <v>-0.34200000000000003</v>
      </c>
      <c r="P1042" s="13">
        <v>-0.1235</v>
      </c>
      <c r="Q1042" s="19">
        <v>0</v>
      </c>
      <c r="R1042" s="22">
        <v>0.63</v>
      </c>
      <c r="S1042" s="22">
        <v>3.88</v>
      </c>
      <c r="T1042" s="22"/>
      <c r="U1042" s="19">
        <v>2</v>
      </c>
      <c r="V1042" s="19">
        <v>1</v>
      </c>
      <c r="AS1042" s="2"/>
      <c r="AT1042" s="2"/>
      <c r="AU1042" s="2"/>
      <c r="AV1042" s="15"/>
      <c r="AW1042" s="15"/>
      <c r="BA1042" s="2"/>
      <c r="BB1042" s="2"/>
      <c r="BD1042" s="20"/>
      <c r="BE1042" s="20"/>
      <c r="BG1042" s="3"/>
      <c r="BH1042" s="1"/>
      <c r="BI1042" s="1"/>
      <c r="BJ1042" s="1"/>
      <c r="BK1042" s="1"/>
      <c r="BL1042" s="1"/>
    </row>
    <row r="1043" spans="1:64" x14ac:dyDescent="0.25">
      <c r="A1043" s="1" t="s">
        <v>21</v>
      </c>
      <c r="B1043" s="1" t="s">
        <v>18</v>
      </c>
      <c r="C1043" s="1" t="s">
        <v>7</v>
      </c>
      <c r="D1043" s="1" t="s">
        <v>4</v>
      </c>
      <c r="E1043" s="1" t="s">
        <v>360</v>
      </c>
      <c r="F1043" s="1" t="s">
        <v>361</v>
      </c>
      <c r="G1043">
        <v>2.0548E-2</v>
      </c>
      <c r="H1043" s="22">
        <v>-2.4416E-2</v>
      </c>
      <c r="I1043" s="2">
        <v>2.0500000000000001E-2</v>
      </c>
      <c r="J1043" s="13">
        <v>7.0599999999999996E-2</v>
      </c>
      <c r="K1043" s="13">
        <v>0.10059999999999999</v>
      </c>
      <c r="L1043" s="13">
        <v>6.3500000000000001E-2</v>
      </c>
      <c r="M1043" s="13">
        <v>0.06</v>
      </c>
      <c r="N1043" s="13">
        <v>-7.9000000000000008E-3</v>
      </c>
      <c r="O1043" s="13">
        <v>-0.38679999999999998</v>
      </c>
      <c r="P1043" s="13">
        <v>2.0500000000000001E-2</v>
      </c>
      <c r="Q1043" s="19">
        <v>0</v>
      </c>
      <c r="R1043" s="22">
        <v>0.63</v>
      </c>
      <c r="S1043" s="22">
        <v>0.82</v>
      </c>
      <c r="T1043" s="22">
        <v>0.88</v>
      </c>
      <c r="U1043" s="19">
        <v>55</v>
      </c>
      <c r="V1043" s="19">
        <v>5</v>
      </c>
      <c r="AS1043" s="2"/>
      <c r="AT1043" s="2"/>
      <c r="AU1043" s="2"/>
      <c r="AV1043" s="15"/>
      <c r="AW1043" s="15"/>
      <c r="BA1043" s="2"/>
      <c r="BB1043" s="2"/>
      <c r="BD1043" s="20"/>
      <c r="BE1043" s="20"/>
      <c r="BG1043" s="3"/>
      <c r="BH1043" s="1"/>
      <c r="BI1043" s="1"/>
      <c r="BJ1043" s="1"/>
      <c r="BK1043" s="1"/>
      <c r="BL1043" s="1"/>
    </row>
    <row r="1044" spans="1:64" x14ac:dyDescent="0.25">
      <c r="A1044" s="1" t="s">
        <v>17</v>
      </c>
      <c r="B1044" s="1" t="s">
        <v>18</v>
      </c>
      <c r="C1044" s="1" t="s">
        <v>25</v>
      </c>
      <c r="D1044" s="1" t="s">
        <v>4</v>
      </c>
      <c r="E1044" s="1" t="s">
        <v>632</v>
      </c>
      <c r="F1044" s="1" t="s">
        <v>92</v>
      </c>
      <c r="G1044"/>
      <c r="H1044" s="22">
        <v>2.0400000000000001E-2</v>
      </c>
      <c r="J1044" s="13">
        <v>0.15290000000000001</v>
      </c>
      <c r="K1044" s="13">
        <v>0.12859999999999999</v>
      </c>
      <c r="L1044" s="13">
        <v>8.14E-2</v>
      </c>
      <c r="M1044" s="13">
        <v>7.5700000000000003E-2</v>
      </c>
      <c r="N1044" s="13">
        <v>0</v>
      </c>
      <c r="O1044" s="13">
        <v>-0.2918</v>
      </c>
      <c r="P1044" s="13"/>
      <c r="Q1044" s="19">
        <v>198</v>
      </c>
      <c r="R1044" s="22">
        <v>0.63</v>
      </c>
      <c r="S1044" s="22">
        <v>0.89</v>
      </c>
      <c r="T1044" s="22">
        <v>-0.11</v>
      </c>
      <c r="U1044" s="19">
        <v>53</v>
      </c>
      <c r="V1044" s="19">
        <v>8</v>
      </c>
      <c r="AS1044" s="2"/>
      <c r="AT1044" s="2"/>
      <c r="AU1044" s="2"/>
      <c r="AV1044" s="15"/>
      <c r="AW1044" s="15"/>
      <c r="BA1044" s="2"/>
      <c r="BB1044" s="2"/>
      <c r="BD1044" s="20"/>
      <c r="BE1044" s="20"/>
      <c r="BG1044" s="3"/>
      <c r="BH1044" s="1"/>
      <c r="BI1044" s="1"/>
      <c r="BJ1044" s="1"/>
      <c r="BK1044" s="1"/>
      <c r="BL1044" s="1"/>
    </row>
    <row r="1045" spans="1:64" x14ac:dyDescent="0.25">
      <c r="A1045" s="1" t="s">
        <v>1085</v>
      </c>
      <c r="B1045" s="1" t="s">
        <v>18</v>
      </c>
      <c r="C1045" s="1" t="s">
        <v>1086</v>
      </c>
      <c r="D1045" s="1" t="s">
        <v>4</v>
      </c>
      <c r="E1045" s="1" t="s">
        <v>1087</v>
      </c>
      <c r="F1045" s="1" t="s">
        <v>1088</v>
      </c>
      <c r="G1045">
        <v>-2.7286999999999999E-2</v>
      </c>
      <c r="H1045" s="22">
        <v>-2.044E-2</v>
      </c>
      <c r="I1045" s="2">
        <v>-2.7300000000000001E-2</v>
      </c>
      <c r="J1045" s="13">
        <v>-6.25E-2</v>
      </c>
      <c r="K1045" s="13">
        <v>0.10199999999999999</v>
      </c>
      <c r="L1045" s="13">
        <v>6.4699999999999994E-2</v>
      </c>
      <c r="M1045" s="13">
        <v>6.1199999999999997E-2</v>
      </c>
      <c r="N1045" s="13">
        <v>-0.22040000000000001</v>
      </c>
      <c r="O1045" s="13">
        <v>-0.23219999999999999</v>
      </c>
      <c r="P1045" s="13">
        <v>-2.7300000000000001E-2</v>
      </c>
      <c r="Q1045" s="19">
        <v>0</v>
      </c>
      <c r="R1045" s="22">
        <v>0.63</v>
      </c>
      <c r="S1045" s="22">
        <v>0.95</v>
      </c>
      <c r="T1045" s="22">
        <v>0.21</v>
      </c>
      <c r="U1045" s="19">
        <v>30</v>
      </c>
      <c r="V1045" s="19">
        <v>4</v>
      </c>
      <c r="AS1045" s="2"/>
      <c r="AT1045" s="2"/>
      <c r="AU1045" s="2"/>
      <c r="AV1045" s="15"/>
      <c r="AW1045" s="15"/>
      <c r="BA1045" s="2"/>
      <c r="BB1045" s="2"/>
      <c r="BD1045" s="20"/>
      <c r="BE1045" s="20"/>
      <c r="BG1045" s="3"/>
      <c r="BH1045" s="1"/>
      <c r="BI1045" s="1"/>
      <c r="BJ1045" s="1"/>
      <c r="BK1045" s="1"/>
      <c r="BL1045" s="1"/>
    </row>
    <row r="1046" spans="1:64" x14ac:dyDescent="0.25">
      <c r="A1046" s="1" t="s">
        <v>483</v>
      </c>
      <c r="B1046" s="1" t="s">
        <v>18</v>
      </c>
      <c r="C1046" s="1" t="s">
        <v>39</v>
      </c>
      <c r="D1046" s="1" t="s">
        <v>4</v>
      </c>
      <c r="E1046" s="1" t="s">
        <v>1179</v>
      </c>
      <c r="F1046" s="1" t="s">
        <v>1180</v>
      </c>
      <c r="G1046">
        <v>9.4839999999999994E-3</v>
      </c>
      <c r="H1046" s="22">
        <v>4.0489999999999996E-3</v>
      </c>
      <c r="I1046" s="2">
        <v>9.4999999999999998E-3</v>
      </c>
      <c r="J1046" s="13">
        <v>3.1099999999999999E-2</v>
      </c>
      <c r="K1046" s="13">
        <v>5.91E-2</v>
      </c>
      <c r="L1046" s="13">
        <v>3.73E-2</v>
      </c>
      <c r="M1046" s="13">
        <v>3.61E-2</v>
      </c>
      <c r="N1046" s="13">
        <v>0</v>
      </c>
      <c r="O1046" s="13">
        <v>-0.1278</v>
      </c>
      <c r="P1046" s="13">
        <v>9.4999999999999998E-3</v>
      </c>
      <c r="Q1046" s="19">
        <v>0</v>
      </c>
      <c r="R1046" s="22">
        <v>0.63</v>
      </c>
      <c r="S1046" s="22">
        <v>0.65</v>
      </c>
      <c r="T1046" s="22">
        <v>0.68</v>
      </c>
      <c r="U1046" s="19">
        <v>37</v>
      </c>
      <c r="V1046" s="19">
        <v>6</v>
      </c>
      <c r="AS1046" s="2"/>
      <c r="AT1046" s="2"/>
      <c r="AU1046" s="2"/>
      <c r="AV1046" s="15"/>
      <c r="AW1046" s="15"/>
      <c r="BA1046" s="2"/>
      <c r="BB1046" s="2"/>
      <c r="BD1046" s="20"/>
      <c r="BE1046" s="20"/>
      <c r="BG1046" s="3"/>
      <c r="BH1046" s="1"/>
      <c r="BI1046" s="1"/>
      <c r="BJ1046" s="1"/>
      <c r="BK1046" s="1"/>
      <c r="BL1046" s="1"/>
    </row>
    <row r="1047" spans="1:64" x14ac:dyDescent="0.25">
      <c r="A1047" s="1" t="s">
        <v>32</v>
      </c>
      <c r="B1047" s="1" t="s">
        <v>18</v>
      </c>
      <c r="C1047" s="1" t="s">
        <v>25</v>
      </c>
      <c r="D1047" s="1" t="s">
        <v>4</v>
      </c>
      <c r="E1047" s="1" t="s">
        <v>636</v>
      </c>
      <c r="F1047" s="1" t="s">
        <v>2499</v>
      </c>
      <c r="G1047"/>
      <c r="H1047" s="22">
        <v>-1.2999999999999999E-3</v>
      </c>
      <c r="J1047" s="13">
        <v>3.8399999999999997E-2</v>
      </c>
      <c r="K1047" s="13">
        <v>2.8000000000000001E-2</v>
      </c>
      <c r="L1047" s="13">
        <v>1.7600000000000001E-2</v>
      </c>
      <c r="M1047" s="13">
        <v>1.7399999999999999E-2</v>
      </c>
      <c r="N1047" s="13">
        <v>-1.2999999999999999E-3</v>
      </c>
      <c r="O1047" s="13">
        <v>-7.17E-2</v>
      </c>
      <c r="P1047" s="13"/>
      <c r="Q1047" s="19">
        <v>1619</v>
      </c>
      <c r="R1047" s="22">
        <v>0.63</v>
      </c>
      <c r="S1047" s="22">
        <v>0.69</v>
      </c>
      <c r="T1047" s="22">
        <v>0.6</v>
      </c>
      <c r="U1047" s="19">
        <v>34</v>
      </c>
      <c r="V1047" s="19">
        <v>5</v>
      </c>
      <c r="AS1047" s="2"/>
      <c r="AT1047" s="2"/>
      <c r="AU1047" s="2"/>
      <c r="AV1047" s="15"/>
      <c r="AW1047" s="15"/>
      <c r="BA1047" s="2"/>
      <c r="BB1047" s="2"/>
      <c r="BD1047" s="20"/>
      <c r="BE1047" s="20"/>
      <c r="BG1047" s="3"/>
      <c r="BH1047" s="1"/>
      <c r="BI1047" s="1"/>
      <c r="BJ1047" s="1"/>
      <c r="BK1047" s="1"/>
      <c r="BL1047" s="1"/>
    </row>
    <row r="1048" spans="1:64" x14ac:dyDescent="0.25">
      <c r="A1048" s="1" t="s">
        <v>17</v>
      </c>
      <c r="B1048" s="1" t="s">
        <v>18</v>
      </c>
      <c r="C1048" s="1" t="s">
        <v>25</v>
      </c>
      <c r="D1048" s="1" t="s">
        <v>100</v>
      </c>
      <c r="E1048" s="1" t="s">
        <v>636</v>
      </c>
      <c r="F1048" s="1" t="s">
        <v>2501</v>
      </c>
      <c r="G1048"/>
      <c r="H1048" s="22">
        <v>-4.1999999999999997E-3</v>
      </c>
      <c r="J1048" s="13">
        <v>7.8200000000000006E-2</v>
      </c>
      <c r="K1048" s="13">
        <v>3.9399999999999998E-2</v>
      </c>
      <c r="L1048" s="13">
        <v>2.47E-2</v>
      </c>
      <c r="M1048" s="13">
        <v>2.4199999999999999E-2</v>
      </c>
      <c r="N1048" s="13">
        <v>-4.1999999999999997E-3</v>
      </c>
      <c r="O1048" s="13">
        <v>-0.1096</v>
      </c>
      <c r="P1048" s="13"/>
      <c r="Q1048" s="19">
        <v>133</v>
      </c>
      <c r="R1048" s="22">
        <v>0.63</v>
      </c>
      <c r="S1048" s="22">
        <v>1.07</v>
      </c>
      <c r="T1048" s="22">
        <v>0.38</v>
      </c>
      <c r="U1048" s="19">
        <v>43</v>
      </c>
      <c r="V1048" s="19">
        <v>7</v>
      </c>
      <c r="AS1048" s="2"/>
      <c r="AT1048" s="2"/>
      <c r="AU1048" s="2"/>
      <c r="AV1048" s="15"/>
      <c r="AW1048" s="15"/>
      <c r="BA1048" s="2"/>
      <c r="BB1048" s="2"/>
      <c r="BD1048" s="20"/>
      <c r="BE1048" s="20"/>
      <c r="BG1048" s="3"/>
      <c r="BH1048" s="1"/>
      <c r="BI1048" s="1"/>
      <c r="BJ1048" s="1"/>
      <c r="BK1048" s="1"/>
      <c r="BL1048" s="1"/>
    </row>
    <row r="1049" spans="1:64" x14ac:dyDescent="0.25">
      <c r="A1049" s="1" t="s">
        <v>6</v>
      </c>
      <c r="B1049" s="1" t="s">
        <v>18</v>
      </c>
      <c r="C1049" s="1" t="s">
        <v>1645</v>
      </c>
      <c r="D1049" s="1" t="s">
        <v>4</v>
      </c>
      <c r="E1049" s="1" t="s">
        <v>766</v>
      </c>
      <c r="F1049" s="1" t="s">
        <v>767</v>
      </c>
      <c r="G1049">
        <v>2.4014000000000001E-2</v>
      </c>
      <c r="H1049" s="22">
        <v>-3.1375E-2</v>
      </c>
      <c r="I1049" s="2">
        <v>2.4E-2</v>
      </c>
      <c r="J1049" s="13">
        <v>0.75149999999999995</v>
      </c>
      <c r="K1049" s="13">
        <v>0.89600000000000002</v>
      </c>
      <c r="L1049" s="13">
        <v>0.56310000000000004</v>
      </c>
      <c r="M1049" s="13">
        <v>0.2384</v>
      </c>
      <c r="N1049" s="13">
        <v>-0.23630000000000001</v>
      </c>
      <c r="O1049" s="13">
        <v>-0.87919999999999998</v>
      </c>
      <c r="P1049" s="13">
        <v>2.4E-2</v>
      </c>
      <c r="Q1049" s="19">
        <v>0</v>
      </c>
      <c r="R1049" s="22">
        <v>0.63</v>
      </c>
      <c r="S1049" s="22">
        <v>1.34</v>
      </c>
      <c r="T1049" s="22">
        <v>0.32</v>
      </c>
      <c r="U1049" s="19">
        <v>39</v>
      </c>
      <c r="V1049" s="19">
        <v>20</v>
      </c>
      <c r="AS1049" s="2"/>
      <c r="AT1049" s="2"/>
      <c r="AU1049" s="2"/>
      <c r="AV1049" s="15"/>
      <c r="AW1049" s="15"/>
      <c r="BA1049" s="2"/>
      <c r="BB1049" s="2"/>
      <c r="BD1049" s="20"/>
      <c r="BE1049" s="20"/>
      <c r="BG1049" s="3"/>
      <c r="BH1049" s="1"/>
      <c r="BI1049" s="1"/>
      <c r="BJ1049" s="1"/>
      <c r="BK1049" s="1"/>
      <c r="BL1049" s="1"/>
    </row>
    <row r="1050" spans="1:64" x14ac:dyDescent="0.25">
      <c r="A1050" s="1" t="s">
        <v>483</v>
      </c>
      <c r="B1050" s="1" t="s">
        <v>18</v>
      </c>
      <c r="C1050" s="1" t="s">
        <v>25</v>
      </c>
      <c r="D1050" s="1" t="s">
        <v>4</v>
      </c>
      <c r="E1050" s="1" t="s">
        <v>1094</v>
      </c>
      <c r="F1050" s="1" t="s">
        <v>1095</v>
      </c>
      <c r="G1050">
        <v>3.7299999999999998E-3</v>
      </c>
      <c r="H1050" s="22">
        <v>-1.0659999999999999E-2</v>
      </c>
      <c r="I1050" s="2">
        <v>3.7000000000000002E-3</v>
      </c>
      <c r="J1050" s="13">
        <v>6.4100000000000004E-2</v>
      </c>
      <c r="K1050" s="13">
        <v>0.161</v>
      </c>
      <c r="L1050" s="13">
        <v>0.1022</v>
      </c>
      <c r="M1050" s="13">
        <v>9.3200000000000005E-2</v>
      </c>
      <c r="N1050" s="13">
        <v>-7.0000000000000001E-3</v>
      </c>
      <c r="O1050" s="13">
        <v>-0.26960000000000001</v>
      </c>
      <c r="P1050" s="13">
        <v>3.7000000000000002E-3</v>
      </c>
      <c r="Q1050" s="19">
        <v>0</v>
      </c>
      <c r="R1050" s="22">
        <v>0.63</v>
      </c>
      <c r="S1050" s="22">
        <v>0.77</v>
      </c>
      <c r="T1050" s="22">
        <v>0.73</v>
      </c>
      <c r="U1050" s="19">
        <v>15</v>
      </c>
      <c r="V1050" s="19">
        <v>5</v>
      </c>
      <c r="AS1050" s="2"/>
      <c r="AT1050" s="2"/>
      <c r="AU1050" s="2"/>
      <c r="AV1050" s="15"/>
      <c r="AW1050" s="15"/>
      <c r="BA1050" s="2"/>
      <c r="BB1050" s="2"/>
      <c r="BD1050" s="20"/>
      <c r="BE1050" s="20"/>
      <c r="BG1050" s="3"/>
      <c r="BH1050" s="1"/>
      <c r="BI1050" s="1"/>
      <c r="BJ1050" s="1"/>
      <c r="BK1050" s="1"/>
      <c r="BL1050" s="1"/>
    </row>
    <row r="1051" spans="1:64" x14ac:dyDescent="0.25">
      <c r="A1051" s="1" t="s">
        <v>1</v>
      </c>
      <c r="B1051" s="1" t="s">
        <v>2</v>
      </c>
      <c r="C1051" s="1" t="s">
        <v>13</v>
      </c>
      <c r="D1051" s="1" t="s">
        <v>4</v>
      </c>
      <c r="E1051" s="1" t="s">
        <v>87</v>
      </c>
      <c r="F1051" s="1" t="s">
        <v>41</v>
      </c>
      <c r="G1051">
        <v>4.8589E-2</v>
      </c>
      <c r="H1051" s="22">
        <v>3.5285999999999998E-2</v>
      </c>
      <c r="I1051" s="2">
        <v>4.8599999999999997E-2</v>
      </c>
      <c r="J1051" s="13">
        <v>0.1368</v>
      </c>
      <c r="K1051" s="13">
        <v>0.1714</v>
      </c>
      <c r="L1051" s="13">
        <v>0.1077</v>
      </c>
      <c r="M1051" s="13">
        <v>9.7500000000000003E-2</v>
      </c>
      <c r="N1051" s="13">
        <v>0</v>
      </c>
      <c r="O1051" s="13">
        <v>-0.41920000000000002</v>
      </c>
      <c r="P1051" s="13">
        <v>4.8599999999999997E-2</v>
      </c>
      <c r="Q1051" s="19">
        <v>4223</v>
      </c>
      <c r="R1051" s="22">
        <v>0.63</v>
      </c>
      <c r="S1051" s="22">
        <v>1.07</v>
      </c>
      <c r="T1051" s="22">
        <v>-0.02</v>
      </c>
      <c r="U1051" s="19">
        <v>86</v>
      </c>
      <c r="V1051" s="19">
        <v>6</v>
      </c>
      <c r="AS1051" s="2"/>
      <c r="AT1051" s="2"/>
      <c r="AU1051" s="2"/>
      <c r="AV1051" s="15"/>
      <c r="AW1051" s="15"/>
      <c r="BA1051" s="2"/>
      <c r="BB1051" s="2"/>
      <c r="BD1051" s="20"/>
      <c r="BE1051" s="20"/>
      <c r="BG1051" s="3"/>
      <c r="BH1051" s="1"/>
      <c r="BI1051" s="1"/>
      <c r="BJ1051" s="1"/>
      <c r="BK1051" s="1"/>
      <c r="BL1051" s="1"/>
    </row>
    <row r="1052" spans="1:64" x14ac:dyDescent="0.25">
      <c r="A1052" s="1" t="s">
        <v>1</v>
      </c>
      <c r="B1052" s="1" t="s">
        <v>18</v>
      </c>
      <c r="C1052" s="1" t="s">
        <v>25</v>
      </c>
      <c r="D1052" s="1" t="s">
        <v>40</v>
      </c>
      <c r="E1052" s="1" t="s">
        <v>112</v>
      </c>
      <c r="F1052" s="1" t="s">
        <v>113</v>
      </c>
      <c r="G1052"/>
      <c r="H1052" s="22">
        <v>7.9000000000000008E-3</v>
      </c>
      <c r="J1052" s="13">
        <v>0.1439</v>
      </c>
      <c r="K1052" s="13">
        <v>0.1361</v>
      </c>
      <c r="L1052" s="13">
        <v>8.5599999999999996E-2</v>
      </c>
      <c r="M1052" s="13">
        <v>7.9399999999999998E-2</v>
      </c>
      <c r="N1052" s="13">
        <v>0</v>
      </c>
      <c r="O1052" s="13">
        <v>-0.29720000000000002</v>
      </c>
      <c r="P1052" s="13"/>
      <c r="Q1052" s="19">
        <v>60</v>
      </c>
      <c r="R1052" s="22">
        <v>0.63</v>
      </c>
      <c r="S1052" s="22">
        <v>1.18</v>
      </c>
      <c r="T1052" s="22">
        <v>-0.03</v>
      </c>
      <c r="U1052" s="19">
        <v>51</v>
      </c>
      <c r="V1052" s="19">
        <v>8</v>
      </c>
      <c r="AS1052" s="2"/>
      <c r="AT1052" s="2"/>
      <c r="AU1052" s="2"/>
      <c r="AV1052" s="15"/>
      <c r="AW1052" s="15"/>
      <c r="BA1052" s="2"/>
      <c r="BB1052" s="2"/>
      <c r="BD1052" s="20"/>
      <c r="BE1052" s="20"/>
      <c r="BG1052" s="3"/>
      <c r="BH1052" s="1"/>
      <c r="BI1052" s="1"/>
      <c r="BJ1052" s="1"/>
      <c r="BK1052" s="1"/>
      <c r="BL1052" s="1"/>
    </row>
    <row r="1053" spans="1:64" x14ac:dyDescent="0.25">
      <c r="A1053" s="1" t="s">
        <v>6</v>
      </c>
      <c r="B1053" s="1" t="s">
        <v>18</v>
      </c>
      <c r="C1053" s="1" t="s">
        <v>1645</v>
      </c>
      <c r="D1053" s="1" t="s">
        <v>4</v>
      </c>
      <c r="E1053" s="1" t="s">
        <v>2049</v>
      </c>
      <c r="F1053" s="1" t="s">
        <v>2050</v>
      </c>
      <c r="G1053">
        <v>4.9519999999999998E-3</v>
      </c>
      <c r="H1053" s="22">
        <v>0.100671</v>
      </c>
      <c r="I1053" s="2">
        <v>5.0000000000000001E-3</v>
      </c>
      <c r="J1053" s="13">
        <v>0.60009999999999997</v>
      </c>
      <c r="K1053" s="13">
        <v>0.87570000000000003</v>
      </c>
      <c r="L1053" s="13">
        <v>0.54949999999999999</v>
      </c>
      <c r="M1053" s="13">
        <v>0.23139999999999999</v>
      </c>
      <c r="N1053" s="13">
        <v>-0.33550000000000002</v>
      </c>
      <c r="O1053" s="13">
        <v>-0.79120000000000001</v>
      </c>
      <c r="P1053" s="13">
        <v>5.0000000000000001E-3</v>
      </c>
      <c r="Q1053" s="19">
        <v>0</v>
      </c>
      <c r="R1053" s="22">
        <v>0.63</v>
      </c>
      <c r="S1053" s="22">
        <v>1.34</v>
      </c>
      <c r="T1053" s="22">
        <v>0.51</v>
      </c>
      <c r="U1053" s="19">
        <v>38</v>
      </c>
      <c r="V1053" s="19">
        <v>20</v>
      </c>
      <c r="AS1053" s="2"/>
      <c r="AT1053" s="2"/>
      <c r="AU1053" s="2"/>
      <c r="AV1053" s="15"/>
      <c r="AW1053" s="15"/>
      <c r="BA1053" s="2"/>
      <c r="BB1053" s="2"/>
      <c r="BD1053" s="20"/>
      <c r="BE1053" s="20"/>
      <c r="BG1053" s="3"/>
      <c r="BH1053" s="1"/>
      <c r="BI1053" s="1"/>
      <c r="BJ1053" s="1"/>
      <c r="BK1053" s="1"/>
      <c r="BL1053" s="1"/>
    </row>
    <row r="1054" spans="1:64" x14ac:dyDescent="0.25">
      <c r="A1054" s="1" t="s">
        <v>17</v>
      </c>
      <c r="B1054" s="1" t="s">
        <v>18</v>
      </c>
      <c r="C1054" s="1" t="s">
        <v>25</v>
      </c>
      <c r="D1054" s="1" t="s">
        <v>283</v>
      </c>
      <c r="E1054" s="1" t="s">
        <v>416</v>
      </c>
      <c r="F1054" s="1" t="s">
        <v>558</v>
      </c>
      <c r="G1054">
        <v>3.7190000000000001E-2</v>
      </c>
      <c r="H1054" s="22">
        <v>-2.264E-3</v>
      </c>
      <c r="I1054" s="2">
        <v>3.7199999999999997E-2</v>
      </c>
      <c r="J1054" s="13">
        <v>9.2899999999999996E-2</v>
      </c>
      <c r="K1054" s="13">
        <v>7.5300000000000006E-2</v>
      </c>
      <c r="L1054" s="13">
        <v>4.7699999999999999E-2</v>
      </c>
      <c r="M1054" s="13">
        <v>4.5900000000000003E-2</v>
      </c>
      <c r="N1054" s="13">
        <v>0</v>
      </c>
      <c r="O1054" s="13">
        <v>-0.1197</v>
      </c>
      <c r="P1054" s="13">
        <v>3.7199999999999997E-2</v>
      </c>
      <c r="Q1054" s="19">
        <v>0</v>
      </c>
      <c r="R1054" s="22">
        <v>0.63</v>
      </c>
      <c r="S1054" s="22">
        <v>0.88</v>
      </c>
      <c r="T1054" s="22">
        <v>0.78</v>
      </c>
      <c r="U1054" s="19">
        <v>33</v>
      </c>
      <c r="V1054" s="19">
        <v>6</v>
      </c>
      <c r="AS1054" s="2"/>
      <c r="AT1054" s="2"/>
      <c r="AU1054" s="2"/>
      <c r="AV1054" s="15"/>
      <c r="AW1054" s="15"/>
      <c r="BA1054" s="2"/>
      <c r="BB1054" s="2"/>
      <c r="BD1054" s="20"/>
      <c r="BE1054" s="20"/>
      <c r="BG1054" s="3"/>
      <c r="BH1054" s="1"/>
      <c r="BI1054" s="1"/>
      <c r="BJ1054" s="1"/>
      <c r="BK1054" s="1"/>
      <c r="BL1054" s="1"/>
    </row>
    <row r="1055" spans="1:64" x14ac:dyDescent="0.25">
      <c r="A1055" s="1" t="s">
        <v>148</v>
      </c>
      <c r="B1055" s="1" t="s">
        <v>2</v>
      </c>
      <c r="C1055" s="1" t="s">
        <v>7</v>
      </c>
      <c r="D1055" s="1" t="s">
        <v>4</v>
      </c>
      <c r="E1055" s="1" t="s">
        <v>611</v>
      </c>
      <c r="F1055" s="1" t="s">
        <v>2234</v>
      </c>
      <c r="G1055"/>
      <c r="H1055" s="22">
        <v>7.4999999999999997E-3</v>
      </c>
      <c r="J1055" s="13">
        <v>3.78E-2</v>
      </c>
      <c r="K1055" s="13">
        <v>8.1500000000000003E-2</v>
      </c>
      <c r="L1055" s="13">
        <v>5.1200000000000002E-2</v>
      </c>
      <c r="M1055" s="13">
        <v>4.9000000000000002E-2</v>
      </c>
      <c r="N1055" s="13">
        <v>-6.2100000000000002E-2</v>
      </c>
      <c r="O1055" s="13">
        <v>-0.1052</v>
      </c>
      <c r="P1055" s="13"/>
      <c r="Q1055" s="19">
        <v>672</v>
      </c>
      <c r="R1055" s="22">
        <v>0.63</v>
      </c>
      <c r="S1055" s="22">
        <v>0.98</v>
      </c>
      <c r="T1055" s="22">
        <v>0.21</v>
      </c>
      <c r="U1055" s="19">
        <v>16</v>
      </c>
      <c r="V1055" s="19">
        <v>4</v>
      </c>
      <c r="AS1055" s="2"/>
      <c r="AT1055" s="2"/>
      <c r="AU1055" s="2"/>
      <c r="AV1055" s="15"/>
      <c r="AW1055" s="15"/>
      <c r="BA1055" s="2"/>
      <c r="BB1055" s="2"/>
      <c r="BD1055" s="20"/>
      <c r="BE1055" s="20"/>
      <c r="BG1055" s="3"/>
      <c r="BH1055" s="1"/>
      <c r="BI1055" s="1"/>
      <c r="BJ1055" s="1"/>
      <c r="BK1055" s="1"/>
      <c r="BL1055" s="1"/>
    </row>
    <row r="1056" spans="1:64" x14ac:dyDescent="0.25">
      <c r="A1056" s="1" t="s">
        <v>1</v>
      </c>
      <c r="B1056" s="1" t="s">
        <v>2</v>
      </c>
      <c r="C1056" s="1" t="s">
        <v>13</v>
      </c>
      <c r="D1056" s="1" t="s">
        <v>4</v>
      </c>
      <c r="E1056" s="1" t="s">
        <v>184</v>
      </c>
      <c r="F1056" s="1" t="s">
        <v>121</v>
      </c>
      <c r="G1056"/>
      <c r="H1056" s="22">
        <v>0.12759999999999999</v>
      </c>
      <c r="J1056" s="13">
        <v>0.82920000000000005</v>
      </c>
      <c r="K1056" s="13">
        <v>0.35959999999999998</v>
      </c>
      <c r="L1056" s="13">
        <v>0.22539999999999999</v>
      </c>
      <c r="M1056" s="13">
        <v>0.17730000000000001</v>
      </c>
      <c r="N1056" s="13">
        <v>-0.26669999999999999</v>
      </c>
      <c r="O1056" s="13">
        <v>-0.45150000000000001</v>
      </c>
      <c r="P1056" s="13"/>
      <c r="Q1056" s="19">
        <v>352</v>
      </c>
      <c r="R1056" s="22">
        <v>0.63</v>
      </c>
      <c r="S1056" s="22">
        <v>1.2</v>
      </c>
      <c r="T1056" s="22">
        <v>-0.18</v>
      </c>
      <c r="U1056" s="19">
        <v>40</v>
      </c>
      <c r="V1056" s="19">
        <v>9</v>
      </c>
      <c r="AS1056" s="2"/>
      <c r="AT1056" s="2"/>
      <c r="AU1056" s="2"/>
      <c r="AV1056" s="15"/>
      <c r="AW1056" s="15"/>
      <c r="BA1056" s="2"/>
      <c r="BB1056" s="2"/>
      <c r="BD1056" s="20"/>
      <c r="BE1056" s="20"/>
      <c r="BG1056" s="3"/>
      <c r="BH1056" s="1"/>
      <c r="BI1056" s="1"/>
      <c r="BJ1056" s="1"/>
      <c r="BK1056" s="1"/>
      <c r="BL1056" s="1"/>
    </row>
    <row r="1057" spans="1:64" x14ac:dyDescent="0.25">
      <c r="A1057" s="1" t="s">
        <v>17</v>
      </c>
      <c r="B1057" s="1" t="s">
        <v>18</v>
      </c>
      <c r="C1057" s="1" t="s">
        <v>25</v>
      </c>
      <c r="D1057" s="1" t="s">
        <v>286</v>
      </c>
      <c r="E1057" s="1" t="s">
        <v>200</v>
      </c>
      <c r="F1057" s="1" t="s">
        <v>570</v>
      </c>
      <c r="G1057"/>
      <c r="H1057" s="22">
        <v>-2.1000000000000001E-2</v>
      </c>
      <c r="J1057" s="13">
        <v>0.22620000000000001</v>
      </c>
      <c r="K1057" s="13">
        <v>0.1109</v>
      </c>
      <c r="L1057" s="13">
        <v>7.0000000000000007E-2</v>
      </c>
      <c r="M1057" s="13">
        <v>6.5799999999999997E-2</v>
      </c>
      <c r="N1057" s="13">
        <v>-5.4600000000000003E-2</v>
      </c>
      <c r="O1057" s="13">
        <v>-0.27339999999999998</v>
      </c>
      <c r="P1057" s="13"/>
      <c r="Q1057" s="19">
        <v>78</v>
      </c>
      <c r="R1057" s="22">
        <v>0.63</v>
      </c>
      <c r="S1057" s="22">
        <v>0.92</v>
      </c>
      <c r="T1057" s="22">
        <v>0.6</v>
      </c>
      <c r="U1057" s="19">
        <v>36</v>
      </c>
      <c r="V1057" s="19">
        <v>8</v>
      </c>
      <c r="AS1057" s="2"/>
      <c r="AT1057" s="2"/>
      <c r="AU1057" s="2"/>
      <c r="AV1057" s="15"/>
      <c r="AW1057" s="15"/>
      <c r="BA1057" s="2"/>
      <c r="BB1057" s="2"/>
      <c r="BD1057" s="20"/>
      <c r="BE1057" s="20"/>
      <c r="BG1057" s="3"/>
      <c r="BH1057" s="1"/>
      <c r="BI1057" s="1"/>
      <c r="BJ1057" s="1"/>
      <c r="BK1057" s="1"/>
      <c r="BL1057" s="1"/>
    </row>
    <row r="1058" spans="1:64" x14ac:dyDescent="0.25">
      <c r="A1058" s="1" t="s">
        <v>6</v>
      </c>
      <c r="B1058" s="1" t="s">
        <v>18</v>
      </c>
      <c r="C1058" s="1" t="s">
        <v>1645</v>
      </c>
      <c r="D1058" s="1" t="s">
        <v>4</v>
      </c>
      <c r="E1058" s="1" t="s">
        <v>797</v>
      </c>
      <c r="F1058" s="1" t="s">
        <v>1370</v>
      </c>
      <c r="G1058">
        <v>3.5352000000000001E-2</v>
      </c>
      <c r="H1058" s="22">
        <v>0.18207400000000001</v>
      </c>
      <c r="I1058" s="2">
        <v>3.5400000000000001E-2</v>
      </c>
      <c r="J1058" s="13">
        <v>1.3751</v>
      </c>
      <c r="K1058" s="13">
        <v>0.68969999999999998</v>
      </c>
      <c r="L1058" s="13">
        <v>0.43659999999999999</v>
      </c>
      <c r="M1058" s="13">
        <v>0.28920000000000001</v>
      </c>
      <c r="N1058" s="13">
        <v>0</v>
      </c>
      <c r="O1058" s="13">
        <v>-0.44690000000000002</v>
      </c>
      <c r="P1058" s="13">
        <v>3.5400000000000001E-2</v>
      </c>
      <c r="Q1058" s="19">
        <v>0</v>
      </c>
      <c r="R1058" s="22">
        <v>0.63</v>
      </c>
      <c r="S1058" s="22">
        <v>1.59</v>
      </c>
      <c r="T1058" s="22">
        <v>0.24</v>
      </c>
      <c r="U1058" s="19">
        <v>34</v>
      </c>
      <c r="V1058" s="19">
        <v>20</v>
      </c>
      <c r="AS1058" s="2"/>
      <c r="AT1058" s="2"/>
      <c r="AU1058" s="2"/>
      <c r="AV1058" s="15"/>
      <c r="AW1058" s="15"/>
      <c r="BA1058" s="2"/>
      <c r="BB1058" s="2"/>
      <c r="BD1058" s="20"/>
      <c r="BE1058" s="20"/>
      <c r="BG1058" s="3"/>
      <c r="BH1058" s="1"/>
      <c r="BI1058" s="1"/>
      <c r="BJ1058" s="1"/>
      <c r="BK1058" s="1"/>
      <c r="BL1058" s="1"/>
    </row>
    <row r="1059" spans="1:64" x14ac:dyDescent="0.25">
      <c r="A1059" s="1" t="s">
        <v>1</v>
      </c>
      <c r="B1059" s="1" t="s">
        <v>2</v>
      </c>
      <c r="C1059" s="1" t="s">
        <v>39</v>
      </c>
      <c r="D1059" s="1" t="s">
        <v>4</v>
      </c>
      <c r="E1059" s="1" t="s">
        <v>1943</v>
      </c>
      <c r="F1059" s="1" t="s">
        <v>2136</v>
      </c>
      <c r="G1059"/>
      <c r="H1059" s="22">
        <v>4.7999999999999996E-3</v>
      </c>
      <c r="J1059" s="13">
        <v>3.8300000000000001E-2</v>
      </c>
      <c r="K1059" s="13">
        <v>7.3899999999999993E-2</v>
      </c>
      <c r="L1059" s="13">
        <v>4.6199999999999998E-2</v>
      </c>
      <c r="M1059" s="13">
        <v>4.4400000000000002E-2</v>
      </c>
      <c r="N1059" s="13">
        <v>-4.3799999999999999E-2</v>
      </c>
      <c r="O1059" s="13">
        <v>-7.8299999999999995E-2</v>
      </c>
      <c r="P1059" s="13"/>
      <c r="Q1059" s="19">
        <v>12</v>
      </c>
      <c r="R1059" s="22">
        <v>0.63</v>
      </c>
      <c r="S1059" s="22">
        <v>1.25</v>
      </c>
      <c r="T1059" s="22">
        <v>0.34</v>
      </c>
      <c r="U1059" s="19">
        <v>38</v>
      </c>
      <c r="V1059" s="19">
        <v>8</v>
      </c>
      <c r="AS1059" s="2"/>
      <c r="AT1059" s="2"/>
      <c r="AU1059" s="2"/>
      <c r="AV1059" s="15"/>
      <c r="AW1059" s="15"/>
      <c r="BA1059" s="2"/>
      <c r="BB1059" s="2"/>
      <c r="BD1059" s="20"/>
      <c r="BE1059" s="20"/>
      <c r="BG1059" s="3"/>
      <c r="BH1059" s="1"/>
      <c r="BI1059" s="1"/>
      <c r="BJ1059" s="1"/>
      <c r="BK1059" s="1"/>
      <c r="BL1059" s="1"/>
    </row>
    <row r="1060" spans="1:64" x14ac:dyDescent="0.25">
      <c r="A1060" s="1" t="s">
        <v>6</v>
      </c>
      <c r="B1060" s="1" t="s">
        <v>18</v>
      </c>
      <c r="C1060" s="1" t="s">
        <v>1645</v>
      </c>
      <c r="D1060" s="1" t="s">
        <v>4</v>
      </c>
      <c r="E1060" s="1" t="s">
        <v>1232</v>
      </c>
      <c r="F1060" s="1" t="s">
        <v>1233</v>
      </c>
      <c r="G1060">
        <v>6.8277000000000004E-2</v>
      </c>
      <c r="H1060" s="22">
        <v>-0.17444100000000001</v>
      </c>
      <c r="I1060" s="2">
        <v>6.83E-2</v>
      </c>
      <c r="J1060" s="13">
        <v>0.1628</v>
      </c>
      <c r="K1060" s="13">
        <v>0.92179999999999995</v>
      </c>
      <c r="L1060" s="13">
        <v>0.57789999999999997</v>
      </c>
      <c r="M1060" s="13">
        <v>0.23200000000000001</v>
      </c>
      <c r="N1060" s="13">
        <v>-0.20730000000000001</v>
      </c>
      <c r="O1060" s="13">
        <v>-0.77390000000000003</v>
      </c>
      <c r="P1060" s="13">
        <v>6.83E-2</v>
      </c>
      <c r="Q1060" s="19">
        <v>0</v>
      </c>
      <c r="R1060" s="22">
        <v>0.63</v>
      </c>
      <c r="S1060" s="22">
        <v>1.26</v>
      </c>
      <c r="T1060" s="22">
        <v>0.41</v>
      </c>
      <c r="U1060" s="19">
        <v>34</v>
      </c>
      <c r="V1060" s="19">
        <v>10</v>
      </c>
      <c r="AS1060" s="2"/>
      <c r="AT1060" s="2"/>
      <c r="AU1060" s="2"/>
      <c r="AV1060" s="15"/>
      <c r="AW1060" s="15"/>
      <c r="BA1060" s="2"/>
      <c r="BB1060" s="2"/>
      <c r="BD1060" s="20"/>
      <c r="BE1060" s="20"/>
      <c r="BG1060" s="3"/>
      <c r="BH1060" s="1"/>
      <c r="BI1060" s="1"/>
      <c r="BJ1060" s="1"/>
      <c r="BK1060" s="1"/>
      <c r="BL1060" s="1"/>
    </row>
    <row r="1061" spans="1:64" x14ac:dyDescent="0.25">
      <c r="A1061" s="1" t="s">
        <v>17</v>
      </c>
      <c r="B1061" s="1" t="s">
        <v>18</v>
      </c>
      <c r="C1061" s="1" t="s">
        <v>25</v>
      </c>
      <c r="D1061" s="1" t="s">
        <v>100</v>
      </c>
      <c r="E1061" s="1" t="s">
        <v>838</v>
      </c>
      <c r="F1061" s="1" t="s">
        <v>1828</v>
      </c>
      <c r="G1061"/>
      <c r="H1061" s="22">
        <v>1.37E-2</v>
      </c>
      <c r="J1061" s="13">
        <v>2.5700000000000001E-2</v>
      </c>
      <c r="K1061" s="13">
        <v>9.3200000000000005E-2</v>
      </c>
      <c r="L1061" s="13">
        <v>5.8999999999999997E-2</v>
      </c>
      <c r="M1061" s="13">
        <v>5.62E-2</v>
      </c>
      <c r="N1061" s="13">
        <v>-4.3099999999999999E-2</v>
      </c>
      <c r="O1061" s="13">
        <v>-0.11840000000000001</v>
      </c>
      <c r="P1061" s="13"/>
      <c r="Q1061" s="19">
        <v>59</v>
      </c>
      <c r="R1061" s="22">
        <v>0.63</v>
      </c>
      <c r="S1061" s="22">
        <v>1.1100000000000001</v>
      </c>
      <c r="T1061" s="22">
        <v>0.7</v>
      </c>
      <c r="U1061" s="19">
        <v>18</v>
      </c>
      <c r="V1061" s="19">
        <v>7</v>
      </c>
      <c r="AS1061" s="2"/>
      <c r="AT1061" s="2"/>
      <c r="AU1061" s="2"/>
      <c r="AV1061" s="15"/>
      <c r="AW1061" s="15"/>
      <c r="BA1061" s="2"/>
      <c r="BB1061" s="2"/>
      <c r="BD1061" s="20"/>
      <c r="BE1061" s="20"/>
      <c r="BG1061" s="3"/>
      <c r="BH1061" s="1"/>
      <c r="BI1061" s="1"/>
      <c r="BJ1061" s="1"/>
      <c r="BK1061" s="1"/>
      <c r="BL1061" s="1"/>
    </row>
    <row r="1062" spans="1:64" x14ac:dyDescent="0.25">
      <c r="A1062" s="1" t="s">
        <v>6</v>
      </c>
      <c r="B1062" s="1" t="s">
        <v>18</v>
      </c>
      <c r="C1062" s="1" t="s">
        <v>1645</v>
      </c>
      <c r="D1062" s="1" t="s">
        <v>4</v>
      </c>
      <c r="E1062" s="1" t="s">
        <v>2902</v>
      </c>
      <c r="F1062" s="1" t="s">
        <v>2903</v>
      </c>
      <c r="G1062">
        <v>0.151224</v>
      </c>
      <c r="H1062" s="22">
        <v>-0.13361500000000001</v>
      </c>
      <c r="I1062" s="2">
        <v>0.1512</v>
      </c>
      <c r="J1062" s="13">
        <v>0.9052</v>
      </c>
      <c r="K1062" s="13">
        <v>0.8034</v>
      </c>
      <c r="L1062" s="13">
        <v>0.497</v>
      </c>
      <c r="M1062" s="13">
        <v>0.23469999999999999</v>
      </c>
      <c r="N1062" s="13">
        <v>-5.1000000000000004E-3</v>
      </c>
      <c r="O1062" s="13">
        <v>-0.78190000000000004</v>
      </c>
      <c r="P1062" s="13">
        <v>0.1512</v>
      </c>
      <c r="Q1062" s="19">
        <v>0</v>
      </c>
      <c r="R1062" s="22">
        <v>0.62</v>
      </c>
      <c r="S1062" s="22">
        <v>1.53</v>
      </c>
      <c r="T1062" s="22">
        <v>0.55000000000000004</v>
      </c>
      <c r="U1062" s="19">
        <v>39</v>
      </c>
      <c r="V1062" s="19">
        <v>22</v>
      </c>
      <c r="AS1062" s="2"/>
      <c r="AT1062" s="2"/>
      <c r="AU1062" s="2"/>
      <c r="AV1062" s="15"/>
      <c r="AW1062" s="15"/>
      <c r="BA1062" s="2"/>
      <c r="BB1062" s="2"/>
      <c r="BD1062" s="20"/>
      <c r="BE1062" s="20"/>
      <c r="BG1062" s="3"/>
      <c r="BH1062" s="1"/>
      <c r="BI1062" s="1"/>
      <c r="BJ1062" s="1"/>
      <c r="BK1062" s="1"/>
      <c r="BL1062" s="1"/>
    </row>
    <row r="1063" spans="1:64" x14ac:dyDescent="0.25">
      <c r="A1063" s="1" t="s">
        <v>21</v>
      </c>
      <c r="B1063" s="1" t="s">
        <v>18</v>
      </c>
      <c r="C1063" s="1" t="s">
        <v>7</v>
      </c>
      <c r="D1063" s="1" t="s">
        <v>4</v>
      </c>
      <c r="E1063" s="1" t="s">
        <v>1076</v>
      </c>
      <c r="F1063" s="1" t="s">
        <v>394</v>
      </c>
      <c r="G1063">
        <v>1.7856E-2</v>
      </c>
      <c r="H1063" s="22">
        <v>-1.6362000000000002E-2</v>
      </c>
      <c r="I1063" s="2">
        <v>1.7899999999999999E-2</v>
      </c>
      <c r="J1063" s="13">
        <v>7.85E-2</v>
      </c>
      <c r="K1063" s="13">
        <v>7.6999999999999999E-2</v>
      </c>
      <c r="L1063" s="13">
        <v>4.7699999999999999E-2</v>
      </c>
      <c r="M1063" s="13">
        <v>4.5600000000000002E-2</v>
      </c>
      <c r="N1063" s="13">
        <v>-2.7000000000000001E-3</v>
      </c>
      <c r="O1063" s="13">
        <v>-0.2853</v>
      </c>
      <c r="P1063" s="13">
        <v>1.7899999999999999E-2</v>
      </c>
      <c r="Q1063" s="19">
        <v>0</v>
      </c>
      <c r="R1063" s="22">
        <v>0.62</v>
      </c>
      <c r="S1063" s="22">
        <v>0.8</v>
      </c>
      <c r="T1063" s="22">
        <v>0.9</v>
      </c>
      <c r="U1063" s="19">
        <v>36</v>
      </c>
      <c r="V1063" s="19">
        <v>6</v>
      </c>
      <c r="AS1063" s="2"/>
      <c r="AT1063" s="2"/>
      <c r="AU1063" s="2"/>
      <c r="AV1063" s="15"/>
      <c r="AW1063" s="15"/>
      <c r="BA1063" s="2"/>
      <c r="BB1063" s="2"/>
      <c r="BD1063" s="20"/>
      <c r="BE1063" s="20"/>
      <c r="BG1063" s="3"/>
      <c r="BH1063" s="1"/>
      <c r="BI1063" s="1"/>
      <c r="BJ1063" s="1"/>
      <c r="BK1063" s="1"/>
      <c r="BL1063" s="1"/>
    </row>
    <row r="1064" spans="1:64" x14ac:dyDescent="0.25">
      <c r="A1064" s="1" t="s">
        <v>148</v>
      </c>
      <c r="B1064" s="1" t="s">
        <v>2</v>
      </c>
      <c r="C1064" s="1" t="s">
        <v>39</v>
      </c>
      <c r="D1064" s="1" t="s">
        <v>4</v>
      </c>
      <c r="E1064" s="1" t="s">
        <v>50</v>
      </c>
      <c r="F1064" s="1" t="s">
        <v>1081</v>
      </c>
      <c r="G1064">
        <v>2.9583999999999999E-2</v>
      </c>
      <c r="H1064" s="22">
        <v>3.0169999999999999E-2</v>
      </c>
      <c r="I1064" s="2">
        <v>2.9600000000000001E-2</v>
      </c>
      <c r="J1064" s="13">
        <v>0.21099999999999999</v>
      </c>
      <c r="K1064" s="13">
        <v>0.12239999999999999</v>
      </c>
      <c r="L1064" s="13">
        <v>7.5899999999999995E-2</v>
      </c>
      <c r="M1064" s="13">
        <v>7.0900000000000005E-2</v>
      </c>
      <c r="N1064" s="13">
        <v>0</v>
      </c>
      <c r="O1064" s="13">
        <v>-0.30940000000000001</v>
      </c>
      <c r="P1064" s="13">
        <v>2.9600000000000001E-2</v>
      </c>
      <c r="Q1064" s="19">
        <v>1230</v>
      </c>
      <c r="R1064" s="22">
        <v>0.62</v>
      </c>
      <c r="S1064" s="22">
        <v>1.21</v>
      </c>
      <c r="T1064" s="22">
        <v>-0.03</v>
      </c>
      <c r="U1064" s="19">
        <v>47</v>
      </c>
      <c r="V1064" s="19">
        <v>7</v>
      </c>
      <c r="AS1064" s="2"/>
      <c r="AT1064" s="2"/>
      <c r="AU1064" s="2"/>
      <c r="AV1064" s="15"/>
      <c r="AW1064" s="15"/>
      <c r="BA1064" s="2"/>
      <c r="BB1064" s="2"/>
      <c r="BD1064" s="20"/>
      <c r="BE1064" s="20"/>
      <c r="BG1064" s="3"/>
      <c r="BH1064" s="1"/>
      <c r="BI1064" s="1"/>
      <c r="BJ1064" s="1"/>
      <c r="BK1064" s="1"/>
      <c r="BL1064" s="1"/>
    </row>
    <row r="1065" spans="1:64" x14ac:dyDescent="0.25">
      <c r="A1065" s="1" t="s">
        <v>65</v>
      </c>
      <c r="B1065" s="1" t="s">
        <v>68</v>
      </c>
      <c r="C1065" s="1" t="s">
        <v>11</v>
      </c>
      <c r="D1065" s="1" t="s">
        <v>16</v>
      </c>
      <c r="E1065" s="1" t="s">
        <v>583</v>
      </c>
      <c r="F1065" s="1" t="s">
        <v>3372</v>
      </c>
      <c r="G1065"/>
      <c r="H1065" s="22">
        <v>-1.5299999999999999E-2</v>
      </c>
      <c r="J1065" s="13">
        <v>3.2899999999999999E-2</v>
      </c>
      <c r="K1065" s="13">
        <v>0.1489</v>
      </c>
      <c r="L1065" s="13">
        <v>9.2399999999999996E-2</v>
      </c>
      <c r="M1065" s="13">
        <v>8.4400000000000003E-2</v>
      </c>
      <c r="N1065" s="13">
        <v>-0.1547</v>
      </c>
      <c r="O1065" s="13">
        <v>-0.21029999999999999</v>
      </c>
      <c r="P1065" s="13"/>
      <c r="Q1065" s="19">
        <v>1700</v>
      </c>
      <c r="R1065" s="22">
        <v>0.62</v>
      </c>
      <c r="S1065" s="22">
        <v>0.8</v>
      </c>
      <c r="T1065" s="22">
        <v>0.48</v>
      </c>
      <c r="U1065" s="19">
        <v>31</v>
      </c>
      <c r="V1065" s="19">
        <v>6</v>
      </c>
      <c r="AS1065" s="2"/>
      <c r="AT1065" s="2"/>
      <c r="AU1065" s="2"/>
      <c r="AV1065" s="15"/>
      <c r="AW1065" s="15"/>
      <c r="BA1065" s="2"/>
      <c r="BB1065" s="2"/>
      <c r="BD1065" s="20"/>
      <c r="BE1065" s="20"/>
      <c r="BG1065" s="3"/>
      <c r="BH1065" s="1"/>
      <c r="BI1065" s="1"/>
      <c r="BJ1065" s="1"/>
      <c r="BK1065" s="1"/>
      <c r="BL1065" s="1"/>
    </row>
    <row r="1066" spans="1:64" x14ac:dyDescent="0.25">
      <c r="A1066" s="1" t="s">
        <v>1</v>
      </c>
      <c r="B1066" s="1" t="s">
        <v>18</v>
      </c>
      <c r="C1066" s="1" t="s">
        <v>25</v>
      </c>
      <c r="D1066" s="1" t="s">
        <v>4</v>
      </c>
      <c r="E1066" s="1" t="s">
        <v>925</v>
      </c>
      <c r="F1066" s="1" t="s">
        <v>1327</v>
      </c>
      <c r="G1066">
        <v>-3.3572999999999999E-2</v>
      </c>
      <c r="H1066" s="22">
        <v>2.4039999999999999E-3</v>
      </c>
      <c r="I1066" s="2">
        <v>-3.3599999999999998E-2</v>
      </c>
      <c r="J1066" s="13">
        <v>0.1061</v>
      </c>
      <c r="K1066" s="13">
        <v>0.1386</v>
      </c>
      <c r="L1066" s="13">
        <v>8.5900000000000004E-2</v>
      </c>
      <c r="M1066" s="13">
        <v>7.9100000000000004E-2</v>
      </c>
      <c r="N1066" s="13">
        <v>-0.1792</v>
      </c>
      <c r="O1066" s="13">
        <v>-0.2994</v>
      </c>
      <c r="P1066" s="13">
        <v>-3.3599999999999998E-2</v>
      </c>
      <c r="Q1066" s="19">
        <v>0</v>
      </c>
      <c r="R1066" s="22">
        <v>0.62</v>
      </c>
      <c r="S1066" s="22">
        <v>0.94</v>
      </c>
      <c r="T1066" s="22">
        <v>0.03</v>
      </c>
      <c r="U1066" s="19">
        <v>63</v>
      </c>
      <c r="V1066" s="19">
        <v>11</v>
      </c>
      <c r="AS1066" s="2"/>
      <c r="AT1066" s="2"/>
      <c r="AU1066" s="2"/>
      <c r="AV1066" s="15"/>
      <c r="AW1066" s="15"/>
      <c r="BA1066" s="2"/>
      <c r="BB1066" s="2"/>
      <c r="BD1066" s="20"/>
      <c r="BE1066" s="20"/>
      <c r="BG1066" s="3"/>
      <c r="BH1066" s="1"/>
      <c r="BI1066" s="1"/>
      <c r="BJ1066" s="1"/>
      <c r="BK1066" s="1"/>
      <c r="BL1066" s="1"/>
    </row>
    <row r="1067" spans="1:64" x14ac:dyDescent="0.25">
      <c r="A1067" s="1" t="s">
        <v>17</v>
      </c>
      <c r="B1067" s="1" t="s">
        <v>18</v>
      </c>
      <c r="C1067" s="1" t="s">
        <v>25</v>
      </c>
      <c r="D1067" s="1" t="s">
        <v>4</v>
      </c>
      <c r="E1067" s="1" t="s">
        <v>2942</v>
      </c>
      <c r="F1067" s="1" t="s">
        <v>2944</v>
      </c>
      <c r="G1067"/>
      <c r="H1067" s="22">
        <v>1.37E-2</v>
      </c>
      <c r="J1067" s="13">
        <v>9.9500000000000005E-2</v>
      </c>
      <c r="K1067" s="13">
        <v>7.2599999999999998E-2</v>
      </c>
      <c r="L1067" s="13">
        <v>4.53E-2</v>
      </c>
      <c r="M1067" s="13">
        <v>4.3700000000000003E-2</v>
      </c>
      <c r="N1067" s="13">
        <v>-2.1100000000000001E-2</v>
      </c>
      <c r="O1067" s="13">
        <v>-4.8000000000000001E-2</v>
      </c>
      <c r="P1067" s="13"/>
      <c r="Q1067" s="19">
        <v>694</v>
      </c>
      <c r="R1067" s="22">
        <v>0.62</v>
      </c>
      <c r="S1067" s="22">
        <v>1.23</v>
      </c>
      <c r="T1067" s="22">
        <v>0.32</v>
      </c>
      <c r="U1067" s="19">
        <v>4</v>
      </c>
      <c r="V1067" s="19">
        <v>2</v>
      </c>
      <c r="AS1067" s="2"/>
      <c r="AT1067" s="2"/>
      <c r="AU1067" s="2"/>
      <c r="AV1067" s="15"/>
      <c r="AW1067" s="15"/>
      <c r="BA1067" s="2"/>
      <c r="BB1067" s="2"/>
      <c r="BD1067" s="20"/>
      <c r="BE1067" s="20"/>
      <c r="BG1067" s="3"/>
      <c r="BH1067" s="1"/>
      <c r="BI1067" s="1"/>
      <c r="BJ1067" s="1"/>
      <c r="BK1067" s="1"/>
      <c r="BL1067" s="1"/>
    </row>
    <row r="1068" spans="1:64" x14ac:dyDescent="0.25">
      <c r="A1068" s="1" t="s">
        <v>17</v>
      </c>
      <c r="B1068" s="1" t="s">
        <v>18</v>
      </c>
      <c r="C1068" s="1" t="s">
        <v>25</v>
      </c>
      <c r="D1068" s="1" t="s">
        <v>100</v>
      </c>
      <c r="E1068" s="1" t="s">
        <v>2455</v>
      </c>
      <c r="F1068" s="1" t="s">
        <v>2457</v>
      </c>
      <c r="G1068"/>
      <c r="H1068" s="22">
        <v>-3.0700000000000002E-2</v>
      </c>
      <c r="J1068" s="13">
        <v>8.3599999999999994E-2</v>
      </c>
      <c r="K1068" s="13">
        <v>0.17249999999999999</v>
      </c>
      <c r="L1068" s="13">
        <v>0.10630000000000001</v>
      </c>
      <c r="M1068" s="13">
        <v>9.5000000000000001E-2</v>
      </c>
      <c r="N1068" s="13">
        <v>-0.29680000000000001</v>
      </c>
      <c r="O1068" s="13">
        <v>-0.42899999999999999</v>
      </c>
      <c r="P1068" s="13"/>
      <c r="Q1068" s="19">
        <v>75</v>
      </c>
      <c r="R1068" s="22">
        <v>0.62</v>
      </c>
      <c r="S1068" s="22">
        <v>0.77</v>
      </c>
      <c r="T1068" s="22">
        <v>0.72</v>
      </c>
      <c r="U1068" s="19">
        <v>40</v>
      </c>
      <c r="V1068" s="19">
        <v>5</v>
      </c>
      <c r="AS1068" s="2"/>
      <c r="AT1068" s="2"/>
      <c r="AU1068" s="2"/>
      <c r="AV1068" s="15"/>
      <c r="AW1068" s="15"/>
      <c r="BA1068" s="2"/>
      <c r="BB1068" s="2"/>
      <c r="BD1068" s="20"/>
      <c r="BE1068" s="20"/>
      <c r="BG1068" s="3"/>
      <c r="BH1068" s="1"/>
      <c r="BI1068" s="1"/>
      <c r="BJ1068" s="1"/>
      <c r="BK1068" s="1"/>
      <c r="BL1068" s="1"/>
    </row>
    <row r="1069" spans="1:64" x14ac:dyDescent="0.25">
      <c r="A1069" s="1" t="s">
        <v>6</v>
      </c>
      <c r="B1069" s="1" t="s">
        <v>18</v>
      </c>
      <c r="C1069" s="1" t="s">
        <v>1645</v>
      </c>
      <c r="D1069" s="1" t="s">
        <v>4</v>
      </c>
      <c r="E1069" s="1" t="s">
        <v>1257</v>
      </c>
      <c r="F1069" s="1" t="s">
        <v>1258</v>
      </c>
      <c r="G1069">
        <v>6.339E-3</v>
      </c>
      <c r="H1069" s="22">
        <v>-0.20733199999999999</v>
      </c>
      <c r="I1069" s="2">
        <v>6.3E-3</v>
      </c>
      <c r="J1069" s="13">
        <v>-3.2399999999999998E-2</v>
      </c>
      <c r="K1069" s="13">
        <v>1.0052000000000001</v>
      </c>
      <c r="L1069" s="13">
        <v>0.62580000000000002</v>
      </c>
      <c r="M1069" s="13">
        <v>2.5999999999999999E-3</v>
      </c>
      <c r="N1069" s="13">
        <v>-0.87060000000000004</v>
      </c>
      <c r="O1069" s="13">
        <v>-0.92689999999999995</v>
      </c>
      <c r="P1069" s="13">
        <v>6.3E-3</v>
      </c>
      <c r="Q1069" s="19">
        <v>0</v>
      </c>
      <c r="R1069" s="22">
        <v>0.62</v>
      </c>
      <c r="S1069" s="22">
        <v>0.93</v>
      </c>
      <c r="T1069" s="22">
        <v>0.35</v>
      </c>
      <c r="U1069" s="19">
        <v>34</v>
      </c>
      <c r="V1069" s="19">
        <v>13</v>
      </c>
      <c r="AS1069" s="2"/>
      <c r="AT1069" s="2"/>
      <c r="AU1069" s="2"/>
      <c r="AV1069" s="15"/>
      <c r="AW1069" s="15"/>
      <c r="BA1069" s="2"/>
      <c r="BB1069" s="2"/>
      <c r="BD1069" s="20"/>
      <c r="BE1069" s="20"/>
      <c r="BG1069" s="3"/>
      <c r="BH1069" s="1"/>
      <c r="BI1069" s="1"/>
      <c r="BJ1069" s="1"/>
      <c r="BK1069" s="1"/>
      <c r="BL1069" s="1"/>
    </row>
    <row r="1070" spans="1:64" x14ac:dyDescent="0.25">
      <c r="A1070" s="1" t="s">
        <v>21</v>
      </c>
      <c r="B1070" s="1" t="s">
        <v>2</v>
      </c>
      <c r="C1070" s="1" t="s">
        <v>39</v>
      </c>
      <c r="D1070" s="1" t="s">
        <v>4</v>
      </c>
      <c r="E1070" s="1" t="s">
        <v>178</v>
      </c>
      <c r="F1070" s="1" t="s">
        <v>2603</v>
      </c>
      <c r="G1070"/>
      <c r="H1070" s="22">
        <v>-2.35E-2</v>
      </c>
      <c r="J1070" s="13">
        <v>5.6399999999999999E-2</v>
      </c>
      <c r="K1070" s="13">
        <v>0.1056</v>
      </c>
      <c r="L1070" s="13">
        <v>6.5100000000000005E-2</v>
      </c>
      <c r="M1070" s="13">
        <v>6.13E-2</v>
      </c>
      <c r="N1070" s="13">
        <v>-3.85E-2</v>
      </c>
      <c r="O1070" s="13">
        <v>-0.24260000000000001</v>
      </c>
      <c r="P1070" s="13"/>
      <c r="Q1070" s="19">
        <v>254</v>
      </c>
      <c r="R1070" s="22">
        <v>0.62</v>
      </c>
      <c r="S1070" s="22">
        <v>1.01</v>
      </c>
      <c r="T1070" s="22">
        <v>0.69</v>
      </c>
      <c r="U1070" s="19">
        <v>34</v>
      </c>
      <c r="V1070" s="19">
        <v>6</v>
      </c>
      <c r="AS1070" s="2"/>
      <c r="AT1070" s="2"/>
      <c r="AU1070" s="2"/>
      <c r="AV1070" s="15"/>
      <c r="AW1070" s="15"/>
      <c r="BA1070" s="2"/>
      <c r="BB1070" s="2"/>
      <c r="BD1070" s="20"/>
      <c r="BE1070" s="20"/>
      <c r="BG1070" s="3"/>
      <c r="BH1070" s="1"/>
      <c r="BI1070" s="1"/>
      <c r="BJ1070" s="1"/>
      <c r="BK1070" s="1"/>
      <c r="BL1070" s="1"/>
    </row>
    <row r="1071" spans="1:64" x14ac:dyDescent="0.25">
      <c r="A1071" s="1" t="s">
        <v>36</v>
      </c>
      <c r="B1071" s="1" t="s">
        <v>8</v>
      </c>
      <c r="C1071" s="1" t="s">
        <v>7</v>
      </c>
      <c r="D1071" s="1" t="s">
        <v>4</v>
      </c>
      <c r="E1071" s="1" t="s">
        <v>1000</v>
      </c>
      <c r="F1071" s="1" t="s">
        <v>1145</v>
      </c>
      <c r="G1071">
        <v>1.3244000000000001E-2</v>
      </c>
      <c r="H1071" s="22">
        <v>-1.936E-3</v>
      </c>
      <c r="I1071" s="2">
        <v>1.32E-2</v>
      </c>
      <c r="J1071" s="13">
        <v>3.2300000000000002E-2</v>
      </c>
      <c r="K1071" s="13">
        <v>5.8799999999999998E-2</v>
      </c>
      <c r="L1071" s="13">
        <v>3.6400000000000002E-2</v>
      </c>
      <c r="M1071" s="13">
        <v>3.5200000000000002E-2</v>
      </c>
      <c r="N1071" s="13">
        <v>0</v>
      </c>
      <c r="O1071" s="13">
        <v>-9.7000000000000003E-2</v>
      </c>
      <c r="P1071" s="13">
        <v>1.32E-2</v>
      </c>
      <c r="Q1071" s="19">
        <v>0</v>
      </c>
      <c r="R1071" s="22">
        <v>0.62</v>
      </c>
      <c r="S1071" s="22">
        <v>0.73</v>
      </c>
      <c r="T1071" s="22">
        <v>0.78</v>
      </c>
      <c r="U1071" s="19">
        <v>22</v>
      </c>
      <c r="V1071" s="19">
        <v>4</v>
      </c>
      <c r="AS1071" s="2"/>
      <c r="AT1071" s="2"/>
      <c r="AU1071" s="2"/>
      <c r="AV1071" s="15"/>
      <c r="AW1071" s="15"/>
      <c r="BA1071" s="2"/>
      <c r="BB1071" s="2"/>
      <c r="BD1071" s="20"/>
      <c r="BE1071" s="20"/>
      <c r="BG1071" s="3"/>
      <c r="BH1071" s="1"/>
      <c r="BI1071" s="1"/>
      <c r="BJ1071" s="1"/>
      <c r="BK1071" s="1"/>
      <c r="BL1071" s="1"/>
    </row>
    <row r="1072" spans="1:64" x14ac:dyDescent="0.25">
      <c r="A1072" s="1" t="s">
        <v>1</v>
      </c>
      <c r="B1072" s="1" t="s">
        <v>2</v>
      </c>
      <c r="C1072" s="1" t="s">
        <v>22</v>
      </c>
      <c r="D1072" s="1" t="s">
        <v>4</v>
      </c>
      <c r="E1072" s="1" t="s">
        <v>221</v>
      </c>
      <c r="F1072" s="1" t="s">
        <v>222</v>
      </c>
      <c r="G1072"/>
      <c r="H1072" s="22">
        <v>-1.5E-3</v>
      </c>
      <c r="J1072" s="13">
        <v>0.1119</v>
      </c>
      <c r="K1072" s="13">
        <v>7.6399999999999996E-2</v>
      </c>
      <c r="L1072" s="13">
        <v>4.7500000000000001E-2</v>
      </c>
      <c r="M1072" s="13">
        <v>4.5499999999999999E-2</v>
      </c>
      <c r="N1072" s="13">
        <v>-2.2000000000000001E-3</v>
      </c>
      <c r="O1072" s="13">
        <v>-0.1159</v>
      </c>
      <c r="P1072" s="13"/>
      <c r="Q1072" s="19">
        <v>0</v>
      </c>
      <c r="R1072" s="22">
        <v>0.62</v>
      </c>
      <c r="S1072" s="22">
        <v>0.95</v>
      </c>
      <c r="T1072" s="22">
        <v>-0.08</v>
      </c>
      <c r="U1072" s="19">
        <v>33</v>
      </c>
      <c r="V1072" s="19">
        <v>8</v>
      </c>
      <c r="AS1072" s="2"/>
      <c r="AT1072" s="2"/>
      <c r="AU1072" s="2"/>
      <c r="AV1072" s="15"/>
      <c r="AW1072" s="15"/>
      <c r="BA1072" s="2"/>
      <c r="BB1072" s="2"/>
      <c r="BD1072" s="20"/>
      <c r="BE1072" s="20"/>
      <c r="BG1072" s="3"/>
      <c r="BH1072" s="1"/>
      <c r="BI1072" s="1"/>
      <c r="BJ1072" s="1"/>
      <c r="BK1072" s="1"/>
      <c r="BL1072" s="1"/>
    </row>
    <row r="1073" spans="1:64" x14ac:dyDescent="0.25">
      <c r="A1073" s="1" t="s">
        <v>1</v>
      </c>
      <c r="B1073" s="1" t="s">
        <v>2</v>
      </c>
      <c r="C1073" s="1" t="s">
        <v>25</v>
      </c>
      <c r="D1073" s="1" t="s">
        <v>4</v>
      </c>
      <c r="E1073" s="1" t="s">
        <v>223</v>
      </c>
      <c r="F1073" s="1" t="s">
        <v>1732</v>
      </c>
      <c r="G1073"/>
      <c r="H1073" s="22">
        <v>1.17E-2</v>
      </c>
      <c r="J1073" s="13">
        <v>-0.1041</v>
      </c>
      <c r="K1073" s="13">
        <v>0.13150000000000001</v>
      </c>
      <c r="L1073" s="13">
        <v>8.1199999999999994E-2</v>
      </c>
      <c r="M1073" s="13">
        <v>7.51E-2</v>
      </c>
      <c r="N1073" s="13">
        <v>-0.34289999999999998</v>
      </c>
      <c r="O1073" s="13">
        <v>-0.35870000000000002</v>
      </c>
      <c r="P1073" s="13"/>
      <c r="Q1073" s="19">
        <v>498</v>
      </c>
      <c r="R1073" s="22">
        <v>0.62</v>
      </c>
      <c r="S1073" s="22">
        <v>1</v>
      </c>
      <c r="T1073" s="22">
        <v>7.0000000000000007E-2</v>
      </c>
      <c r="U1073" s="19">
        <v>50</v>
      </c>
      <c r="V1073" s="19">
        <v>7</v>
      </c>
      <c r="AS1073" s="2"/>
      <c r="AT1073" s="2"/>
      <c r="AU1073" s="2"/>
      <c r="AV1073" s="15"/>
      <c r="AW1073" s="15"/>
      <c r="BA1073" s="2"/>
      <c r="BB1073" s="2"/>
      <c r="BD1073" s="20"/>
      <c r="BE1073" s="20"/>
      <c r="BG1073" s="3"/>
      <c r="BH1073" s="1"/>
      <c r="BI1073" s="1"/>
      <c r="BJ1073" s="1"/>
      <c r="BK1073" s="1"/>
      <c r="BL1073" s="1"/>
    </row>
    <row r="1074" spans="1:64" x14ac:dyDescent="0.25">
      <c r="A1074" s="1" t="s">
        <v>65</v>
      </c>
      <c r="B1074" s="1" t="s">
        <v>68</v>
      </c>
      <c r="C1074" s="1" t="s">
        <v>7</v>
      </c>
      <c r="D1074" s="1" t="s">
        <v>32</v>
      </c>
      <c r="E1074" s="1" t="s">
        <v>2664</v>
      </c>
      <c r="F1074" s="1" t="s">
        <v>2665</v>
      </c>
      <c r="G1074"/>
      <c r="H1074" s="22">
        <v>-7.1999999999999998E-3</v>
      </c>
      <c r="J1074" s="13">
        <v>1.2E-2</v>
      </c>
      <c r="K1074" s="13">
        <v>3.0800000000000001E-2</v>
      </c>
      <c r="L1074" s="13">
        <v>1.9199999999999998E-2</v>
      </c>
      <c r="M1074" s="13">
        <v>1.89E-2</v>
      </c>
      <c r="N1074" s="13">
        <v>-4.99E-2</v>
      </c>
      <c r="O1074" s="13">
        <v>-0.11119999999999999</v>
      </c>
      <c r="P1074" s="13"/>
      <c r="Q1074" s="19">
        <v>126</v>
      </c>
      <c r="R1074" s="22">
        <v>0.62</v>
      </c>
      <c r="S1074" s="22">
        <v>0.97</v>
      </c>
      <c r="T1074" s="22">
        <v>0.3</v>
      </c>
      <c r="U1074" s="19">
        <v>53</v>
      </c>
      <c r="V1074" s="19">
        <v>7</v>
      </c>
      <c r="AS1074" s="2"/>
      <c r="AT1074" s="2"/>
      <c r="AU1074" s="2"/>
      <c r="AV1074" s="15"/>
      <c r="AW1074" s="15"/>
      <c r="BA1074" s="2"/>
      <c r="BB1074" s="2"/>
      <c r="BD1074" s="20"/>
      <c r="BE1074" s="20"/>
      <c r="BG1074" s="3"/>
      <c r="BH1074" s="1"/>
      <c r="BI1074" s="1"/>
      <c r="BJ1074" s="1"/>
      <c r="BK1074" s="1"/>
      <c r="BL1074" s="1"/>
    </row>
    <row r="1075" spans="1:64" x14ac:dyDescent="0.25">
      <c r="A1075" s="1" t="s">
        <v>6</v>
      </c>
      <c r="B1075" s="1" t="s">
        <v>18</v>
      </c>
      <c r="C1075" s="1" t="s">
        <v>1645</v>
      </c>
      <c r="D1075" s="1" t="s">
        <v>4</v>
      </c>
      <c r="E1075" s="1" t="s">
        <v>2025</v>
      </c>
      <c r="F1075" s="1" t="s">
        <v>2026</v>
      </c>
      <c r="G1075">
        <v>0.26608100000000001</v>
      </c>
      <c r="H1075" s="22">
        <v>-0.19345699999999999</v>
      </c>
      <c r="I1075" s="2">
        <v>0.2661</v>
      </c>
      <c r="J1075" s="13">
        <v>1.0025999999999999</v>
      </c>
      <c r="K1075" s="13">
        <v>1.3453999999999999</v>
      </c>
      <c r="L1075" s="13">
        <v>0.83650000000000002</v>
      </c>
      <c r="M1075" s="13">
        <v>9.3100000000000002E-2</v>
      </c>
      <c r="N1075" s="13">
        <v>0</v>
      </c>
      <c r="O1075" s="13">
        <v>-0.94810000000000005</v>
      </c>
      <c r="P1075" s="13">
        <v>0.2661</v>
      </c>
      <c r="Q1075" s="19">
        <v>0</v>
      </c>
      <c r="R1075" s="22">
        <v>0.62</v>
      </c>
      <c r="S1075" s="22">
        <v>1.54</v>
      </c>
      <c r="T1075" s="22">
        <v>0.44</v>
      </c>
      <c r="U1075" s="19">
        <v>27</v>
      </c>
      <c r="V1075" s="19">
        <v>11</v>
      </c>
      <c r="AS1075" s="2"/>
      <c r="AT1075" s="2"/>
      <c r="AU1075" s="2"/>
      <c r="AV1075" s="15"/>
      <c r="AW1075" s="15"/>
      <c r="BA1075" s="2"/>
      <c r="BB1075" s="2"/>
      <c r="BD1075" s="20"/>
      <c r="BE1075" s="20"/>
      <c r="BG1075" s="3"/>
      <c r="BH1075" s="1"/>
      <c r="BI1075" s="1"/>
      <c r="BJ1075" s="1"/>
      <c r="BK1075" s="1"/>
      <c r="BL1075" s="1"/>
    </row>
    <row r="1076" spans="1:64" x14ac:dyDescent="0.25">
      <c r="A1076" s="1" t="s">
        <v>483</v>
      </c>
      <c r="B1076" s="1" t="s">
        <v>18</v>
      </c>
      <c r="C1076" s="1" t="s">
        <v>25</v>
      </c>
      <c r="D1076" s="1" t="s">
        <v>4</v>
      </c>
      <c r="E1076" s="1" t="s">
        <v>1104</v>
      </c>
      <c r="F1076" s="1" t="s">
        <v>483</v>
      </c>
      <c r="G1076">
        <v>-7.1590000000000004E-3</v>
      </c>
      <c r="H1076" s="22">
        <v>-2.0108999999999998E-2</v>
      </c>
      <c r="I1076" s="2">
        <v>-7.1999999999999998E-3</v>
      </c>
      <c r="J1076" s="13">
        <v>3.0599999999999999E-2</v>
      </c>
      <c r="K1076" s="13">
        <v>8.8200000000000001E-2</v>
      </c>
      <c r="L1076" s="13">
        <v>5.3600000000000002E-2</v>
      </c>
      <c r="M1076" s="13">
        <v>5.0900000000000001E-2</v>
      </c>
      <c r="N1076" s="13">
        <v>-2.7099999999999999E-2</v>
      </c>
      <c r="O1076" s="13">
        <v>-0.16669999999999999</v>
      </c>
      <c r="P1076" s="13">
        <v>-7.1999999999999998E-3</v>
      </c>
      <c r="Q1076" s="19">
        <v>0</v>
      </c>
      <c r="R1076" s="22">
        <v>0.61</v>
      </c>
      <c r="S1076" s="22">
        <v>0.75</v>
      </c>
      <c r="T1076" s="22">
        <v>0.56999999999999995</v>
      </c>
      <c r="U1076" s="19">
        <v>46</v>
      </c>
      <c r="V1076" s="19">
        <v>7</v>
      </c>
      <c r="AS1076" s="2"/>
      <c r="AT1076" s="2"/>
      <c r="AU1076" s="2"/>
      <c r="AV1076" s="15"/>
      <c r="AW1076" s="15"/>
      <c r="BA1076" s="2"/>
      <c r="BB1076" s="2"/>
      <c r="BD1076" s="20"/>
      <c r="BE1076" s="20"/>
      <c r="BG1076" s="3"/>
      <c r="BH1076" s="1"/>
      <c r="BI1076" s="1"/>
      <c r="BJ1076" s="1"/>
      <c r="BK1076" s="1"/>
      <c r="BL1076" s="1"/>
    </row>
    <row r="1077" spans="1:64" x14ac:dyDescent="0.25">
      <c r="A1077" s="1" t="s">
        <v>32</v>
      </c>
      <c r="B1077" s="1" t="s">
        <v>18</v>
      </c>
      <c r="C1077" s="1" t="s">
        <v>39</v>
      </c>
      <c r="D1077" s="1" t="s">
        <v>33</v>
      </c>
      <c r="E1077" s="1" t="s">
        <v>1221</v>
      </c>
      <c r="F1077" s="1" t="s">
        <v>1222</v>
      </c>
      <c r="G1077"/>
      <c r="H1077" s="22">
        <v>2.3999999999999998E-3</v>
      </c>
      <c r="J1077" s="13">
        <v>6.4799999999999996E-2</v>
      </c>
      <c r="K1077" s="13">
        <v>7.2499999999999995E-2</v>
      </c>
      <c r="L1077" s="13">
        <v>4.3999999999999997E-2</v>
      </c>
      <c r="M1077" s="13">
        <v>4.2200000000000001E-2</v>
      </c>
      <c r="N1077" s="13">
        <v>0</v>
      </c>
      <c r="O1077" s="13">
        <v>-0.1741</v>
      </c>
      <c r="P1077" s="13"/>
      <c r="Q1077" s="19">
        <v>673</v>
      </c>
      <c r="R1077" s="22">
        <v>0.61</v>
      </c>
      <c r="S1077" s="22">
        <v>0.68</v>
      </c>
      <c r="T1077" s="22">
        <v>0.78</v>
      </c>
      <c r="U1077" s="19">
        <v>36</v>
      </c>
      <c r="V1077" s="19">
        <v>6</v>
      </c>
      <c r="AS1077" s="2"/>
      <c r="AT1077" s="2"/>
      <c r="AU1077" s="2"/>
      <c r="AV1077" s="15"/>
      <c r="AW1077" s="15"/>
      <c r="BA1077" s="2"/>
      <c r="BB1077" s="2"/>
      <c r="BD1077" s="20"/>
      <c r="BE1077" s="20"/>
      <c r="BG1077" s="3"/>
      <c r="BH1077" s="1"/>
      <c r="BI1077" s="1"/>
      <c r="BJ1077" s="1"/>
      <c r="BK1077" s="1"/>
      <c r="BL1077" s="1"/>
    </row>
    <row r="1078" spans="1:64" x14ac:dyDescent="0.25">
      <c r="A1078" s="1" t="s">
        <v>21</v>
      </c>
      <c r="B1078" s="1" t="s">
        <v>18</v>
      </c>
      <c r="C1078" s="1" t="s">
        <v>7</v>
      </c>
      <c r="D1078" s="1" t="s">
        <v>4</v>
      </c>
      <c r="E1078" s="1" t="s">
        <v>614</v>
      </c>
      <c r="F1078" s="1" t="s">
        <v>695</v>
      </c>
      <c r="G1078"/>
      <c r="H1078" s="22">
        <v>-1.1299999999999999E-2</v>
      </c>
      <c r="J1078" s="13">
        <v>8.9200000000000002E-2</v>
      </c>
      <c r="K1078" s="13">
        <v>4.7300000000000002E-2</v>
      </c>
      <c r="L1078" s="13">
        <v>2.8799999999999999E-2</v>
      </c>
      <c r="M1078" s="13">
        <v>2.8000000000000001E-2</v>
      </c>
      <c r="N1078" s="13">
        <v>-1.1299999999999999E-2</v>
      </c>
      <c r="O1078" s="13">
        <v>-6.9099999999999995E-2</v>
      </c>
      <c r="P1078" s="13"/>
      <c r="Q1078" s="19">
        <v>726</v>
      </c>
      <c r="R1078" s="22">
        <v>0.61</v>
      </c>
      <c r="S1078" s="22">
        <v>1.03</v>
      </c>
      <c r="T1078" s="22">
        <v>0.39</v>
      </c>
      <c r="U1078" s="19">
        <v>31</v>
      </c>
      <c r="V1078" s="19">
        <v>7</v>
      </c>
      <c r="AS1078" s="2"/>
      <c r="AT1078" s="2"/>
      <c r="AU1078" s="2"/>
      <c r="AV1078" s="15"/>
      <c r="AW1078" s="15"/>
      <c r="BA1078" s="2"/>
      <c r="BB1078" s="2"/>
      <c r="BD1078" s="20"/>
      <c r="BE1078" s="20"/>
      <c r="BG1078" s="3"/>
      <c r="BH1078" s="1"/>
      <c r="BI1078" s="1"/>
      <c r="BJ1078" s="1"/>
      <c r="BK1078" s="1"/>
      <c r="BL1078" s="1"/>
    </row>
    <row r="1079" spans="1:64" x14ac:dyDescent="0.25">
      <c r="A1079" s="1" t="s">
        <v>65</v>
      </c>
      <c r="B1079" s="1" t="s">
        <v>18</v>
      </c>
      <c r="C1079" s="1" t="s">
        <v>25</v>
      </c>
      <c r="D1079" s="1" t="s">
        <v>286</v>
      </c>
      <c r="E1079" s="1" t="s">
        <v>1635</v>
      </c>
      <c r="F1079" s="1" t="s">
        <v>1636</v>
      </c>
      <c r="G1079"/>
      <c r="H1079" s="22">
        <v>-2.9100000000000001E-2</v>
      </c>
      <c r="J1079" s="13">
        <v>2.9499999999999998E-2</v>
      </c>
      <c r="K1079" s="13">
        <v>0.16830000000000001</v>
      </c>
      <c r="L1079" s="13">
        <v>0.1031</v>
      </c>
      <c r="M1079" s="13">
        <v>9.3100000000000002E-2</v>
      </c>
      <c r="N1079" s="13">
        <v>-0.1336</v>
      </c>
      <c r="O1079" s="13">
        <v>-0.19450000000000001</v>
      </c>
      <c r="P1079" s="13"/>
      <c r="Q1079" s="19">
        <v>75</v>
      </c>
      <c r="R1079" s="22">
        <v>0.61</v>
      </c>
      <c r="S1079" s="22">
        <v>1.37</v>
      </c>
      <c r="T1079" s="22">
        <v>0.41</v>
      </c>
      <c r="U1079" s="19">
        <v>23</v>
      </c>
      <c r="V1079" s="19">
        <v>6</v>
      </c>
      <c r="AS1079" s="2"/>
      <c r="AT1079" s="2"/>
      <c r="AU1079" s="2"/>
      <c r="AV1079" s="15"/>
      <c r="AW1079" s="15"/>
      <c r="BA1079" s="2"/>
      <c r="BB1079" s="2"/>
      <c r="BD1079" s="20"/>
      <c r="BE1079" s="20"/>
      <c r="BG1079" s="3"/>
      <c r="BH1079" s="1"/>
      <c r="BI1079" s="1"/>
      <c r="BJ1079" s="1"/>
      <c r="BK1079" s="1"/>
      <c r="BL1079" s="1"/>
    </row>
    <row r="1080" spans="1:64" x14ac:dyDescent="0.25">
      <c r="A1080" s="1" t="s">
        <v>1</v>
      </c>
      <c r="B1080" s="1" t="s">
        <v>18</v>
      </c>
      <c r="C1080" s="1" t="s">
        <v>25</v>
      </c>
      <c r="D1080" s="1" t="s">
        <v>4</v>
      </c>
      <c r="E1080" s="1" t="s">
        <v>1757</v>
      </c>
      <c r="F1080" s="1" t="s">
        <v>1797</v>
      </c>
      <c r="G1080"/>
      <c r="H1080" s="22">
        <v>5.9999999999999995E-4</v>
      </c>
      <c r="J1080" s="13">
        <v>8.9399999999999993E-2</v>
      </c>
      <c r="K1080" s="13">
        <v>6.0699999999999997E-2</v>
      </c>
      <c r="L1080" s="13">
        <v>3.73E-2</v>
      </c>
      <c r="M1080" s="13">
        <v>3.61E-2</v>
      </c>
      <c r="N1080" s="13">
        <v>0</v>
      </c>
      <c r="O1080" s="13">
        <v>-4.4299999999999999E-2</v>
      </c>
      <c r="P1080" s="13"/>
      <c r="Q1080" s="19">
        <v>40</v>
      </c>
      <c r="R1080" s="22">
        <v>0.61</v>
      </c>
      <c r="S1080" s="22">
        <v>1.07</v>
      </c>
      <c r="T1080" s="22">
        <v>-0.34</v>
      </c>
      <c r="U1080" s="19">
        <v>11</v>
      </c>
      <c r="V1080" s="19">
        <v>6</v>
      </c>
      <c r="AS1080" s="2"/>
      <c r="AT1080" s="2"/>
      <c r="AU1080" s="2"/>
      <c r="AV1080" s="15"/>
      <c r="AW1080" s="15"/>
      <c r="BA1080" s="2"/>
      <c r="BB1080" s="2"/>
      <c r="BD1080" s="20"/>
      <c r="BE1080" s="20"/>
      <c r="BG1080" s="3"/>
      <c r="BH1080" s="1"/>
      <c r="BI1080" s="1"/>
      <c r="BJ1080" s="1"/>
      <c r="BK1080" s="1"/>
      <c r="BL1080" s="1"/>
    </row>
    <row r="1081" spans="1:64" x14ac:dyDescent="0.25">
      <c r="A1081" s="1" t="s">
        <v>1079</v>
      </c>
      <c r="B1081" s="1" t="s">
        <v>18</v>
      </c>
      <c r="C1081" s="1" t="s">
        <v>7</v>
      </c>
      <c r="D1081" s="1" t="s">
        <v>1375</v>
      </c>
      <c r="E1081" s="1" t="s">
        <v>2279</v>
      </c>
      <c r="F1081" s="1" t="s">
        <v>2280</v>
      </c>
      <c r="G1081">
        <v>6.3639999999999999E-3</v>
      </c>
      <c r="H1081" s="22">
        <v>-1.6882000000000001E-2</v>
      </c>
      <c r="I1081" s="2">
        <v>6.4000000000000003E-3</v>
      </c>
      <c r="J1081" s="13">
        <v>0.35670000000000002</v>
      </c>
      <c r="K1081" s="13">
        <v>0.16919999999999999</v>
      </c>
      <c r="L1081" s="13">
        <v>0.1033</v>
      </c>
      <c r="M1081" s="13">
        <v>9.1700000000000004E-2</v>
      </c>
      <c r="N1081" s="13">
        <v>-5.3999999999999999E-2</v>
      </c>
      <c r="O1081" s="13">
        <v>-0.27229999999999999</v>
      </c>
      <c r="P1081" s="13">
        <v>6.4000000000000003E-3</v>
      </c>
      <c r="Q1081" s="19">
        <v>0</v>
      </c>
      <c r="R1081" s="22">
        <v>0.61</v>
      </c>
      <c r="S1081" s="22">
        <v>0.56000000000000005</v>
      </c>
      <c r="T1081" s="22">
        <v>0.34</v>
      </c>
      <c r="U1081" s="19">
        <v>30</v>
      </c>
      <c r="V1081" s="19">
        <v>12</v>
      </c>
      <c r="AS1081" s="2"/>
      <c r="AT1081" s="2"/>
      <c r="AU1081" s="2"/>
      <c r="AV1081" s="15"/>
      <c r="AW1081" s="15"/>
      <c r="BA1081" s="2"/>
      <c r="BB1081" s="2"/>
      <c r="BD1081" s="20"/>
      <c r="BE1081" s="20"/>
      <c r="BG1081" s="3"/>
      <c r="BH1081" s="1"/>
      <c r="BI1081" s="1"/>
      <c r="BJ1081" s="1"/>
      <c r="BK1081" s="1"/>
      <c r="BL1081" s="1"/>
    </row>
    <row r="1082" spans="1:64" x14ac:dyDescent="0.25">
      <c r="A1082" s="1" t="s">
        <v>21</v>
      </c>
      <c r="B1082" s="1" t="s">
        <v>18</v>
      </c>
      <c r="C1082" s="1" t="s">
        <v>7</v>
      </c>
      <c r="D1082" s="1" t="s">
        <v>4</v>
      </c>
      <c r="E1082" s="1" t="s">
        <v>447</v>
      </c>
      <c r="F1082" s="1" t="s">
        <v>448</v>
      </c>
      <c r="G1082">
        <v>3.7454000000000001E-2</v>
      </c>
      <c r="H1082" s="22">
        <v>-2.1080999999999999E-2</v>
      </c>
      <c r="I1082" s="2">
        <v>3.7499999999999999E-2</v>
      </c>
      <c r="J1082" s="13">
        <v>0.1381</v>
      </c>
      <c r="K1082" s="13">
        <v>0.1285</v>
      </c>
      <c r="L1082" s="13">
        <v>7.8200000000000006E-2</v>
      </c>
      <c r="M1082" s="13">
        <v>7.22E-2</v>
      </c>
      <c r="N1082" s="13">
        <v>0</v>
      </c>
      <c r="O1082" s="13">
        <v>-0.2545</v>
      </c>
      <c r="P1082" s="13">
        <v>3.7499999999999999E-2</v>
      </c>
      <c r="Q1082" s="19">
        <v>0</v>
      </c>
      <c r="R1082" s="22">
        <v>0.61</v>
      </c>
      <c r="S1082" s="22">
        <v>0.8</v>
      </c>
      <c r="T1082" s="22">
        <v>0.95</v>
      </c>
      <c r="U1082" s="19">
        <v>29</v>
      </c>
      <c r="V1082" s="19">
        <v>6</v>
      </c>
      <c r="AS1082" s="2"/>
      <c r="AT1082" s="2"/>
      <c r="AU1082" s="2"/>
      <c r="AV1082" s="15"/>
      <c r="AW1082" s="15"/>
      <c r="BA1082" s="2"/>
      <c r="BB1082" s="2"/>
      <c r="BD1082" s="20"/>
      <c r="BE1082" s="20"/>
      <c r="BG1082" s="3"/>
      <c r="BH1082" s="1"/>
      <c r="BI1082" s="1"/>
      <c r="BJ1082" s="1"/>
      <c r="BK1082" s="1"/>
      <c r="BL1082" s="1"/>
    </row>
    <row r="1083" spans="1:64" x14ac:dyDescent="0.25">
      <c r="A1083" s="1" t="s">
        <v>27</v>
      </c>
      <c r="B1083" s="1" t="s">
        <v>2</v>
      </c>
      <c r="C1083" s="1" t="s">
        <v>25</v>
      </c>
      <c r="D1083" s="1" t="s">
        <v>283</v>
      </c>
      <c r="E1083" s="1" t="s">
        <v>585</v>
      </c>
      <c r="F1083" s="1" t="s">
        <v>586</v>
      </c>
      <c r="G1083">
        <v>-5.1900000000000004E-4</v>
      </c>
      <c r="H1083" s="22">
        <v>1.8745000000000001E-2</v>
      </c>
      <c r="I1083" s="2">
        <v>-5.0000000000000001E-4</v>
      </c>
      <c r="J1083" s="13">
        <v>1.1299999999999999E-2</v>
      </c>
      <c r="K1083" s="13">
        <v>3.5700000000000003E-2</v>
      </c>
      <c r="L1083" s="13">
        <v>2.1700000000000001E-2</v>
      </c>
      <c r="M1083" s="13">
        <v>2.1299999999999999E-2</v>
      </c>
      <c r="N1083" s="13">
        <v>-5.0000000000000001E-4</v>
      </c>
      <c r="O1083" s="13">
        <v>-6.5199999999999994E-2</v>
      </c>
      <c r="P1083" s="13">
        <v>-5.0000000000000001E-4</v>
      </c>
      <c r="Q1083" s="19">
        <v>0</v>
      </c>
      <c r="R1083" s="22">
        <v>0.61</v>
      </c>
      <c r="S1083" s="22">
        <v>0.9</v>
      </c>
      <c r="T1083" s="22">
        <v>0.21</v>
      </c>
      <c r="U1083" s="19">
        <v>44</v>
      </c>
      <c r="V1083" s="19">
        <v>4</v>
      </c>
      <c r="AS1083" s="2"/>
      <c r="AT1083" s="2"/>
      <c r="AU1083" s="2"/>
      <c r="AV1083" s="15"/>
      <c r="AW1083" s="15"/>
      <c r="BA1083" s="2"/>
      <c r="BB1083" s="2"/>
      <c r="BD1083" s="20"/>
      <c r="BE1083" s="20"/>
      <c r="BG1083" s="3"/>
      <c r="BH1083" s="1"/>
      <c r="BI1083" s="1"/>
      <c r="BJ1083" s="1"/>
      <c r="BK1083" s="1"/>
      <c r="BL1083" s="1"/>
    </row>
    <row r="1084" spans="1:64" x14ac:dyDescent="0.25">
      <c r="A1084" s="1" t="s">
        <v>6</v>
      </c>
      <c r="B1084" s="1" t="s">
        <v>18</v>
      </c>
      <c r="C1084" s="1" t="s">
        <v>1645</v>
      </c>
      <c r="D1084" s="1" t="s">
        <v>4</v>
      </c>
      <c r="E1084" s="1" t="s">
        <v>1237</v>
      </c>
      <c r="F1084" s="1" t="s">
        <v>1238</v>
      </c>
      <c r="G1084">
        <v>0.34818900000000003</v>
      </c>
      <c r="H1084" s="22">
        <v>-3.1144000000000002E-2</v>
      </c>
      <c r="I1084" s="2">
        <v>0.34820000000000001</v>
      </c>
      <c r="J1084" s="13">
        <v>1.9822</v>
      </c>
      <c r="K1084" s="13">
        <v>1.1994</v>
      </c>
      <c r="L1084" s="13">
        <v>0.72629999999999995</v>
      </c>
      <c r="M1084" s="13">
        <v>0.28999999999999998</v>
      </c>
      <c r="N1084" s="13">
        <v>0</v>
      </c>
      <c r="O1084" s="13">
        <v>-0.79490000000000005</v>
      </c>
      <c r="P1084" s="13">
        <v>0.34820000000000001</v>
      </c>
      <c r="Q1084" s="19">
        <v>0</v>
      </c>
      <c r="R1084" s="22">
        <v>0.61</v>
      </c>
      <c r="S1084" s="22">
        <v>2.06</v>
      </c>
      <c r="T1084" s="22">
        <v>0.45</v>
      </c>
      <c r="U1084" s="19">
        <v>35</v>
      </c>
      <c r="V1084" s="19">
        <v>13</v>
      </c>
      <c r="AS1084" s="2"/>
      <c r="AT1084" s="2"/>
      <c r="AU1084" s="2"/>
      <c r="AV1084" s="15"/>
      <c r="AW1084" s="15"/>
      <c r="BA1084" s="2"/>
      <c r="BB1084" s="2"/>
      <c r="BD1084" s="20"/>
      <c r="BE1084" s="20"/>
      <c r="BG1084" s="3"/>
      <c r="BH1084" s="1"/>
      <c r="BI1084" s="1"/>
      <c r="BJ1084" s="1"/>
      <c r="BK1084" s="1"/>
      <c r="BL1084" s="1"/>
    </row>
    <row r="1085" spans="1:64" x14ac:dyDescent="0.25">
      <c r="A1085" s="1" t="s">
        <v>65</v>
      </c>
      <c r="B1085" s="1" t="s">
        <v>129</v>
      </c>
      <c r="C1085" s="1" t="s">
        <v>7</v>
      </c>
      <c r="D1085" s="1" t="s">
        <v>4</v>
      </c>
      <c r="E1085" s="1" t="s">
        <v>1114</v>
      </c>
      <c r="F1085" s="1" t="s">
        <v>378</v>
      </c>
      <c r="G1085">
        <v>1.7325E-2</v>
      </c>
      <c r="H1085" s="22">
        <v>-3.1126000000000001E-2</v>
      </c>
      <c r="I1085" s="2">
        <v>1.7299999999999999E-2</v>
      </c>
      <c r="J1085" s="13">
        <v>7.7799999999999994E-2</v>
      </c>
      <c r="K1085" s="13">
        <v>8.2600000000000007E-2</v>
      </c>
      <c r="L1085" s="13">
        <v>0.05</v>
      </c>
      <c r="M1085" s="13">
        <v>4.7600000000000003E-2</v>
      </c>
      <c r="N1085" s="13">
        <v>-1.43E-2</v>
      </c>
      <c r="O1085" s="13">
        <v>-0.17760000000000001</v>
      </c>
      <c r="P1085" s="13">
        <v>1.7299999999999999E-2</v>
      </c>
      <c r="Q1085" s="19">
        <v>0</v>
      </c>
      <c r="R1085" s="22">
        <v>0.61</v>
      </c>
      <c r="S1085" s="22">
        <v>0.95</v>
      </c>
      <c r="T1085" s="22">
        <v>0.79</v>
      </c>
      <c r="U1085" s="19">
        <v>32</v>
      </c>
      <c r="V1085" s="19">
        <v>6</v>
      </c>
      <c r="AS1085" s="2"/>
      <c r="AT1085" s="2"/>
      <c r="AU1085" s="2"/>
      <c r="AV1085" s="15"/>
      <c r="AW1085" s="15"/>
      <c r="BA1085" s="2"/>
      <c r="BB1085" s="2"/>
      <c r="BD1085" s="20"/>
      <c r="BE1085" s="20"/>
      <c r="BG1085" s="3"/>
      <c r="BH1085" s="1"/>
      <c r="BI1085" s="1"/>
      <c r="BJ1085" s="1"/>
      <c r="BK1085" s="1"/>
      <c r="BL1085" s="1"/>
    </row>
    <row r="1086" spans="1:64" x14ac:dyDescent="0.25">
      <c r="A1086" s="1" t="s">
        <v>6</v>
      </c>
      <c r="B1086" s="1" t="s">
        <v>18</v>
      </c>
      <c r="C1086" s="1" t="s">
        <v>1645</v>
      </c>
      <c r="D1086" s="1" t="s">
        <v>4</v>
      </c>
      <c r="E1086" s="1" t="s">
        <v>1047</v>
      </c>
      <c r="F1086" s="1" t="s">
        <v>1048</v>
      </c>
      <c r="G1086">
        <v>5.7348000000000003E-2</v>
      </c>
      <c r="H1086" s="22">
        <v>-0.106112</v>
      </c>
      <c r="I1086" s="2">
        <v>5.7299999999999997E-2</v>
      </c>
      <c r="J1086" s="13">
        <v>0.75470000000000004</v>
      </c>
      <c r="K1086" s="13">
        <v>2.0543999999999998</v>
      </c>
      <c r="L1086" s="13">
        <v>1.2609999999999999</v>
      </c>
      <c r="M1086" s="13">
        <v>0.4869</v>
      </c>
      <c r="N1086" s="13">
        <v>-0.55530000000000002</v>
      </c>
      <c r="O1086" s="13">
        <v>-0.88660000000000005</v>
      </c>
      <c r="P1086" s="13">
        <v>5.7299999999999997E-2</v>
      </c>
      <c r="Q1086" s="19">
        <v>0</v>
      </c>
      <c r="R1086" s="22">
        <v>0.61</v>
      </c>
      <c r="S1086" s="22">
        <v>2.19</v>
      </c>
      <c r="T1086" s="22">
        <v>0.3</v>
      </c>
      <c r="U1086" s="19">
        <v>45</v>
      </c>
      <c r="V1086" s="19">
        <v>24</v>
      </c>
      <c r="AS1086" s="2"/>
      <c r="AT1086" s="2"/>
      <c r="AU1086" s="2"/>
      <c r="AV1086" s="15"/>
      <c r="AW1086" s="15"/>
      <c r="BA1086" s="2"/>
      <c r="BB1086" s="2"/>
      <c r="BD1086" s="20"/>
      <c r="BE1086" s="20"/>
      <c r="BG1086" s="3"/>
      <c r="BH1086" s="1"/>
      <c r="BI1086" s="1"/>
      <c r="BJ1086" s="1"/>
      <c r="BK1086" s="1"/>
      <c r="BL1086" s="1"/>
    </row>
    <row r="1087" spans="1:64" x14ac:dyDescent="0.25">
      <c r="A1087" s="1" t="s">
        <v>6</v>
      </c>
      <c r="B1087" s="1" t="s">
        <v>18</v>
      </c>
      <c r="C1087" s="1" t="s">
        <v>1646</v>
      </c>
      <c r="D1087" s="1" t="s">
        <v>4</v>
      </c>
      <c r="E1087" s="1" t="s">
        <v>3377</v>
      </c>
      <c r="F1087" s="1" t="s">
        <v>3378</v>
      </c>
      <c r="G1087"/>
      <c r="H1087" s="22">
        <v>5.0000000000000001E-3</v>
      </c>
      <c r="J1087" s="13">
        <v>-0.1736</v>
      </c>
      <c r="K1087" s="13">
        <v>1.0683</v>
      </c>
      <c r="L1087" s="13">
        <v>0.65169999999999995</v>
      </c>
      <c r="M1087" s="13">
        <v>0.18790000000000001</v>
      </c>
      <c r="N1087" s="13">
        <v>-0.50660000000000005</v>
      </c>
      <c r="O1087" s="13">
        <v>-0.81420000000000003</v>
      </c>
      <c r="P1087" s="13"/>
      <c r="Q1087" s="19">
        <v>11</v>
      </c>
      <c r="R1087" s="22">
        <v>0.61</v>
      </c>
      <c r="S1087" s="22">
        <v>1.54</v>
      </c>
      <c r="T1087" s="22">
        <v>0.43</v>
      </c>
      <c r="U1087" s="19">
        <v>26</v>
      </c>
      <c r="V1087" s="19">
        <v>8</v>
      </c>
      <c r="AS1087" s="2"/>
      <c r="AT1087" s="2"/>
      <c r="AU1087" s="2"/>
      <c r="AV1087" s="15"/>
      <c r="AW1087" s="15"/>
      <c r="BA1087" s="2"/>
      <c r="BB1087" s="2"/>
      <c r="BD1087" s="20"/>
      <c r="BE1087" s="20"/>
      <c r="BG1087" s="3"/>
      <c r="BH1087" s="1"/>
      <c r="BI1087" s="1"/>
      <c r="BJ1087" s="1"/>
      <c r="BK1087" s="1"/>
      <c r="BL1087" s="1"/>
    </row>
    <row r="1088" spans="1:64" x14ac:dyDescent="0.25">
      <c r="A1088" s="1" t="s">
        <v>17</v>
      </c>
      <c r="B1088" s="1" t="s">
        <v>18</v>
      </c>
      <c r="C1088" s="1" t="s">
        <v>25</v>
      </c>
      <c r="D1088" s="1" t="s">
        <v>19</v>
      </c>
      <c r="E1088" s="1" t="s">
        <v>163</v>
      </c>
      <c r="F1088" s="1" t="s">
        <v>164</v>
      </c>
      <c r="G1088"/>
      <c r="H1088" s="22">
        <v>-6.4000000000000003E-3</v>
      </c>
      <c r="J1088" s="13">
        <v>6.7199999999999996E-2</v>
      </c>
      <c r="K1088" s="13">
        <v>5.8299999999999998E-2</v>
      </c>
      <c r="L1088" s="13">
        <v>3.5400000000000001E-2</v>
      </c>
      <c r="M1088" s="13">
        <v>3.4299999999999997E-2</v>
      </c>
      <c r="N1088" s="13">
        <v>-1.8599999999999998E-2</v>
      </c>
      <c r="O1088" s="13">
        <v>-0.15529999999999999</v>
      </c>
      <c r="P1088" s="13"/>
      <c r="Q1088" s="19">
        <v>18</v>
      </c>
      <c r="R1088" s="22">
        <v>0.61</v>
      </c>
      <c r="S1088" s="22">
        <v>1.02</v>
      </c>
      <c r="T1088" s="22">
        <v>0.28999999999999998</v>
      </c>
      <c r="U1088" s="19">
        <v>75</v>
      </c>
      <c r="V1088" s="19">
        <v>12</v>
      </c>
      <c r="AS1088" s="2"/>
      <c r="AT1088" s="2"/>
      <c r="AU1088" s="2"/>
      <c r="AV1088" s="15"/>
      <c r="AW1088" s="15"/>
      <c r="BA1088" s="2"/>
      <c r="BB1088" s="2"/>
      <c r="BD1088" s="20"/>
      <c r="BE1088" s="20"/>
      <c r="BG1088" s="3"/>
      <c r="BH1088" s="1"/>
      <c r="BI1088" s="1"/>
      <c r="BJ1088" s="1"/>
      <c r="BK1088" s="1"/>
      <c r="BL1088" s="1"/>
    </row>
    <row r="1089" spans="1:64" x14ac:dyDescent="0.25">
      <c r="A1089" s="1" t="s">
        <v>6</v>
      </c>
      <c r="B1089" s="1" t="s">
        <v>18</v>
      </c>
      <c r="C1089" s="1" t="s">
        <v>1645</v>
      </c>
      <c r="D1089" s="1" t="s">
        <v>4</v>
      </c>
      <c r="E1089" s="1" t="s">
        <v>3231</v>
      </c>
      <c r="F1089" s="1" t="s">
        <v>2131</v>
      </c>
      <c r="G1089"/>
      <c r="H1089" s="22">
        <v>-0.1673</v>
      </c>
      <c r="J1089" s="13">
        <v>0.18099999999999999</v>
      </c>
      <c r="K1089" s="13">
        <v>0.4647</v>
      </c>
      <c r="L1089" s="13">
        <v>0.2838</v>
      </c>
      <c r="M1089" s="13">
        <v>0.20860000000000001</v>
      </c>
      <c r="N1089" s="13">
        <v>-0.2009</v>
      </c>
      <c r="O1089" s="13">
        <v>-0.43149999999999999</v>
      </c>
      <c r="P1089" s="13"/>
      <c r="Q1089" s="19">
        <v>8</v>
      </c>
      <c r="R1089" s="22">
        <v>0.61</v>
      </c>
      <c r="S1089" s="22">
        <v>1.02</v>
      </c>
      <c r="T1089" s="22">
        <v>0.33</v>
      </c>
      <c r="U1089" s="19">
        <v>9</v>
      </c>
      <c r="V1089" s="19">
        <v>5</v>
      </c>
      <c r="AS1089" s="2"/>
      <c r="AT1089" s="2"/>
      <c r="AU1089" s="2"/>
      <c r="AV1089" s="15"/>
      <c r="AW1089" s="15"/>
      <c r="BA1089" s="2"/>
      <c r="BB1089" s="2"/>
      <c r="BD1089" s="20"/>
      <c r="BE1089" s="20"/>
      <c r="BG1089" s="3"/>
      <c r="BH1089" s="1"/>
      <c r="BI1089" s="1"/>
      <c r="BJ1089" s="1"/>
      <c r="BK1089" s="1"/>
      <c r="BL1089" s="1"/>
    </row>
    <row r="1090" spans="1:64" x14ac:dyDescent="0.25">
      <c r="A1090" s="1" t="s">
        <v>6</v>
      </c>
      <c r="B1090" s="1" t="s">
        <v>18</v>
      </c>
      <c r="C1090" s="1" t="s">
        <v>1645</v>
      </c>
      <c r="D1090" s="1" t="s">
        <v>4</v>
      </c>
      <c r="E1090" s="1" t="s">
        <v>787</v>
      </c>
      <c r="F1090" s="1" t="s">
        <v>788</v>
      </c>
      <c r="G1090">
        <v>-0.20790500000000001</v>
      </c>
      <c r="H1090" s="22">
        <v>-0.108526</v>
      </c>
      <c r="I1090" s="2">
        <v>-0.2079</v>
      </c>
      <c r="J1090" s="13">
        <v>-5.7000000000000002E-3</v>
      </c>
      <c r="K1090" s="13">
        <v>1.0943000000000001</v>
      </c>
      <c r="L1090" s="13">
        <v>0.66339999999999999</v>
      </c>
      <c r="M1090" s="13">
        <v>0.1953</v>
      </c>
      <c r="N1090" s="13">
        <v>-0.70620000000000005</v>
      </c>
      <c r="O1090" s="13">
        <v>-0.91190000000000004</v>
      </c>
      <c r="P1090" s="13">
        <v>-0.2079</v>
      </c>
      <c r="Q1090" s="19">
        <v>0</v>
      </c>
      <c r="R1090" s="22">
        <v>0.61</v>
      </c>
      <c r="S1090" s="22">
        <v>1.77</v>
      </c>
      <c r="T1090" s="22">
        <v>0.36</v>
      </c>
      <c r="U1090" s="19">
        <v>39</v>
      </c>
      <c r="V1090" s="19">
        <v>14</v>
      </c>
      <c r="AS1090" s="2"/>
      <c r="AT1090" s="2"/>
      <c r="AU1090" s="2"/>
      <c r="AV1090" s="15"/>
      <c r="AW1090" s="15"/>
      <c r="BA1090" s="2"/>
      <c r="BB1090" s="2"/>
      <c r="BD1090" s="20"/>
      <c r="BE1090" s="20"/>
      <c r="BG1090" s="3"/>
      <c r="BH1090" s="1"/>
      <c r="BI1090" s="1"/>
      <c r="BJ1090" s="1"/>
      <c r="BK1090" s="1"/>
      <c r="BL1090" s="1"/>
    </row>
    <row r="1091" spans="1:64" x14ac:dyDescent="0.25">
      <c r="A1091" s="1" t="s">
        <v>65</v>
      </c>
      <c r="B1091" s="1" t="s">
        <v>18</v>
      </c>
      <c r="C1091" s="1" t="s">
        <v>391</v>
      </c>
      <c r="D1091" s="1" t="s">
        <v>283</v>
      </c>
      <c r="E1091" s="1" t="s">
        <v>423</v>
      </c>
      <c r="F1091" s="1" t="s">
        <v>424</v>
      </c>
      <c r="G1091">
        <v>4.4510000000000001E-2</v>
      </c>
      <c r="H1091" s="22">
        <v>-2.1840999999999999E-2</v>
      </c>
      <c r="I1091" s="2">
        <v>4.4499999999999998E-2</v>
      </c>
      <c r="J1091" s="13">
        <v>0.14979999999999999</v>
      </c>
      <c r="K1091" s="13">
        <v>0.15809999999999999</v>
      </c>
      <c r="L1091" s="13">
        <v>9.6199999999999994E-2</v>
      </c>
      <c r="M1091" s="13">
        <v>8.6300000000000002E-2</v>
      </c>
      <c r="N1091" s="13">
        <v>0</v>
      </c>
      <c r="O1091" s="13">
        <v>-0.37130000000000002</v>
      </c>
      <c r="P1091" s="13">
        <v>4.4499999999999998E-2</v>
      </c>
      <c r="Q1091" s="19">
        <v>0</v>
      </c>
      <c r="R1091" s="22">
        <v>0.61</v>
      </c>
      <c r="S1091" s="22">
        <v>0.65</v>
      </c>
      <c r="T1091" s="22">
        <v>0.84</v>
      </c>
      <c r="U1091" s="19">
        <v>14</v>
      </c>
      <c r="V1091" s="19">
        <v>4</v>
      </c>
      <c r="AS1091" s="2"/>
      <c r="AT1091" s="2"/>
      <c r="AU1091" s="2"/>
      <c r="AV1091" s="15"/>
      <c r="AW1091" s="15"/>
      <c r="BA1091" s="2"/>
      <c r="BB1091" s="2"/>
      <c r="BD1091" s="20"/>
      <c r="BE1091" s="20"/>
      <c r="BG1091" s="3"/>
      <c r="BH1091" s="1"/>
      <c r="BI1091" s="1"/>
      <c r="BJ1091" s="1"/>
      <c r="BK1091" s="1"/>
      <c r="BL1091" s="1"/>
    </row>
    <row r="1092" spans="1:64" x14ac:dyDescent="0.25">
      <c r="A1092" s="1" t="s">
        <v>987</v>
      </c>
      <c r="B1092" s="1" t="s">
        <v>987</v>
      </c>
      <c r="C1092" s="1" t="s">
        <v>987</v>
      </c>
      <c r="D1092" s="1" t="s">
        <v>987</v>
      </c>
      <c r="E1092" s="1" t="s">
        <v>987</v>
      </c>
      <c r="F1092" s="1" t="s">
        <v>1667</v>
      </c>
      <c r="G1092"/>
      <c r="H1092" s="22">
        <v>1.0439E-2</v>
      </c>
      <c r="J1092" s="13">
        <v>3.3599999999999998E-2</v>
      </c>
      <c r="K1092" s="13">
        <v>6.54E-2</v>
      </c>
      <c r="L1092" s="13">
        <v>4.0099999999999997E-2</v>
      </c>
      <c r="M1092" s="13">
        <v>3.8699999999999998E-2</v>
      </c>
      <c r="N1092" s="13">
        <v>-1.23E-2</v>
      </c>
      <c r="O1092" s="13">
        <v>-5.0700000000000002E-2</v>
      </c>
      <c r="P1092" s="13"/>
      <c r="Q1092" s="19"/>
      <c r="R1092" s="22">
        <v>0.61</v>
      </c>
      <c r="S1092" s="22">
        <v>1.03</v>
      </c>
      <c r="T1092" s="22">
        <v>-0.41</v>
      </c>
      <c r="U1092" s="19">
        <v>23</v>
      </c>
      <c r="V1092" s="19">
        <v>8</v>
      </c>
      <c r="AS1092" s="2"/>
      <c r="AT1092" s="2"/>
      <c r="AU1092" s="2"/>
      <c r="AV1092" s="15"/>
      <c r="AW1092" s="15"/>
      <c r="BA1092" s="2"/>
      <c r="BB1092" s="2"/>
      <c r="BD1092" s="20"/>
      <c r="BE1092" s="20"/>
      <c r="BG1092" s="3"/>
      <c r="BH1092" s="1"/>
      <c r="BI1092" s="1"/>
      <c r="BJ1092" s="1"/>
      <c r="BK1092" s="1"/>
      <c r="BL1092" s="1"/>
    </row>
    <row r="1093" spans="1:64" x14ac:dyDescent="0.25">
      <c r="A1093" s="1" t="s">
        <v>987</v>
      </c>
      <c r="B1093" s="1" t="s">
        <v>987</v>
      </c>
      <c r="C1093" s="1" t="s">
        <v>987</v>
      </c>
      <c r="D1093" s="1" t="s">
        <v>987</v>
      </c>
      <c r="E1093" s="1" t="s">
        <v>987</v>
      </c>
      <c r="F1093" s="1" t="s">
        <v>1603</v>
      </c>
      <c r="G1093">
        <v>2.0285999999999998E-2</v>
      </c>
      <c r="H1093" s="22">
        <v>2.0960000000000002E-3</v>
      </c>
      <c r="I1093" s="2">
        <v>2.0299999999999999E-2</v>
      </c>
      <c r="J1093" s="13">
        <v>9.5500000000000002E-2</v>
      </c>
      <c r="K1093" s="13">
        <v>7.6300000000000007E-2</v>
      </c>
      <c r="L1093" s="13">
        <v>4.65E-2</v>
      </c>
      <c r="M1093" s="13">
        <v>4.4400000000000002E-2</v>
      </c>
      <c r="N1093" s="13">
        <v>0</v>
      </c>
      <c r="O1093" s="13">
        <v>-0.19</v>
      </c>
      <c r="P1093" s="13">
        <v>2.0299999999999999E-2</v>
      </c>
      <c r="Q1093" s="19"/>
      <c r="R1093" s="22">
        <v>0.61</v>
      </c>
      <c r="S1093" s="22">
        <v>0.47</v>
      </c>
      <c r="T1093" s="22">
        <v>0.56000000000000005</v>
      </c>
      <c r="U1093" s="19">
        <v>39</v>
      </c>
      <c r="V1093" s="19">
        <v>9</v>
      </c>
      <c r="AS1093" s="2"/>
      <c r="AT1093" s="2"/>
      <c r="AU1093" s="2"/>
      <c r="AV1093" s="15"/>
      <c r="AW1093" s="15"/>
      <c r="BA1093" s="2"/>
      <c r="BB1093" s="2"/>
      <c r="BD1093" s="20"/>
      <c r="BE1093" s="20"/>
      <c r="BG1093" s="3"/>
      <c r="BH1093" s="1"/>
      <c r="BI1093" s="1"/>
      <c r="BJ1093" s="1"/>
      <c r="BK1093" s="1"/>
      <c r="BL1093" s="1"/>
    </row>
    <row r="1094" spans="1:64" x14ac:dyDescent="0.25">
      <c r="A1094" s="1" t="s">
        <v>17</v>
      </c>
      <c r="B1094" s="1" t="s">
        <v>18</v>
      </c>
      <c r="C1094" s="1" t="s">
        <v>71</v>
      </c>
      <c r="D1094" s="1" t="s">
        <v>283</v>
      </c>
      <c r="E1094" s="1" t="s">
        <v>497</v>
      </c>
      <c r="F1094" s="1" t="s">
        <v>572</v>
      </c>
      <c r="G1094">
        <v>7.7520000000000002E-3</v>
      </c>
      <c r="H1094" s="22">
        <v>-3.0682999999999998E-2</v>
      </c>
      <c r="I1094" s="2">
        <v>7.7999999999999996E-3</v>
      </c>
      <c r="J1094" s="13">
        <v>0.1736</v>
      </c>
      <c r="K1094" s="13">
        <v>8.77E-2</v>
      </c>
      <c r="L1094" s="13">
        <v>5.33E-2</v>
      </c>
      <c r="M1094" s="13">
        <v>5.0599999999999999E-2</v>
      </c>
      <c r="N1094" s="13">
        <v>-2.3199999999999998E-2</v>
      </c>
      <c r="O1094" s="13">
        <v>-0.1467</v>
      </c>
      <c r="P1094" s="13">
        <v>7.7999999999999996E-3</v>
      </c>
      <c r="Q1094" s="19">
        <v>0</v>
      </c>
      <c r="R1094" s="22">
        <v>0.61</v>
      </c>
      <c r="S1094" s="22">
        <v>1</v>
      </c>
      <c r="T1094" s="22">
        <v>0.88</v>
      </c>
      <c r="U1094" s="19">
        <v>30</v>
      </c>
      <c r="V1094" s="19">
        <v>5</v>
      </c>
      <c r="AS1094" s="2"/>
      <c r="AT1094" s="2"/>
      <c r="AU1094" s="2"/>
      <c r="AV1094" s="15"/>
      <c r="AW1094" s="15"/>
      <c r="BA1094" s="2"/>
      <c r="BB1094" s="2"/>
      <c r="BD1094" s="20"/>
      <c r="BE1094" s="20"/>
      <c r="BG1094" s="3"/>
      <c r="BH1094" s="1"/>
      <c r="BI1094" s="1"/>
      <c r="BJ1094" s="1"/>
      <c r="BK1094" s="1"/>
      <c r="BL1094" s="1"/>
    </row>
    <row r="1095" spans="1:64" x14ac:dyDescent="0.25">
      <c r="A1095" s="1" t="s">
        <v>21</v>
      </c>
      <c r="B1095" s="1" t="s">
        <v>18</v>
      </c>
      <c r="C1095" s="1" t="s">
        <v>7</v>
      </c>
      <c r="D1095" s="1" t="s">
        <v>4</v>
      </c>
      <c r="E1095" s="1" t="s">
        <v>204</v>
      </c>
      <c r="F1095" s="1" t="s">
        <v>429</v>
      </c>
      <c r="G1095">
        <v>2.0285000000000001E-2</v>
      </c>
      <c r="H1095" s="22">
        <v>-2.4447E-2</v>
      </c>
      <c r="I1095" s="2">
        <v>2.0299999999999999E-2</v>
      </c>
      <c r="J1095" s="13">
        <v>3.44E-2</v>
      </c>
      <c r="K1095" s="13">
        <v>9.1700000000000004E-2</v>
      </c>
      <c r="L1095" s="13">
        <v>5.57E-2</v>
      </c>
      <c r="M1095" s="13">
        <v>5.2699999999999997E-2</v>
      </c>
      <c r="N1095" s="13">
        <v>-1.6E-2</v>
      </c>
      <c r="O1095" s="13">
        <v>-0.318</v>
      </c>
      <c r="P1095" s="13">
        <v>2.0299999999999999E-2</v>
      </c>
      <c r="Q1095" s="19">
        <v>0</v>
      </c>
      <c r="R1095" s="22">
        <v>0.61</v>
      </c>
      <c r="S1095" s="22">
        <v>0.72</v>
      </c>
      <c r="T1095" s="22">
        <v>0.74</v>
      </c>
      <c r="U1095" s="19">
        <v>31</v>
      </c>
      <c r="V1095" s="19">
        <v>6</v>
      </c>
      <c r="AS1095" s="2"/>
      <c r="AT1095" s="2"/>
      <c r="AU1095" s="2"/>
      <c r="AV1095" s="15"/>
      <c r="AW1095" s="15"/>
      <c r="BA1095" s="2"/>
      <c r="BB1095" s="2"/>
      <c r="BD1095" s="20"/>
      <c r="BE1095" s="20"/>
      <c r="BG1095" s="3"/>
      <c r="BH1095" s="1"/>
      <c r="BI1095" s="1"/>
      <c r="BJ1095" s="1"/>
      <c r="BK1095" s="1"/>
      <c r="BL1095" s="1"/>
    </row>
    <row r="1096" spans="1:64" x14ac:dyDescent="0.25">
      <c r="A1096" s="1" t="s">
        <v>17</v>
      </c>
      <c r="B1096" s="1" t="s">
        <v>18</v>
      </c>
      <c r="C1096" s="1" t="s">
        <v>25</v>
      </c>
      <c r="D1096" s="1" t="s">
        <v>45</v>
      </c>
      <c r="E1096" s="1" t="s">
        <v>313</v>
      </c>
      <c r="F1096" s="1" t="s">
        <v>314</v>
      </c>
      <c r="G1096"/>
      <c r="H1096" s="22">
        <v>-3.4833000000000003E-2</v>
      </c>
      <c r="J1096" s="13">
        <v>-0.17749999999999999</v>
      </c>
      <c r="K1096" s="13">
        <v>0.2422</v>
      </c>
      <c r="L1096" s="13">
        <v>0.14849999999999999</v>
      </c>
      <c r="M1096" s="13">
        <v>0.1265</v>
      </c>
      <c r="N1096" s="13">
        <v>-0.35289999999999999</v>
      </c>
      <c r="O1096" s="13">
        <v>-0.35639999999999999</v>
      </c>
      <c r="P1096" s="13"/>
      <c r="Q1096" s="19">
        <v>25</v>
      </c>
      <c r="R1096" s="22">
        <v>0.61</v>
      </c>
      <c r="S1096" s="22">
        <v>1.1000000000000001</v>
      </c>
      <c r="T1096" s="22">
        <v>0.34</v>
      </c>
      <c r="U1096" s="19">
        <v>23</v>
      </c>
      <c r="V1096" s="19">
        <v>4</v>
      </c>
      <c r="AS1096" s="2"/>
      <c r="AT1096" s="2"/>
      <c r="AU1096" s="2"/>
      <c r="AV1096" s="15"/>
      <c r="AW1096" s="15"/>
      <c r="BA1096" s="2"/>
      <c r="BB1096" s="2"/>
      <c r="BD1096" s="20"/>
      <c r="BE1096" s="20"/>
      <c r="BG1096" s="3"/>
      <c r="BH1096" s="1"/>
      <c r="BI1096" s="1"/>
      <c r="BJ1096" s="1"/>
      <c r="BK1096" s="1"/>
      <c r="BL1096" s="1"/>
    </row>
    <row r="1097" spans="1:64" x14ac:dyDescent="0.25">
      <c r="A1097" s="1" t="s">
        <v>1</v>
      </c>
      <c r="B1097" s="1" t="s">
        <v>2</v>
      </c>
      <c r="C1097" s="1" t="s">
        <v>39</v>
      </c>
      <c r="D1097" s="1" t="s">
        <v>30</v>
      </c>
      <c r="E1097" s="1" t="s">
        <v>250</v>
      </c>
      <c r="F1097" s="1" t="s">
        <v>2194</v>
      </c>
      <c r="G1097"/>
      <c r="H1097" s="22">
        <v>1.2800000000000001E-2</v>
      </c>
      <c r="J1097" s="13">
        <v>8.9800000000000005E-2</v>
      </c>
      <c r="K1097" s="13">
        <v>0.1013</v>
      </c>
      <c r="L1097" s="13">
        <v>6.2E-2</v>
      </c>
      <c r="M1097" s="13">
        <v>5.8500000000000003E-2</v>
      </c>
      <c r="N1097" s="13">
        <v>-2.52E-2</v>
      </c>
      <c r="O1097" s="13">
        <v>-0.10970000000000001</v>
      </c>
      <c r="P1097" s="13"/>
      <c r="Q1097" s="19">
        <v>9</v>
      </c>
      <c r="R1097" s="22">
        <v>0.61</v>
      </c>
      <c r="S1097" s="22">
        <v>1.08</v>
      </c>
      <c r="T1097" s="22">
        <v>-0.02</v>
      </c>
      <c r="U1097" s="19">
        <v>40</v>
      </c>
      <c r="V1097" s="19">
        <v>8</v>
      </c>
      <c r="AS1097" s="2"/>
      <c r="AT1097" s="2"/>
      <c r="AU1097" s="2"/>
      <c r="AV1097" s="15"/>
      <c r="AW1097" s="15"/>
      <c r="BA1097" s="2"/>
      <c r="BB1097" s="2"/>
      <c r="BD1097" s="20"/>
      <c r="BE1097" s="20"/>
      <c r="BG1097" s="3"/>
      <c r="BH1097" s="1"/>
      <c r="BI1097" s="1"/>
      <c r="BJ1097" s="1"/>
      <c r="BK1097" s="1"/>
      <c r="BL1097" s="1"/>
    </row>
    <row r="1098" spans="1:64" x14ac:dyDescent="0.25">
      <c r="A1098" s="1" t="s">
        <v>6</v>
      </c>
      <c r="B1098" s="1" t="s">
        <v>18</v>
      </c>
      <c r="C1098" s="1" t="s">
        <v>1645</v>
      </c>
      <c r="D1098" s="1" t="s">
        <v>4</v>
      </c>
      <c r="E1098" s="1" t="s">
        <v>1192</v>
      </c>
      <c r="F1098" s="1" t="s">
        <v>1193</v>
      </c>
      <c r="G1098">
        <v>2.1503000000000001E-2</v>
      </c>
      <c r="H1098" s="22">
        <v>-3.7974000000000001E-2</v>
      </c>
      <c r="I1098" s="2">
        <v>2.1499999999999998E-2</v>
      </c>
      <c r="J1098" s="13">
        <v>0.70809999999999995</v>
      </c>
      <c r="K1098" s="13">
        <v>0.85589999999999999</v>
      </c>
      <c r="L1098" s="13">
        <v>0.51639999999999997</v>
      </c>
      <c r="M1098" s="13">
        <v>5.7500000000000002E-2</v>
      </c>
      <c r="N1098" s="13">
        <v>-0.82830000000000004</v>
      </c>
      <c r="O1098" s="13">
        <v>-0.9597</v>
      </c>
      <c r="P1098" s="13">
        <v>2.1499999999999998E-2</v>
      </c>
      <c r="Q1098" s="19">
        <v>0</v>
      </c>
      <c r="R1098" s="22">
        <v>0.6</v>
      </c>
      <c r="S1098" s="22">
        <v>0.93</v>
      </c>
      <c r="T1098" s="22">
        <v>0.51</v>
      </c>
      <c r="U1098" s="19">
        <v>45</v>
      </c>
      <c r="V1098" s="19">
        <v>14</v>
      </c>
      <c r="AS1098" s="2"/>
      <c r="AT1098" s="2"/>
      <c r="AU1098" s="2"/>
      <c r="AV1098" s="15"/>
      <c r="AW1098" s="15"/>
      <c r="BA1098" s="2"/>
      <c r="BB1098" s="2"/>
      <c r="BD1098" s="20"/>
      <c r="BE1098" s="20"/>
      <c r="BG1098" s="3"/>
      <c r="BH1098" s="1"/>
      <c r="BI1098" s="1"/>
      <c r="BJ1098" s="1"/>
      <c r="BK1098" s="1"/>
      <c r="BL1098" s="1"/>
    </row>
    <row r="1099" spans="1:64" x14ac:dyDescent="0.25">
      <c r="A1099" s="1" t="s">
        <v>1</v>
      </c>
      <c r="B1099" s="1" t="s">
        <v>2</v>
      </c>
      <c r="C1099" s="1" t="s">
        <v>39</v>
      </c>
      <c r="D1099" s="1" t="s">
        <v>4</v>
      </c>
      <c r="E1099" s="1" t="s">
        <v>132</v>
      </c>
      <c r="F1099" s="1" t="s">
        <v>729</v>
      </c>
      <c r="G1099"/>
      <c r="H1099" s="22">
        <v>4.7000000000000002E-3</v>
      </c>
      <c r="J1099" s="13">
        <v>-2.93E-2</v>
      </c>
      <c r="K1099" s="13">
        <v>0.1111</v>
      </c>
      <c r="L1099" s="13">
        <v>6.6199999999999995E-2</v>
      </c>
      <c r="M1099" s="13">
        <v>6.1800000000000001E-2</v>
      </c>
      <c r="N1099" s="13">
        <v>-0.12189999999999999</v>
      </c>
      <c r="O1099" s="13">
        <v>-0.15559999999999999</v>
      </c>
      <c r="P1099" s="13"/>
      <c r="Q1099" s="19">
        <v>11</v>
      </c>
      <c r="R1099" s="22">
        <v>0.6</v>
      </c>
      <c r="S1099" s="22">
        <v>1.1000000000000001</v>
      </c>
      <c r="T1099" s="22">
        <v>0.3</v>
      </c>
      <c r="U1099" s="19">
        <v>32</v>
      </c>
      <c r="V1099" s="19">
        <v>9</v>
      </c>
      <c r="AS1099" s="2"/>
      <c r="AT1099" s="2"/>
      <c r="AU1099" s="2"/>
      <c r="AV1099" s="15"/>
      <c r="AW1099" s="15"/>
      <c r="BA1099" s="2"/>
      <c r="BB1099" s="2"/>
      <c r="BD1099" s="20"/>
      <c r="BE1099" s="20"/>
      <c r="BG1099" s="3"/>
      <c r="BH1099" s="1"/>
      <c r="BI1099" s="1"/>
      <c r="BJ1099" s="1"/>
      <c r="BK1099" s="1"/>
      <c r="BL1099" s="1"/>
    </row>
    <row r="1100" spans="1:64" x14ac:dyDescent="0.25">
      <c r="A1100" s="1" t="s">
        <v>17</v>
      </c>
      <c r="B1100" s="1" t="s">
        <v>2</v>
      </c>
      <c r="C1100" s="1" t="s">
        <v>71</v>
      </c>
      <c r="D1100" s="1" t="s">
        <v>4</v>
      </c>
      <c r="E1100" s="1" t="s">
        <v>471</v>
      </c>
      <c r="F1100" s="1" t="s">
        <v>516</v>
      </c>
      <c r="G1100">
        <v>4.3899999999999998E-3</v>
      </c>
      <c r="H1100" s="22">
        <v>-2.0555E-2</v>
      </c>
      <c r="I1100" s="2">
        <v>4.4000000000000003E-3</v>
      </c>
      <c r="J1100" s="13">
        <v>-2.8999999999999998E-3</v>
      </c>
      <c r="K1100" s="13">
        <v>6.7699999999999996E-2</v>
      </c>
      <c r="L1100" s="13">
        <v>4.07E-2</v>
      </c>
      <c r="M1100" s="13">
        <v>3.9100000000000003E-2</v>
      </c>
      <c r="N1100" s="13">
        <v>-4.5400000000000003E-2</v>
      </c>
      <c r="O1100" s="13">
        <v>-0.1157</v>
      </c>
      <c r="P1100" s="13">
        <v>4.4000000000000003E-3</v>
      </c>
      <c r="Q1100" s="19">
        <v>0</v>
      </c>
      <c r="R1100" s="22">
        <v>0.6</v>
      </c>
      <c r="S1100" s="22">
        <v>1.1499999999999999</v>
      </c>
      <c r="T1100" s="22">
        <v>0.52</v>
      </c>
      <c r="U1100" s="19">
        <v>41</v>
      </c>
      <c r="V1100" s="19">
        <v>9</v>
      </c>
      <c r="AS1100" s="2"/>
      <c r="AT1100" s="2"/>
      <c r="AU1100" s="2"/>
      <c r="AV1100" s="15"/>
      <c r="AW1100" s="15"/>
      <c r="BA1100" s="2"/>
      <c r="BB1100" s="2"/>
      <c r="BD1100" s="20"/>
      <c r="BE1100" s="20"/>
      <c r="BG1100" s="3"/>
      <c r="BH1100" s="1"/>
      <c r="BI1100" s="1"/>
      <c r="BJ1100" s="1"/>
      <c r="BK1100" s="1"/>
      <c r="BL1100" s="1"/>
    </row>
    <row r="1101" spans="1:64" x14ac:dyDescent="0.25">
      <c r="A1101" s="1" t="s">
        <v>1</v>
      </c>
      <c r="B1101" s="1" t="s">
        <v>2</v>
      </c>
      <c r="C1101" s="1" t="s">
        <v>25</v>
      </c>
      <c r="D1101" s="1" t="s">
        <v>4</v>
      </c>
      <c r="E1101" s="1" t="s">
        <v>50</v>
      </c>
      <c r="F1101" s="1" t="s">
        <v>1514</v>
      </c>
      <c r="G1101"/>
      <c r="H1101" s="22">
        <v>4.6100000000000002E-2</v>
      </c>
      <c r="J1101" s="13">
        <v>-3.6400000000000002E-2</v>
      </c>
      <c r="K1101" s="13">
        <v>0.1019</v>
      </c>
      <c r="L1101" s="13">
        <v>6.0900000000000003E-2</v>
      </c>
      <c r="M1101" s="13">
        <v>5.7200000000000001E-2</v>
      </c>
      <c r="N1101" s="13">
        <v>-0.1249</v>
      </c>
      <c r="O1101" s="13">
        <v>-0.18210000000000001</v>
      </c>
      <c r="P1101" s="13"/>
      <c r="Q1101" s="19">
        <v>740</v>
      </c>
      <c r="R1101" s="22">
        <v>0.6</v>
      </c>
      <c r="S1101" s="22">
        <v>0.95</v>
      </c>
      <c r="T1101" s="22">
        <v>-0.08</v>
      </c>
      <c r="U1101" s="19">
        <v>22</v>
      </c>
      <c r="V1101" s="19">
        <v>6</v>
      </c>
      <c r="AS1101" s="2"/>
      <c r="AT1101" s="2"/>
      <c r="AU1101" s="2"/>
      <c r="AV1101" s="15"/>
      <c r="AW1101" s="15"/>
      <c r="BA1101" s="2"/>
      <c r="BB1101" s="2"/>
      <c r="BD1101" s="20"/>
      <c r="BE1101" s="20"/>
      <c r="BG1101" s="3"/>
      <c r="BH1101" s="1"/>
      <c r="BI1101" s="1"/>
      <c r="BJ1101" s="1"/>
      <c r="BK1101" s="1"/>
      <c r="BL1101" s="1"/>
    </row>
    <row r="1102" spans="1:64" x14ac:dyDescent="0.25">
      <c r="A1102" s="1" t="s">
        <v>36</v>
      </c>
      <c r="B1102" s="1" t="s">
        <v>18</v>
      </c>
      <c r="C1102" s="1" t="s">
        <v>39</v>
      </c>
      <c r="D1102" s="1" t="s">
        <v>4</v>
      </c>
      <c r="E1102" s="1" t="s">
        <v>1378</v>
      </c>
      <c r="F1102" s="1" t="s">
        <v>1379</v>
      </c>
      <c r="G1102"/>
      <c r="H1102" s="22">
        <v>-4.4999999999999997E-3</v>
      </c>
      <c r="J1102" s="13">
        <v>-5.28E-2</v>
      </c>
      <c r="K1102" s="13">
        <v>8.7099999999999997E-2</v>
      </c>
      <c r="L1102" s="13">
        <v>5.2200000000000003E-2</v>
      </c>
      <c r="M1102" s="13">
        <v>4.9500000000000002E-2</v>
      </c>
      <c r="N1102" s="13">
        <v>-8.5199999999999998E-2</v>
      </c>
      <c r="O1102" s="13">
        <v>-0.1091</v>
      </c>
      <c r="P1102" s="13"/>
      <c r="Q1102" s="19">
        <v>79</v>
      </c>
      <c r="R1102" s="22">
        <v>0.6</v>
      </c>
      <c r="S1102" s="22">
        <v>0.87</v>
      </c>
      <c r="T1102" s="22">
        <v>0.35</v>
      </c>
      <c r="U1102" s="19">
        <v>12</v>
      </c>
      <c r="V1102" s="19">
        <v>4</v>
      </c>
      <c r="AS1102" s="2"/>
      <c r="AT1102" s="2"/>
      <c r="AU1102" s="2"/>
      <c r="AV1102" s="15"/>
      <c r="AW1102" s="15"/>
      <c r="BA1102" s="2"/>
      <c r="BB1102" s="2"/>
      <c r="BD1102" s="20"/>
      <c r="BE1102" s="20"/>
      <c r="BG1102" s="3"/>
      <c r="BH1102" s="1"/>
      <c r="BI1102" s="1"/>
      <c r="BJ1102" s="1"/>
      <c r="BK1102" s="1"/>
      <c r="BL1102" s="1"/>
    </row>
    <row r="1103" spans="1:64" x14ac:dyDescent="0.25">
      <c r="A1103" s="1" t="s">
        <v>17</v>
      </c>
      <c r="B1103" s="1" t="s">
        <v>18</v>
      </c>
      <c r="C1103" s="1" t="s">
        <v>25</v>
      </c>
      <c r="D1103" s="1" t="s">
        <v>4</v>
      </c>
      <c r="E1103" s="1" t="s">
        <v>2880</v>
      </c>
      <c r="F1103" s="1" t="s">
        <v>2882</v>
      </c>
      <c r="G1103"/>
      <c r="H1103" s="22">
        <v>-7.6E-3</v>
      </c>
      <c r="J1103" s="13">
        <v>7.6799999999999993E-2</v>
      </c>
      <c r="K1103" s="13">
        <v>0.11459999999999999</v>
      </c>
      <c r="L1103" s="13">
        <v>6.8599999999999994E-2</v>
      </c>
      <c r="M1103" s="13">
        <v>6.4299999999999996E-2</v>
      </c>
      <c r="N1103" s="13">
        <v>-2.5600000000000001E-2</v>
      </c>
      <c r="O1103" s="13">
        <v>-8.3900000000000002E-2</v>
      </c>
      <c r="P1103" s="13"/>
      <c r="Q1103" s="19">
        <v>58</v>
      </c>
      <c r="R1103" s="22">
        <v>0.6</v>
      </c>
      <c r="S1103" s="22">
        <v>1.18</v>
      </c>
      <c r="T1103" s="22">
        <v>0.86</v>
      </c>
      <c r="U1103" s="19">
        <v>3</v>
      </c>
      <c r="V1103" s="19">
        <v>2</v>
      </c>
      <c r="AS1103" s="2"/>
      <c r="AT1103" s="2"/>
      <c r="AU1103" s="2"/>
      <c r="AV1103" s="15"/>
      <c r="AW1103" s="15"/>
      <c r="BA1103" s="2"/>
      <c r="BB1103" s="2"/>
      <c r="BD1103" s="20"/>
      <c r="BE1103" s="20"/>
      <c r="BG1103" s="3"/>
      <c r="BH1103" s="1"/>
      <c r="BI1103" s="1"/>
      <c r="BJ1103" s="1"/>
      <c r="BK1103" s="1"/>
      <c r="BL1103" s="1"/>
    </row>
    <row r="1104" spans="1:64" x14ac:dyDescent="0.25">
      <c r="A1104" s="1" t="s">
        <v>6</v>
      </c>
      <c r="B1104" s="1" t="s">
        <v>18</v>
      </c>
      <c r="C1104" s="1" t="s">
        <v>1645</v>
      </c>
      <c r="D1104" s="1" t="s">
        <v>4</v>
      </c>
      <c r="E1104" s="1" t="s">
        <v>2045</v>
      </c>
      <c r="F1104" s="1" t="s">
        <v>2046</v>
      </c>
      <c r="G1104">
        <v>-5.1088000000000001E-2</v>
      </c>
      <c r="H1104" s="22">
        <v>-0.17852299999999999</v>
      </c>
      <c r="I1104" s="2">
        <v>-5.11E-2</v>
      </c>
      <c r="J1104" s="13">
        <v>0.4451</v>
      </c>
      <c r="K1104" s="13">
        <v>0.50560000000000005</v>
      </c>
      <c r="L1104" s="13">
        <v>0.30109999999999998</v>
      </c>
      <c r="M1104" s="13">
        <v>0.20499999999999999</v>
      </c>
      <c r="N1104" s="13">
        <v>-0.2205</v>
      </c>
      <c r="O1104" s="13">
        <v>-0.505</v>
      </c>
      <c r="P1104" s="13">
        <v>-5.11E-2</v>
      </c>
      <c r="Q1104" s="19">
        <v>0</v>
      </c>
      <c r="R1104" s="22">
        <v>0.6</v>
      </c>
      <c r="S1104" s="22">
        <v>1.27</v>
      </c>
      <c r="T1104" s="22">
        <v>0.39</v>
      </c>
      <c r="U1104" s="19">
        <v>27</v>
      </c>
      <c r="V1104" s="19">
        <v>8</v>
      </c>
      <c r="AS1104" s="2"/>
      <c r="AT1104" s="2"/>
      <c r="AU1104" s="2"/>
      <c r="AV1104" s="15"/>
      <c r="AW1104" s="15"/>
      <c r="BA1104" s="2"/>
      <c r="BB1104" s="2"/>
      <c r="BD1104" s="20"/>
      <c r="BE1104" s="20"/>
      <c r="BG1104" s="3"/>
      <c r="BH1104" s="1"/>
      <c r="BI1104" s="1"/>
      <c r="BJ1104" s="1"/>
      <c r="BK1104" s="1"/>
      <c r="BL1104" s="1"/>
    </row>
    <row r="1105" spans="1:64" x14ac:dyDescent="0.25">
      <c r="A1105" s="1" t="s">
        <v>17</v>
      </c>
      <c r="B1105" s="1" t="s">
        <v>18</v>
      </c>
      <c r="C1105" s="1" t="s">
        <v>56</v>
      </c>
      <c r="D1105" s="1" t="s">
        <v>283</v>
      </c>
      <c r="E1105" s="1" t="s">
        <v>855</v>
      </c>
      <c r="F1105" s="1" t="s">
        <v>856</v>
      </c>
      <c r="G1105">
        <v>2.4136999999999999E-2</v>
      </c>
      <c r="H1105" s="22">
        <v>-4.2405999999999999E-2</v>
      </c>
      <c r="I1105" s="2">
        <v>2.41E-2</v>
      </c>
      <c r="J1105" s="13">
        <v>5.6800000000000003E-2</v>
      </c>
      <c r="K1105" s="13">
        <v>0.1232</v>
      </c>
      <c r="L1105" s="13">
        <v>7.3800000000000004E-2</v>
      </c>
      <c r="M1105" s="13">
        <v>6.83E-2</v>
      </c>
      <c r="N1105" s="13">
        <v>-1.9300000000000001E-2</v>
      </c>
      <c r="O1105" s="13">
        <v>-0.1981</v>
      </c>
      <c r="P1105" s="13">
        <v>2.41E-2</v>
      </c>
      <c r="Q1105" s="19">
        <v>0</v>
      </c>
      <c r="R1105" s="22">
        <v>0.6</v>
      </c>
      <c r="S1105" s="22">
        <v>0.84</v>
      </c>
      <c r="T1105" s="22">
        <v>0.84</v>
      </c>
      <c r="U1105" s="19">
        <v>13</v>
      </c>
      <c r="V1105" s="19">
        <v>4</v>
      </c>
      <c r="AS1105" s="2"/>
      <c r="AT1105" s="2"/>
      <c r="AU1105" s="2"/>
      <c r="AV1105" s="15"/>
      <c r="AW1105" s="15"/>
      <c r="BA1105" s="2"/>
      <c r="BB1105" s="2"/>
      <c r="BD1105" s="20"/>
      <c r="BE1105" s="20"/>
      <c r="BG1105" s="3"/>
      <c r="BH1105" s="1"/>
      <c r="BI1105" s="1"/>
      <c r="BJ1105" s="1"/>
      <c r="BK1105" s="1"/>
      <c r="BL1105" s="1"/>
    </row>
    <row r="1106" spans="1:64" x14ac:dyDescent="0.25">
      <c r="A1106" s="1" t="s">
        <v>36</v>
      </c>
      <c r="B1106" s="1" t="s">
        <v>18</v>
      </c>
      <c r="C1106" s="1" t="s">
        <v>27</v>
      </c>
      <c r="D1106" s="1" t="s">
        <v>4</v>
      </c>
      <c r="E1106" s="1" t="s">
        <v>1315</v>
      </c>
      <c r="F1106" s="1" t="s">
        <v>1316</v>
      </c>
      <c r="G1106"/>
      <c r="H1106" s="22">
        <v>1.5955E-2</v>
      </c>
      <c r="J1106" s="13">
        <v>0.33279999999999998</v>
      </c>
      <c r="K1106" s="13">
        <v>8.72E-2</v>
      </c>
      <c r="L1106" s="13">
        <v>5.21E-2</v>
      </c>
      <c r="M1106" s="13">
        <v>4.9500000000000002E-2</v>
      </c>
      <c r="N1106" s="13">
        <v>0</v>
      </c>
      <c r="O1106" s="13">
        <v>-0.18990000000000001</v>
      </c>
      <c r="P1106" s="13"/>
      <c r="Q1106" s="19">
        <v>106</v>
      </c>
      <c r="R1106" s="22">
        <v>0.6</v>
      </c>
      <c r="S1106" s="22">
        <v>0.77</v>
      </c>
      <c r="T1106" s="22">
        <v>-0.11</v>
      </c>
      <c r="U1106" s="19">
        <v>33</v>
      </c>
      <c r="V1106" s="19">
        <v>17</v>
      </c>
      <c r="AS1106" s="2"/>
      <c r="AT1106" s="2"/>
      <c r="AU1106" s="2"/>
      <c r="AV1106" s="15"/>
      <c r="AW1106" s="15"/>
      <c r="BA1106" s="2"/>
      <c r="BB1106" s="2"/>
      <c r="BD1106" s="20"/>
      <c r="BE1106" s="20"/>
      <c r="BG1106" s="3"/>
      <c r="BH1106" s="1"/>
      <c r="BI1106" s="1"/>
      <c r="BJ1106" s="1"/>
      <c r="BK1106" s="1"/>
      <c r="BL1106" s="1"/>
    </row>
    <row r="1107" spans="1:64" x14ac:dyDescent="0.25">
      <c r="A1107" s="1" t="s">
        <v>6</v>
      </c>
      <c r="B1107" s="1" t="s">
        <v>18</v>
      </c>
      <c r="C1107" s="1" t="s">
        <v>1645</v>
      </c>
      <c r="D1107" s="1" t="s">
        <v>4</v>
      </c>
      <c r="E1107" s="1" t="s">
        <v>1347</v>
      </c>
      <c r="F1107" s="1" t="s">
        <v>1348</v>
      </c>
      <c r="G1107">
        <v>9.1489000000000001E-2</v>
      </c>
      <c r="H1107" s="22">
        <v>-0.15003900000000001</v>
      </c>
      <c r="I1107" s="2">
        <v>9.1499999999999998E-2</v>
      </c>
      <c r="J1107" s="13">
        <v>0.30690000000000001</v>
      </c>
      <c r="K1107" s="13">
        <v>0.88900000000000001</v>
      </c>
      <c r="L1107" s="13">
        <v>0.53710000000000002</v>
      </c>
      <c r="M1107" s="13">
        <v>0.18720000000000001</v>
      </c>
      <c r="N1107" s="13">
        <v>-0.72860000000000003</v>
      </c>
      <c r="O1107" s="13">
        <v>-0.87070000000000003</v>
      </c>
      <c r="P1107" s="13">
        <v>9.1499999999999998E-2</v>
      </c>
      <c r="Q1107" s="19">
        <v>0</v>
      </c>
      <c r="R1107" s="22">
        <v>0.6</v>
      </c>
      <c r="S1107" s="22">
        <v>1.23</v>
      </c>
      <c r="T1107" s="22">
        <v>0.5</v>
      </c>
      <c r="U1107" s="19">
        <v>38</v>
      </c>
      <c r="V1107" s="19">
        <v>14</v>
      </c>
      <c r="AS1107" s="2"/>
      <c r="AT1107" s="2"/>
      <c r="AU1107" s="2"/>
      <c r="AV1107" s="15"/>
      <c r="AW1107" s="15"/>
      <c r="BA1107" s="2"/>
      <c r="BB1107" s="2"/>
      <c r="BD1107" s="20"/>
      <c r="BE1107" s="20"/>
      <c r="BG1107" s="3"/>
      <c r="BH1107" s="1"/>
      <c r="BI1107" s="1"/>
      <c r="BJ1107" s="1"/>
      <c r="BK1107" s="1"/>
      <c r="BL1107" s="1"/>
    </row>
    <row r="1108" spans="1:64" x14ac:dyDescent="0.25">
      <c r="A1108" s="1" t="s">
        <v>6</v>
      </c>
      <c r="B1108" s="1" t="s">
        <v>18</v>
      </c>
      <c r="C1108" s="1" t="s">
        <v>1645</v>
      </c>
      <c r="D1108" s="1" t="s">
        <v>4</v>
      </c>
      <c r="E1108" s="1" t="s">
        <v>778</v>
      </c>
      <c r="F1108" s="1" t="s">
        <v>779</v>
      </c>
      <c r="G1108">
        <v>4.2953999999999999E-2</v>
      </c>
      <c r="H1108" s="22">
        <v>-5.4710000000000002E-2</v>
      </c>
      <c r="I1108" s="2">
        <v>4.2999999999999997E-2</v>
      </c>
      <c r="J1108" s="13">
        <v>0.45889999999999997</v>
      </c>
      <c r="K1108" s="13">
        <v>0.87939999999999996</v>
      </c>
      <c r="L1108" s="13">
        <v>0.52800000000000002</v>
      </c>
      <c r="M1108" s="13">
        <v>0.2137</v>
      </c>
      <c r="N1108" s="13">
        <v>-0.22220000000000001</v>
      </c>
      <c r="O1108" s="13">
        <v>-0.89749999999999996</v>
      </c>
      <c r="P1108" s="13">
        <v>4.2999999999999997E-2</v>
      </c>
      <c r="Q1108" s="19">
        <v>0</v>
      </c>
      <c r="R1108" s="22">
        <v>0.6</v>
      </c>
      <c r="S1108" s="22">
        <v>1.28</v>
      </c>
      <c r="T1108" s="22">
        <v>0.32</v>
      </c>
      <c r="U1108" s="19">
        <v>39</v>
      </c>
      <c r="V1108" s="19">
        <v>20</v>
      </c>
      <c r="AS1108" s="2"/>
      <c r="AT1108" s="2"/>
      <c r="AU1108" s="2"/>
      <c r="AV1108" s="15"/>
      <c r="AW1108" s="15"/>
      <c r="BA1108" s="2"/>
      <c r="BB1108" s="2"/>
      <c r="BD1108" s="20"/>
      <c r="BE1108" s="20"/>
      <c r="BG1108" s="3"/>
      <c r="BH1108" s="1"/>
      <c r="BI1108" s="1"/>
      <c r="BJ1108" s="1"/>
      <c r="BK1108" s="1"/>
      <c r="BL1108" s="1"/>
    </row>
    <row r="1109" spans="1:64" x14ac:dyDescent="0.25">
      <c r="A1109" s="1" t="s">
        <v>6</v>
      </c>
      <c r="B1109" s="1" t="s">
        <v>18</v>
      </c>
      <c r="C1109" s="1" t="s">
        <v>1645</v>
      </c>
      <c r="D1109" s="1" t="s">
        <v>4</v>
      </c>
      <c r="E1109" s="1" t="s">
        <v>978</v>
      </c>
      <c r="F1109" s="1" t="s">
        <v>979</v>
      </c>
      <c r="G1109">
        <v>0.14232900000000001</v>
      </c>
      <c r="H1109" s="22">
        <v>-1.3753E-2</v>
      </c>
      <c r="I1109" s="2">
        <v>0.14230000000000001</v>
      </c>
      <c r="J1109" s="13">
        <v>0.83720000000000006</v>
      </c>
      <c r="K1109" s="13">
        <v>0.93469999999999998</v>
      </c>
      <c r="L1109" s="13">
        <v>0.55720000000000003</v>
      </c>
      <c r="M1109" s="13">
        <v>0.23599999999999999</v>
      </c>
      <c r="N1109" s="13">
        <v>-0.26719999999999999</v>
      </c>
      <c r="O1109" s="13">
        <v>-0.81569999999999998</v>
      </c>
      <c r="P1109" s="13">
        <v>0.14230000000000001</v>
      </c>
      <c r="Q1109" s="19">
        <v>0</v>
      </c>
      <c r="R1109" s="22">
        <v>0.6</v>
      </c>
      <c r="S1109" s="22">
        <v>1.56</v>
      </c>
      <c r="T1109" s="22">
        <v>0.49</v>
      </c>
      <c r="U1109" s="19">
        <v>39</v>
      </c>
      <c r="V1109" s="19">
        <v>22</v>
      </c>
      <c r="AS1109" s="2"/>
      <c r="AT1109" s="2"/>
      <c r="AU1109" s="2"/>
      <c r="AV1109" s="15"/>
      <c r="AW1109" s="15"/>
      <c r="BA1109" s="2"/>
      <c r="BB1109" s="2"/>
      <c r="BD1109" s="20"/>
      <c r="BE1109" s="20"/>
      <c r="BG1109" s="3"/>
      <c r="BH1109" s="1"/>
      <c r="BI1109" s="1"/>
      <c r="BJ1109" s="1"/>
      <c r="BK1109" s="1"/>
      <c r="BL1109" s="1"/>
    </row>
    <row r="1110" spans="1:64" x14ac:dyDescent="0.25">
      <c r="A1110" s="1" t="s">
        <v>21</v>
      </c>
      <c r="B1110" s="1" t="s">
        <v>18</v>
      </c>
      <c r="C1110" s="1" t="s">
        <v>7</v>
      </c>
      <c r="D1110" s="1" t="s">
        <v>4</v>
      </c>
      <c r="E1110" s="1" t="s">
        <v>398</v>
      </c>
      <c r="F1110" s="1" t="s">
        <v>382</v>
      </c>
      <c r="G1110">
        <v>3.6646999999999999E-2</v>
      </c>
      <c r="H1110" s="22">
        <v>-6.5998000000000001E-2</v>
      </c>
      <c r="I1110" s="2">
        <v>3.6600000000000001E-2</v>
      </c>
      <c r="J1110" s="13">
        <v>0.2029</v>
      </c>
      <c r="K1110" s="13">
        <v>0.10290000000000001</v>
      </c>
      <c r="L1110" s="13">
        <v>6.1499999999999999E-2</v>
      </c>
      <c r="M1110" s="13">
        <v>5.7599999999999998E-2</v>
      </c>
      <c r="N1110" s="13">
        <v>-3.1800000000000002E-2</v>
      </c>
      <c r="O1110" s="13">
        <v>-0.14990000000000001</v>
      </c>
      <c r="P1110" s="13">
        <v>3.6600000000000001E-2</v>
      </c>
      <c r="Q1110" s="19">
        <v>0</v>
      </c>
      <c r="R1110" s="22">
        <v>0.6</v>
      </c>
      <c r="S1110" s="22">
        <v>0.84</v>
      </c>
      <c r="T1110" s="22">
        <v>0.88</v>
      </c>
      <c r="U1110" s="19">
        <v>27</v>
      </c>
      <c r="V1110" s="19">
        <v>7</v>
      </c>
      <c r="AS1110" s="2"/>
      <c r="AT1110" s="2"/>
      <c r="AU1110" s="2"/>
      <c r="AV1110" s="15"/>
      <c r="AW1110" s="15"/>
      <c r="BA1110" s="2"/>
      <c r="BB1110" s="2"/>
      <c r="BD1110" s="20"/>
      <c r="BE1110" s="20"/>
      <c r="BG1110" s="3"/>
      <c r="BH1110" s="1"/>
      <c r="BI1110" s="1"/>
      <c r="BJ1110" s="1"/>
      <c r="BK1110" s="1"/>
      <c r="BL1110" s="1"/>
    </row>
    <row r="1111" spans="1:64" x14ac:dyDescent="0.25">
      <c r="A1111" s="1" t="s">
        <v>36</v>
      </c>
      <c r="B1111" s="1" t="s">
        <v>2</v>
      </c>
      <c r="C1111" s="1" t="s">
        <v>39</v>
      </c>
      <c r="D1111" s="1" t="s">
        <v>4</v>
      </c>
      <c r="E1111" s="1" t="s">
        <v>178</v>
      </c>
      <c r="F1111" s="1" t="s">
        <v>39</v>
      </c>
      <c r="G1111"/>
      <c r="H1111" s="22">
        <v>-4.5699999999999998E-2</v>
      </c>
      <c r="J1111" s="13">
        <v>0.10390000000000001</v>
      </c>
      <c r="K1111" s="13">
        <v>5.5300000000000002E-2</v>
      </c>
      <c r="L1111" s="13">
        <v>3.3099999999999997E-2</v>
      </c>
      <c r="M1111" s="13">
        <v>3.2099999999999997E-2</v>
      </c>
      <c r="N1111" s="13">
        <v>-4.5699999999999998E-2</v>
      </c>
      <c r="O1111" s="13">
        <v>-0.11990000000000001</v>
      </c>
      <c r="P1111" s="13"/>
      <c r="Q1111" s="19">
        <v>16</v>
      </c>
      <c r="R1111" s="22">
        <v>0.6</v>
      </c>
      <c r="S1111" s="22">
        <v>0.89</v>
      </c>
      <c r="T1111" s="22">
        <v>0.18</v>
      </c>
      <c r="U1111" s="19">
        <v>50</v>
      </c>
      <c r="V1111" s="19">
        <v>6</v>
      </c>
      <c r="AS1111" s="2"/>
      <c r="AT1111" s="2"/>
      <c r="AU1111" s="2"/>
      <c r="AV1111" s="15"/>
      <c r="AW1111" s="15"/>
      <c r="BA1111" s="2"/>
      <c r="BB1111" s="2"/>
      <c r="BD1111" s="20"/>
      <c r="BE1111" s="20"/>
      <c r="BG1111" s="3"/>
      <c r="BH1111" s="1"/>
      <c r="BI1111" s="1"/>
      <c r="BJ1111" s="1"/>
      <c r="BK1111" s="1"/>
      <c r="BL1111" s="1"/>
    </row>
    <row r="1112" spans="1:64" x14ac:dyDescent="0.25">
      <c r="A1112" s="1" t="s">
        <v>6</v>
      </c>
      <c r="B1112" s="1" t="s">
        <v>18</v>
      </c>
      <c r="C1112" s="1" t="s">
        <v>1645</v>
      </c>
      <c r="D1112" s="1" t="s">
        <v>4</v>
      </c>
      <c r="E1112" s="1" t="s">
        <v>1251</v>
      </c>
      <c r="F1112" s="1" t="s">
        <v>1252</v>
      </c>
      <c r="G1112">
        <v>-6.0145999999999998E-2</v>
      </c>
      <c r="H1112" s="22">
        <v>-0.207091</v>
      </c>
      <c r="I1112" s="2">
        <v>-6.0100000000000001E-2</v>
      </c>
      <c r="J1112" s="13">
        <v>-0.2974</v>
      </c>
      <c r="K1112" s="13">
        <v>1.4762</v>
      </c>
      <c r="L1112" s="13">
        <v>0.89219999999999999</v>
      </c>
      <c r="M1112" s="13">
        <v>-5.0000000000000001E-3</v>
      </c>
      <c r="N1112" s="13">
        <v>-0.89370000000000005</v>
      </c>
      <c r="O1112" s="13">
        <v>-0.96299999999999997</v>
      </c>
      <c r="P1112" s="13">
        <v>-6.0100000000000001E-2</v>
      </c>
      <c r="Q1112" s="19">
        <v>0</v>
      </c>
      <c r="R1112" s="22">
        <v>0.6</v>
      </c>
      <c r="S1112" s="22">
        <v>1.58</v>
      </c>
      <c r="T1112" s="22">
        <v>0.38</v>
      </c>
      <c r="U1112" s="19">
        <v>38</v>
      </c>
      <c r="V1112" s="19">
        <v>14</v>
      </c>
      <c r="AS1112" s="2"/>
      <c r="AT1112" s="2"/>
      <c r="AU1112" s="2"/>
      <c r="AV1112" s="15"/>
      <c r="AW1112" s="15"/>
      <c r="BA1112" s="2"/>
      <c r="BB1112" s="2"/>
      <c r="BD1112" s="20"/>
      <c r="BE1112" s="20"/>
      <c r="BG1112" s="3"/>
      <c r="BH1112" s="1"/>
      <c r="BI1112" s="1"/>
      <c r="BJ1112" s="1"/>
      <c r="BK1112" s="1"/>
      <c r="BL1112" s="1"/>
    </row>
    <row r="1113" spans="1:64" x14ac:dyDescent="0.25">
      <c r="A1113" s="1" t="s">
        <v>1</v>
      </c>
      <c r="B1113" s="1" t="s">
        <v>2</v>
      </c>
      <c r="C1113" s="1" t="s">
        <v>25</v>
      </c>
      <c r="D1113" s="1" t="s">
        <v>29</v>
      </c>
      <c r="E1113" s="1" t="s">
        <v>202</v>
      </c>
      <c r="F1113" s="1" t="s">
        <v>1861</v>
      </c>
      <c r="G1113"/>
      <c r="H1113" s="22">
        <v>6.7100000000000007E-2</v>
      </c>
      <c r="J1113" s="13">
        <v>0.27010000000000001</v>
      </c>
      <c r="K1113" s="13">
        <v>0.22</v>
      </c>
      <c r="L1113" s="13">
        <v>0.1313</v>
      </c>
      <c r="M1113" s="13">
        <v>0.113</v>
      </c>
      <c r="N1113" s="13">
        <v>0</v>
      </c>
      <c r="O1113" s="13">
        <v>-0.38300000000000001</v>
      </c>
      <c r="P1113" s="13"/>
      <c r="Q1113" s="19">
        <v>15300</v>
      </c>
      <c r="R1113" s="22">
        <v>0.6</v>
      </c>
      <c r="S1113" s="22">
        <v>1.18</v>
      </c>
      <c r="T1113" s="22">
        <v>-0.22</v>
      </c>
      <c r="U1113" s="19">
        <v>30</v>
      </c>
      <c r="V1113" s="19">
        <v>8</v>
      </c>
      <c r="AS1113" s="2"/>
      <c r="AT1113" s="2"/>
      <c r="AU1113" s="2"/>
      <c r="AV1113" s="15"/>
      <c r="AW1113" s="15"/>
      <c r="BA1113" s="2"/>
      <c r="BB1113" s="2"/>
      <c r="BD1113" s="20"/>
      <c r="BE1113" s="20"/>
      <c r="BG1113" s="3"/>
      <c r="BH1113" s="1"/>
      <c r="BI1113" s="1"/>
      <c r="BJ1113" s="1"/>
      <c r="BK1113" s="1"/>
      <c r="BL1113" s="1"/>
    </row>
    <row r="1114" spans="1:64" x14ac:dyDescent="0.25">
      <c r="A1114" s="1" t="s">
        <v>1</v>
      </c>
      <c r="B1114" s="1" t="s">
        <v>18</v>
      </c>
      <c r="C1114" s="1" t="s">
        <v>25</v>
      </c>
      <c r="D1114" s="1" t="s">
        <v>4</v>
      </c>
      <c r="E1114" s="1" t="s">
        <v>2339</v>
      </c>
      <c r="F1114" s="1" t="s">
        <v>2340</v>
      </c>
      <c r="G1114"/>
      <c r="H1114" s="22">
        <v>-1.12E-2</v>
      </c>
      <c r="J1114" s="13">
        <v>3.9600000000000003E-2</v>
      </c>
      <c r="K1114" s="13">
        <v>4.87E-2</v>
      </c>
      <c r="L1114" s="13">
        <v>2.9399999999999999E-2</v>
      </c>
      <c r="M1114" s="13">
        <v>2.86E-2</v>
      </c>
      <c r="N1114" s="13">
        <v>-1.12E-2</v>
      </c>
      <c r="O1114" s="13">
        <v>-8.2400000000000001E-2</v>
      </c>
      <c r="P1114" s="13"/>
      <c r="Q1114" s="19">
        <v>194</v>
      </c>
      <c r="R1114" s="22">
        <v>0.6</v>
      </c>
      <c r="S1114" s="22">
        <v>0.72</v>
      </c>
      <c r="T1114" s="22">
        <v>0.28000000000000003</v>
      </c>
      <c r="U1114" s="19">
        <v>14</v>
      </c>
      <c r="V1114" s="19">
        <v>5</v>
      </c>
      <c r="AS1114" s="2"/>
      <c r="AT1114" s="2"/>
      <c r="AU1114" s="2"/>
      <c r="AV1114" s="15"/>
      <c r="AW1114" s="15"/>
      <c r="BA1114" s="2"/>
      <c r="BB1114" s="2"/>
      <c r="BD1114" s="20"/>
      <c r="BE1114" s="20"/>
      <c r="BG1114" s="3"/>
      <c r="BH1114" s="1"/>
      <c r="BI1114" s="1"/>
      <c r="BJ1114" s="1"/>
      <c r="BK1114" s="1"/>
      <c r="BL1114" s="1"/>
    </row>
    <row r="1115" spans="1:64" x14ac:dyDescent="0.25">
      <c r="A1115" s="1" t="s">
        <v>6</v>
      </c>
      <c r="B1115" s="1" t="s">
        <v>18</v>
      </c>
      <c r="C1115" s="1" t="s">
        <v>1645</v>
      </c>
      <c r="D1115" s="1" t="s">
        <v>4</v>
      </c>
      <c r="E1115" s="1" t="s">
        <v>797</v>
      </c>
      <c r="F1115" s="1" t="s">
        <v>798</v>
      </c>
      <c r="G1115">
        <v>1.7741E-2</v>
      </c>
      <c r="H1115" s="22">
        <v>-3.4200000000000002E-4</v>
      </c>
      <c r="I1115" s="2">
        <v>1.77E-2</v>
      </c>
      <c r="J1115" s="13">
        <v>0.1062</v>
      </c>
      <c r="K1115" s="13">
        <v>0.69069999999999998</v>
      </c>
      <c r="L1115" s="13">
        <v>0.4173</v>
      </c>
      <c r="M1115" s="13">
        <v>0.2266</v>
      </c>
      <c r="N1115" s="13">
        <v>-0.16</v>
      </c>
      <c r="O1115" s="13">
        <v>-0.84030000000000005</v>
      </c>
      <c r="P1115" s="13">
        <v>1.77E-2</v>
      </c>
      <c r="Q1115" s="19">
        <v>0</v>
      </c>
      <c r="R1115" s="22">
        <v>0.6</v>
      </c>
      <c r="S1115" s="22">
        <v>1.1599999999999999</v>
      </c>
      <c r="T1115" s="22">
        <v>0.26</v>
      </c>
      <c r="U1115" s="19">
        <v>39</v>
      </c>
      <c r="V1115" s="19">
        <v>27</v>
      </c>
      <c r="AS1115" s="2"/>
      <c r="AT1115" s="2"/>
      <c r="AU1115" s="2"/>
      <c r="AV1115" s="15"/>
      <c r="AW1115" s="15"/>
      <c r="BA1115" s="2"/>
      <c r="BB1115" s="2"/>
      <c r="BD1115" s="20"/>
      <c r="BE1115" s="20"/>
      <c r="BG1115" s="3"/>
      <c r="BH1115" s="1"/>
      <c r="BI1115" s="1"/>
      <c r="BJ1115" s="1"/>
      <c r="BK1115" s="1"/>
      <c r="BL1115" s="1"/>
    </row>
    <row r="1116" spans="1:64" x14ac:dyDescent="0.25">
      <c r="A1116" s="1" t="s">
        <v>6</v>
      </c>
      <c r="B1116" s="1" t="s">
        <v>2</v>
      </c>
      <c r="C1116" s="1" t="s">
        <v>1645</v>
      </c>
      <c r="D1116" s="1" t="s">
        <v>4</v>
      </c>
      <c r="E1116" s="1" t="s">
        <v>453</v>
      </c>
      <c r="F1116" s="1" t="s">
        <v>2073</v>
      </c>
      <c r="G1116">
        <v>7.8670000000000004E-2</v>
      </c>
      <c r="H1116" s="22">
        <v>-4.7555E-2</v>
      </c>
      <c r="I1116" s="2">
        <v>7.8700000000000006E-2</v>
      </c>
      <c r="J1116" s="13">
        <v>1.028</v>
      </c>
      <c r="K1116" s="13">
        <v>0.6633</v>
      </c>
      <c r="L1116" s="13">
        <v>0.4007</v>
      </c>
      <c r="M1116" s="13">
        <v>0.21529999999999999</v>
      </c>
      <c r="N1116" s="13">
        <v>0</v>
      </c>
      <c r="O1116" s="13">
        <v>-0.74250000000000005</v>
      </c>
      <c r="P1116" s="13">
        <v>7.8700000000000006E-2</v>
      </c>
      <c r="Q1116" s="19">
        <v>0</v>
      </c>
      <c r="R1116" s="22">
        <v>0.6</v>
      </c>
      <c r="S1116" s="22">
        <v>1.26</v>
      </c>
      <c r="T1116" s="22">
        <v>0.56999999999999995</v>
      </c>
      <c r="U1116" s="19">
        <v>36</v>
      </c>
      <c r="V1116" s="19">
        <v>9</v>
      </c>
      <c r="AS1116" s="2"/>
      <c r="AT1116" s="2"/>
      <c r="AU1116" s="2"/>
      <c r="AV1116" s="15"/>
      <c r="AW1116" s="15"/>
      <c r="BA1116" s="2"/>
      <c r="BB1116" s="2"/>
      <c r="BD1116" s="20"/>
      <c r="BE1116" s="20"/>
      <c r="BG1116" s="3"/>
      <c r="BH1116" s="1"/>
      <c r="BI1116" s="1"/>
      <c r="BJ1116" s="1"/>
      <c r="BK1116" s="1"/>
      <c r="BL1116" s="1"/>
    </row>
    <row r="1117" spans="1:64" x14ac:dyDescent="0.25">
      <c r="A1117" s="1" t="s">
        <v>6</v>
      </c>
      <c r="B1117" s="1" t="s">
        <v>18</v>
      </c>
      <c r="C1117" s="1" t="s">
        <v>1645</v>
      </c>
      <c r="D1117" s="1" t="s">
        <v>4</v>
      </c>
      <c r="E1117" s="1" t="s">
        <v>2244</v>
      </c>
      <c r="F1117" s="1" t="s">
        <v>2245</v>
      </c>
      <c r="G1117"/>
      <c r="H1117" s="22">
        <v>-3.9399999999999998E-2</v>
      </c>
      <c r="J1117" s="13">
        <v>1.0042</v>
      </c>
      <c r="K1117" s="13">
        <v>0.59750000000000003</v>
      </c>
      <c r="L1117" s="13">
        <v>0.35639999999999999</v>
      </c>
      <c r="M1117" s="13">
        <v>0.21010000000000001</v>
      </c>
      <c r="N1117" s="13">
        <v>-3.9399999999999998E-2</v>
      </c>
      <c r="O1117" s="13">
        <v>-0.72470000000000001</v>
      </c>
      <c r="P1117" s="13"/>
      <c r="Q1117" s="19">
        <v>8</v>
      </c>
      <c r="R1117" s="22">
        <v>0.6</v>
      </c>
      <c r="S1117" s="22">
        <v>1.45</v>
      </c>
      <c r="T1117" s="22">
        <v>0.36</v>
      </c>
      <c r="U1117" s="19">
        <v>36</v>
      </c>
      <c r="V1117" s="19">
        <v>12</v>
      </c>
      <c r="AS1117" s="2"/>
      <c r="AT1117" s="2"/>
      <c r="AU1117" s="2"/>
      <c r="AV1117" s="15"/>
      <c r="AW1117" s="15"/>
      <c r="BA1117" s="2"/>
      <c r="BB1117" s="2"/>
      <c r="BD1117" s="20"/>
      <c r="BE1117" s="20"/>
      <c r="BG1117" s="3"/>
      <c r="BH1117" s="1"/>
      <c r="BI1117" s="1"/>
      <c r="BJ1117" s="1"/>
      <c r="BK1117" s="1"/>
      <c r="BL1117" s="1"/>
    </row>
    <row r="1118" spans="1:64" x14ac:dyDescent="0.25">
      <c r="A1118" s="1" t="s">
        <v>17</v>
      </c>
      <c r="B1118" s="1" t="s">
        <v>2</v>
      </c>
      <c r="C1118" s="1" t="s">
        <v>494</v>
      </c>
      <c r="D1118" s="1" t="s">
        <v>283</v>
      </c>
      <c r="E1118" s="1" t="s">
        <v>499</v>
      </c>
      <c r="F1118" s="1" t="s">
        <v>577</v>
      </c>
      <c r="G1118">
        <v>9.3000000000000005E-4</v>
      </c>
      <c r="H1118" s="22">
        <v>-1.4307E-2</v>
      </c>
      <c r="I1118" s="2">
        <v>8.9999999999999998E-4</v>
      </c>
      <c r="J1118" s="13">
        <v>2.76E-2</v>
      </c>
      <c r="K1118" s="13">
        <v>7.9899999999999999E-2</v>
      </c>
      <c r="L1118" s="13">
        <v>4.82E-2</v>
      </c>
      <c r="M1118" s="13">
        <v>4.5999999999999999E-2</v>
      </c>
      <c r="N1118" s="13">
        <v>-1.34E-2</v>
      </c>
      <c r="O1118" s="13">
        <v>-0.1077</v>
      </c>
      <c r="P1118" s="13">
        <v>8.9999999999999998E-4</v>
      </c>
      <c r="Q1118" s="19">
        <v>0</v>
      </c>
      <c r="R1118" s="22">
        <v>0.6</v>
      </c>
      <c r="S1118" s="22">
        <v>0.95</v>
      </c>
      <c r="T1118" s="22">
        <v>0.59</v>
      </c>
      <c r="U1118" s="19">
        <v>24</v>
      </c>
      <c r="V1118" s="19">
        <v>6</v>
      </c>
      <c r="AS1118" s="2"/>
      <c r="AT1118" s="2"/>
      <c r="AU1118" s="2"/>
      <c r="AV1118" s="15"/>
      <c r="AW1118" s="15"/>
      <c r="BA1118" s="2"/>
      <c r="BB1118" s="2"/>
      <c r="BD1118" s="20"/>
      <c r="BE1118" s="20"/>
      <c r="BG1118" s="3"/>
      <c r="BH1118" s="1"/>
      <c r="BI1118" s="1"/>
      <c r="BJ1118" s="1"/>
      <c r="BK1118" s="1"/>
      <c r="BL1118" s="1"/>
    </row>
    <row r="1119" spans="1:64" x14ac:dyDescent="0.25">
      <c r="A1119" s="1" t="s">
        <v>17</v>
      </c>
      <c r="B1119" s="1" t="s">
        <v>18</v>
      </c>
      <c r="C1119" s="1" t="s">
        <v>25</v>
      </c>
      <c r="D1119" s="1" t="s">
        <v>283</v>
      </c>
      <c r="E1119" s="1" t="s">
        <v>708</v>
      </c>
      <c r="F1119" s="1" t="s">
        <v>1794</v>
      </c>
      <c r="G1119"/>
      <c r="H1119" s="22">
        <v>-2.1649999999999999E-2</v>
      </c>
      <c r="J1119" s="13">
        <v>3.09E-2</v>
      </c>
      <c r="K1119" s="13">
        <v>5.2600000000000001E-2</v>
      </c>
      <c r="L1119" s="13">
        <v>3.1800000000000002E-2</v>
      </c>
      <c r="M1119" s="13">
        <v>3.1E-2</v>
      </c>
      <c r="N1119" s="13">
        <v>-2.1700000000000001E-2</v>
      </c>
      <c r="O1119" s="13">
        <v>-2.8500000000000001E-2</v>
      </c>
      <c r="P1119" s="13"/>
      <c r="Q1119" s="19">
        <v>164</v>
      </c>
      <c r="R1119" s="22">
        <v>0.6</v>
      </c>
      <c r="S1119" s="22">
        <v>0.93</v>
      </c>
      <c r="T1119" s="22">
        <v>0.53</v>
      </c>
      <c r="U1119" s="19">
        <v>4</v>
      </c>
      <c r="V1119" s="19">
        <v>2</v>
      </c>
      <c r="AS1119" s="2"/>
      <c r="AT1119" s="2"/>
      <c r="AU1119" s="2"/>
      <c r="AV1119" s="15"/>
      <c r="AW1119" s="15"/>
      <c r="BA1119" s="2"/>
      <c r="BB1119" s="2"/>
      <c r="BD1119" s="20"/>
      <c r="BE1119" s="20"/>
      <c r="BG1119" s="3"/>
      <c r="BH1119" s="1"/>
      <c r="BI1119" s="1"/>
      <c r="BJ1119" s="1"/>
      <c r="BK1119" s="1"/>
      <c r="BL1119" s="1"/>
    </row>
    <row r="1120" spans="1:64" x14ac:dyDescent="0.25">
      <c r="A1120" s="1" t="s">
        <v>21</v>
      </c>
      <c r="B1120" s="1" t="s">
        <v>18</v>
      </c>
      <c r="C1120" s="1" t="s">
        <v>7</v>
      </c>
      <c r="D1120" s="1" t="s">
        <v>32</v>
      </c>
      <c r="E1120" s="1" t="s">
        <v>879</v>
      </c>
      <c r="F1120" s="1" t="s">
        <v>881</v>
      </c>
      <c r="G1120"/>
      <c r="H1120" s="22">
        <v>-1.9532999999999998E-2</v>
      </c>
      <c r="J1120" s="13">
        <v>1.7600000000000001E-2</v>
      </c>
      <c r="K1120" s="13">
        <v>3.3799999999999997E-2</v>
      </c>
      <c r="L1120" s="13">
        <v>2.01E-2</v>
      </c>
      <c r="M1120" s="13">
        <v>1.9699999999999999E-2</v>
      </c>
      <c r="N1120" s="13">
        <v>-6.4000000000000001E-2</v>
      </c>
      <c r="O1120" s="13">
        <v>-0.1016</v>
      </c>
      <c r="P1120" s="13"/>
      <c r="Q1120" s="19">
        <v>0</v>
      </c>
      <c r="R1120" s="22">
        <v>0.59</v>
      </c>
      <c r="S1120" s="22">
        <v>0.79</v>
      </c>
      <c r="T1120" s="22">
        <v>0.41</v>
      </c>
      <c r="U1120" s="19">
        <v>86</v>
      </c>
      <c r="V1120" s="19">
        <v>10</v>
      </c>
      <c r="AS1120" s="2"/>
      <c r="AT1120" s="2"/>
      <c r="AU1120" s="2"/>
      <c r="AV1120" s="15"/>
      <c r="AW1120" s="15"/>
      <c r="BA1120" s="2"/>
      <c r="BB1120" s="2"/>
      <c r="BD1120" s="20"/>
      <c r="BE1120" s="20"/>
      <c r="BG1120" s="3"/>
      <c r="BH1120" s="1"/>
      <c r="BI1120" s="1"/>
      <c r="BJ1120" s="1"/>
      <c r="BK1120" s="1"/>
      <c r="BL1120" s="1"/>
    </row>
    <row r="1121" spans="1:64" x14ac:dyDescent="0.25">
      <c r="A1121" s="1" t="s">
        <v>65</v>
      </c>
      <c r="B1121" s="1" t="s">
        <v>129</v>
      </c>
      <c r="C1121" s="1" t="s">
        <v>39</v>
      </c>
      <c r="D1121" s="1" t="s">
        <v>4</v>
      </c>
      <c r="E1121" s="1" t="s">
        <v>2302</v>
      </c>
      <c r="F1121" s="1" t="s">
        <v>2303</v>
      </c>
      <c r="G1121"/>
      <c r="H1121" s="22">
        <v>-3.0099999999999998E-2</v>
      </c>
      <c r="J1121" s="13">
        <v>0.1699</v>
      </c>
      <c r="K1121" s="13">
        <v>0.1598</v>
      </c>
      <c r="L1121" s="13">
        <v>9.4299999999999995E-2</v>
      </c>
      <c r="M1121" s="13">
        <v>8.4500000000000006E-2</v>
      </c>
      <c r="N1121" s="13">
        <v>-3.0099999999999998E-2</v>
      </c>
      <c r="O1121" s="13">
        <v>-0.3266</v>
      </c>
      <c r="P1121" s="13"/>
      <c r="Q1121" s="19">
        <v>227</v>
      </c>
      <c r="R1121" s="22">
        <v>0.59</v>
      </c>
      <c r="S1121" s="22">
        <v>0.73</v>
      </c>
      <c r="T1121" s="22">
        <v>0.85</v>
      </c>
      <c r="U1121" s="19">
        <v>34</v>
      </c>
      <c r="V1121" s="19">
        <v>5</v>
      </c>
      <c r="AS1121" s="2"/>
      <c r="AT1121" s="2"/>
      <c r="AU1121" s="2"/>
      <c r="AV1121" s="15"/>
      <c r="AW1121" s="15"/>
      <c r="BA1121" s="2"/>
      <c r="BB1121" s="2"/>
      <c r="BD1121" s="20"/>
      <c r="BE1121" s="20"/>
      <c r="BG1121" s="3"/>
      <c r="BH1121" s="1"/>
      <c r="BI1121" s="1"/>
      <c r="BJ1121" s="1"/>
      <c r="BK1121" s="1"/>
      <c r="BL1121" s="1"/>
    </row>
    <row r="1122" spans="1:64" x14ac:dyDescent="0.25">
      <c r="A1122" s="1" t="s">
        <v>6</v>
      </c>
      <c r="B1122" s="1" t="s">
        <v>18</v>
      </c>
      <c r="C1122" s="1" t="s">
        <v>1645</v>
      </c>
      <c r="D1122" s="1" t="s">
        <v>4</v>
      </c>
      <c r="E1122" s="1" t="s">
        <v>1223</v>
      </c>
      <c r="F1122" s="1" t="s">
        <v>1224</v>
      </c>
      <c r="G1122">
        <v>7.8877000000000003E-2</v>
      </c>
      <c r="H1122" s="22">
        <v>-5.0562999999999997E-2</v>
      </c>
      <c r="I1122" s="2">
        <v>7.8899999999999998E-2</v>
      </c>
      <c r="J1122" s="13">
        <v>0.75390000000000001</v>
      </c>
      <c r="K1122" s="13">
        <v>0.78369999999999995</v>
      </c>
      <c r="L1122" s="13">
        <v>0.46610000000000001</v>
      </c>
      <c r="M1122" s="13">
        <v>0.1164</v>
      </c>
      <c r="N1122" s="13">
        <v>-0.43359999999999999</v>
      </c>
      <c r="O1122" s="13">
        <v>-0.86539999999999995</v>
      </c>
      <c r="P1122" s="13">
        <v>7.8899999999999998E-2</v>
      </c>
      <c r="Q1122" s="19">
        <v>0</v>
      </c>
      <c r="R1122" s="22">
        <v>0.59</v>
      </c>
      <c r="S1122" s="22">
        <v>0.81</v>
      </c>
      <c r="T1122" s="22">
        <v>0.43</v>
      </c>
      <c r="U1122" s="19">
        <v>34</v>
      </c>
      <c r="V1122" s="19">
        <v>12</v>
      </c>
      <c r="AS1122" s="2"/>
      <c r="AT1122" s="2"/>
      <c r="AU1122" s="2"/>
      <c r="AV1122" s="15"/>
      <c r="AW1122" s="15"/>
      <c r="BA1122" s="2"/>
      <c r="BB1122" s="2"/>
      <c r="BD1122" s="20"/>
      <c r="BE1122" s="20"/>
      <c r="BG1122" s="3"/>
      <c r="BH1122" s="1"/>
      <c r="BI1122" s="1"/>
      <c r="BJ1122" s="1"/>
      <c r="BK1122" s="1"/>
      <c r="BL1122" s="1"/>
    </row>
    <row r="1123" spans="1:64" x14ac:dyDescent="0.25">
      <c r="A1123" s="1" t="s">
        <v>17</v>
      </c>
      <c r="B1123" s="1" t="s">
        <v>2</v>
      </c>
      <c r="C1123" s="1" t="s">
        <v>25</v>
      </c>
      <c r="D1123" s="1" t="s">
        <v>283</v>
      </c>
      <c r="E1123" s="1" t="s">
        <v>3057</v>
      </c>
      <c r="F1123" s="1" t="s">
        <v>3058</v>
      </c>
      <c r="G1123"/>
      <c r="H1123" s="22">
        <v>-3.1600000000000003E-2</v>
      </c>
      <c r="J1123" s="13">
        <v>0.16919999999999999</v>
      </c>
      <c r="K1123" s="13">
        <v>0.13270000000000001</v>
      </c>
      <c r="L1123" s="13">
        <v>7.8600000000000003E-2</v>
      </c>
      <c r="M1123" s="13">
        <v>7.22E-2</v>
      </c>
      <c r="N1123" s="13">
        <v>-3.1600000000000003E-2</v>
      </c>
      <c r="O1123" s="13">
        <v>-0.23649999999999999</v>
      </c>
      <c r="P1123" s="13"/>
      <c r="Q1123" s="19">
        <v>39</v>
      </c>
      <c r="R1123" s="22">
        <v>0.59</v>
      </c>
      <c r="S1123" s="22">
        <v>1.06</v>
      </c>
      <c r="T1123" s="22">
        <v>0.72</v>
      </c>
      <c r="U1123" s="19">
        <v>32</v>
      </c>
      <c r="V1123" s="19">
        <v>5</v>
      </c>
      <c r="AS1123" s="2"/>
      <c r="AT1123" s="2"/>
      <c r="AU1123" s="2"/>
      <c r="AV1123" s="15"/>
      <c r="AW1123" s="15"/>
      <c r="BA1123" s="2"/>
      <c r="BB1123" s="2"/>
      <c r="BD1123" s="20"/>
      <c r="BE1123" s="20"/>
      <c r="BG1123" s="3"/>
      <c r="BH1123" s="1"/>
      <c r="BI1123" s="1"/>
      <c r="BJ1123" s="1"/>
      <c r="BK1123" s="1"/>
      <c r="BL1123" s="1"/>
    </row>
    <row r="1124" spans="1:64" x14ac:dyDescent="0.25">
      <c r="A1124" s="1" t="s">
        <v>6</v>
      </c>
      <c r="B1124" s="1" t="s">
        <v>18</v>
      </c>
      <c r="C1124" s="1" t="s">
        <v>1645</v>
      </c>
      <c r="D1124" s="1" t="s">
        <v>4</v>
      </c>
      <c r="E1124" s="1" t="s">
        <v>3009</v>
      </c>
      <c r="F1124" s="1" t="s">
        <v>3010</v>
      </c>
      <c r="G1124">
        <v>1.8263999999999999E-2</v>
      </c>
      <c r="H1124" s="22">
        <v>-0.163352</v>
      </c>
      <c r="I1124" s="2">
        <v>1.83E-2</v>
      </c>
      <c r="J1124" s="13">
        <v>-1.8800000000000001E-2</v>
      </c>
      <c r="K1124" s="13">
        <v>0.68069999999999997</v>
      </c>
      <c r="L1124" s="13">
        <v>0.4042</v>
      </c>
      <c r="M1124" s="13">
        <v>0.22789999999999999</v>
      </c>
      <c r="N1124" s="13">
        <v>-0.42509999999999998</v>
      </c>
      <c r="O1124" s="13">
        <v>-0.67420000000000002</v>
      </c>
      <c r="P1124" s="13">
        <v>1.83E-2</v>
      </c>
      <c r="Q1124" s="19">
        <v>0</v>
      </c>
      <c r="R1124" s="22">
        <v>0.59</v>
      </c>
      <c r="S1124" s="22">
        <v>1.78</v>
      </c>
      <c r="T1124" s="22">
        <v>0.44</v>
      </c>
      <c r="U1124" s="19">
        <v>45</v>
      </c>
      <c r="V1124" s="19">
        <v>24</v>
      </c>
      <c r="AS1124" s="2"/>
      <c r="AT1124" s="2"/>
      <c r="AU1124" s="2"/>
      <c r="AV1124" s="15"/>
      <c r="AW1124" s="15"/>
      <c r="BA1124" s="2"/>
      <c r="BB1124" s="2"/>
      <c r="BD1124" s="20"/>
      <c r="BE1124" s="20"/>
      <c r="BG1124" s="3"/>
      <c r="BH1124" s="1"/>
      <c r="BI1124" s="1"/>
      <c r="BJ1124" s="1"/>
      <c r="BK1124" s="1"/>
      <c r="BL1124" s="1"/>
    </row>
    <row r="1125" spans="1:64" x14ac:dyDescent="0.25">
      <c r="A1125" s="1" t="s">
        <v>1</v>
      </c>
      <c r="B1125" s="1" t="s">
        <v>2</v>
      </c>
      <c r="C1125" s="1" t="s">
        <v>13</v>
      </c>
      <c r="D1125" s="1" t="s">
        <v>4</v>
      </c>
      <c r="E1125" s="1" t="s">
        <v>277</v>
      </c>
      <c r="F1125" s="1" t="s">
        <v>1756</v>
      </c>
      <c r="G1125"/>
      <c r="H1125" s="22">
        <v>1.72E-2</v>
      </c>
      <c r="J1125" s="13">
        <v>4.8099999999999997E-2</v>
      </c>
      <c r="K1125" s="13">
        <v>7.4300000000000005E-2</v>
      </c>
      <c r="L1125" s="13">
        <v>4.3900000000000002E-2</v>
      </c>
      <c r="M1125" s="13">
        <v>4.2200000000000001E-2</v>
      </c>
      <c r="N1125" s="13">
        <v>-7.0699999999999999E-2</v>
      </c>
      <c r="O1125" s="13">
        <v>-8.8499999999999995E-2</v>
      </c>
      <c r="P1125" s="13"/>
      <c r="Q1125" s="19">
        <v>3752</v>
      </c>
      <c r="R1125" s="22">
        <v>0.59</v>
      </c>
      <c r="S1125" s="22">
        <v>2.2000000000000002</v>
      </c>
      <c r="T1125" s="22">
        <v>-0.28999999999999998</v>
      </c>
      <c r="U1125" s="19">
        <v>8</v>
      </c>
      <c r="V1125" s="19">
        <v>5</v>
      </c>
      <c r="AS1125" s="2"/>
      <c r="AT1125" s="2"/>
      <c r="AU1125" s="2"/>
      <c r="AV1125" s="15"/>
      <c r="AW1125" s="15"/>
      <c r="BA1125" s="2"/>
      <c r="BB1125" s="2"/>
      <c r="BD1125" s="20"/>
      <c r="BE1125" s="20"/>
      <c r="BG1125" s="3"/>
      <c r="BH1125" s="1"/>
      <c r="BI1125" s="1"/>
      <c r="BJ1125" s="1"/>
      <c r="BK1125" s="1"/>
      <c r="BL1125" s="1"/>
    </row>
    <row r="1126" spans="1:64" x14ac:dyDescent="0.25">
      <c r="A1126" s="1" t="s">
        <v>1</v>
      </c>
      <c r="B1126" s="1" t="s">
        <v>18</v>
      </c>
      <c r="C1126" s="1" t="s">
        <v>25</v>
      </c>
      <c r="D1126" s="1" t="s">
        <v>4</v>
      </c>
      <c r="E1126" s="1" t="s">
        <v>1604</v>
      </c>
      <c r="F1126" s="1" t="s">
        <v>1605</v>
      </c>
      <c r="G1126"/>
      <c r="H1126" s="22">
        <v>-7.1999999999999998E-3</v>
      </c>
      <c r="J1126" s="13">
        <v>5.0599999999999999E-2</v>
      </c>
      <c r="K1126" s="13">
        <v>7.46E-2</v>
      </c>
      <c r="L1126" s="13">
        <v>4.41E-2</v>
      </c>
      <c r="M1126" s="13">
        <v>4.2200000000000001E-2</v>
      </c>
      <c r="N1126" s="13">
        <v>-7.1999999999999998E-3</v>
      </c>
      <c r="O1126" s="13">
        <v>-0.1263</v>
      </c>
      <c r="P1126" s="13"/>
      <c r="Q1126" s="19">
        <v>12</v>
      </c>
      <c r="R1126" s="22">
        <v>0.59</v>
      </c>
      <c r="S1126" s="22">
        <v>1.04</v>
      </c>
      <c r="T1126" s="22">
        <v>0.36</v>
      </c>
      <c r="U1126" s="19">
        <v>38</v>
      </c>
      <c r="V1126" s="19">
        <v>9</v>
      </c>
      <c r="AS1126" s="2"/>
      <c r="AT1126" s="2"/>
      <c r="AU1126" s="2"/>
      <c r="AV1126" s="15"/>
      <c r="AW1126" s="15"/>
      <c r="BA1126" s="2"/>
      <c r="BB1126" s="2"/>
      <c r="BD1126" s="20"/>
      <c r="BE1126" s="20"/>
      <c r="BG1126" s="3"/>
      <c r="BH1126" s="1"/>
      <c r="BI1126" s="1"/>
      <c r="BJ1126" s="1"/>
      <c r="BK1126" s="1"/>
      <c r="BL1126" s="1"/>
    </row>
    <row r="1127" spans="1:64" x14ac:dyDescent="0.25">
      <c r="A1127" s="1" t="s">
        <v>1</v>
      </c>
      <c r="B1127" s="1" t="s">
        <v>18</v>
      </c>
      <c r="C1127" s="1" t="s">
        <v>25</v>
      </c>
      <c r="D1127" s="1" t="s">
        <v>16</v>
      </c>
      <c r="E1127" s="1" t="s">
        <v>3352</v>
      </c>
      <c r="F1127" s="1" t="s">
        <v>3353</v>
      </c>
      <c r="G1127"/>
      <c r="H1127" s="22">
        <v>1.6000000000000001E-3</v>
      </c>
      <c r="J1127" s="13">
        <v>-4.8999999999999998E-3</v>
      </c>
      <c r="K1127" s="13">
        <v>0.12139999999999999</v>
      </c>
      <c r="L1127" s="13">
        <v>7.1599999999999997E-2</v>
      </c>
      <c r="M1127" s="13">
        <v>6.7100000000000007E-2</v>
      </c>
      <c r="N1127" s="13">
        <v>-2.5999999999999999E-2</v>
      </c>
      <c r="O1127" s="13">
        <v>-0.2422</v>
      </c>
      <c r="P1127" s="13"/>
      <c r="Q1127" s="19">
        <v>19</v>
      </c>
      <c r="R1127" s="22">
        <v>0.59</v>
      </c>
      <c r="S1127" s="22">
        <v>1.37</v>
      </c>
      <c r="T1127" s="22">
        <v>-0.05</v>
      </c>
      <c r="U1127" s="19">
        <v>99</v>
      </c>
      <c r="V1127" s="19">
        <v>9</v>
      </c>
      <c r="AS1127" s="2"/>
      <c r="AT1127" s="2"/>
      <c r="AU1127" s="2"/>
      <c r="AV1127" s="15"/>
      <c r="AW1127" s="15"/>
      <c r="BA1127" s="2"/>
      <c r="BB1127" s="2"/>
      <c r="BD1127" s="20"/>
      <c r="BE1127" s="20"/>
      <c r="BG1127" s="3"/>
      <c r="BH1127" s="1"/>
      <c r="BI1127" s="1"/>
      <c r="BJ1127" s="1"/>
      <c r="BK1127" s="1"/>
      <c r="BL1127" s="1"/>
    </row>
    <row r="1128" spans="1:64" x14ac:dyDescent="0.25">
      <c r="A1128" s="1" t="s">
        <v>6</v>
      </c>
      <c r="B1128" s="1" t="s">
        <v>18</v>
      </c>
      <c r="C1128" s="1" t="s">
        <v>1645</v>
      </c>
      <c r="D1128" s="1" t="s">
        <v>4</v>
      </c>
      <c r="E1128" s="1" t="s">
        <v>980</v>
      </c>
      <c r="F1128" s="1" t="s">
        <v>981</v>
      </c>
      <c r="G1128">
        <v>0.10681400000000001</v>
      </c>
      <c r="H1128" s="22">
        <v>-0.106922</v>
      </c>
      <c r="I1128" s="2">
        <v>0.10680000000000001</v>
      </c>
      <c r="J1128" s="13">
        <v>0.60260000000000002</v>
      </c>
      <c r="K1128" s="13">
        <v>0.82430000000000003</v>
      </c>
      <c r="L1128" s="13">
        <v>0.4884</v>
      </c>
      <c r="M1128" s="13">
        <v>0.16719999999999999</v>
      </c>
      <c r="N1128" s="13">
        <v>-0.5625</v>
      </c>
      <c r="O1128" s="13">
        <v>-0.84660000000000002</v>
      </c>
      <c r="P1128" s="13">
        <v>0.10680000000000001</v>
      </c>
      <c r="Q1128" s="19">
        <v>0</v>
      </c>
      <c r="R1128" s="22">
        <v>0.59</v>
      </c>
      <c r="S1128" s="22">
        <v>1.08</v>
      </c>
      <c r="T1128" s="22">
        <v>0.56000000000000005</v>
      </c>
      <c r="U1128" s="19">
        <v>38</v>
      </c>
      <c r="V1128" s="19">
        <v>14</v>
      </c>
      <c r="AS1128" s="2"/>
      <c r="AT1128" s="2"/>
      <c r="AU1128" s="2"/>
      <c r="AV1128" s="15"/>
      <c r="AW1128" s="15"/>
      <c r="BA1128" s="2"/>
      <c r="BB1128" s="2"/>
      <c r="BD1128" s="20"/>
      <c r="BE1128" s="20"/>
      <c r="BG1128" s="3"/>
      <c r="BH1128" s="1"/>
      <c r="BI1128" s="1"/>
      <c r="BJ1128" s="1"/>
      <c r="BK1128" s="1"/>
      <c r="BL1128" s="1"/>
    </row>
    <row r="1129" spans="1:64" x14ac:dyDescent="0.25">
      <c r="A1129" s="1" t="s">
        <v>17</v>
      </c>
      <c r="B1129" s="1" t="s">
        <v>18</v>
      </c>
      <c r="C1129" s="1" t="s">
        <v>25</v>
      </c>
      <c r="D1129" s="1" t="s">
        <v>3313</v>
      </c>
      <c r="E1129" s="1" t="s">
        <v>3314</v>
      </c>
      <c r="F1129" s="1" t="s">
        <v>3315</v>
      </c>
      <c r="G1129"/>
      <c r="H1129" s="22">
        <v>-4.4499999999999998E-2</v>
      </c>
      <c r="J1129" s="13">
        <v>8.1100000000000005E-2</v>
      </c>
      <c r="K1129" s="13">
        <v>0.1143</v>
      </c>
      <c r="L1129" s="13">
        <v>6.7000000000000004E-2</v>
      </c>
      <c r="M1129" s="13">
        <v>6.2600000000000003E-2</v>
      </c>
      <c r="N1129" s="13">
        <v>-4.4499999999999998E-2</v>
      </c>
      <c r="O1129" s="13">
        <v>-6.7500000000000004E-2</v>
      </c>
      <c r="P1129" s="13"/>
      <c r="Q1129" s="19">
        <v>159</v>
      </c>
      <c r="R1129" s="22">
        <v>0.59</v>
      </c>
      <c r="S1129" s="22">
        <v>1.77</v>
      </c>
      <c r="T1129" s="22">
        <v>0.69</v>
      </c>
      <c r="U1129" s="19">
        <v>3</v>
      </c>
      <c r="V1129" s="19">
        <v>2</v>
      </c>
      <c r="AS1129" s="2"/>
      <c r="AT1129" s="2"/>
      <c r="AU1129" s="2"/>
      <c r="AV1129" s="15"/>
      <c r="AW1129" s="15"/>
      <c r="BA1129" s="2"/>
      <c r="BB1129" s="2"/>
      <c r="BD1129" s="20"/>
      <c r="BE1129" s="20"/>
      <c r="BG1129" s="3"/>
      <c r="BH1129" s="1"/>
      <c r="BI1129" s="1"/>
      <c r="BJ1129" s="1"/>
      <c r="BK1129" s="1"/>
      <c r="BL1129" s="1"/>
    </row>
    <row r="1130" spans="1:64" x14ac:dyDescent="0.25">
      <c r="A1130" s="1" t="s">
        <v>17</v>
      </c>
      <c r="B1130" s="1" t="s">
        <v>18</v>
      </c>
      <c r="C1130" s="1" t="s">
        <v>25</v>
      </c>
      <c r="D1130" s="1" t="s">
        <v>19</v>
      </c>
      <c r="E1130" s="1" t="s">
        <v>189</v>
      </c>
      <c r="F1130" s="1" t="s">
        <v>190</v>
      </c>
      <c r="G1130"/>
      <c r="H1130" s="22">
        <v>1.03E-2</v>
      </c>
      <c r="J1130" s="13">
        <v>5.5399999999999998E-2</v>
      </c>
      <c r="K1130" s="13">
        <v>9.8199999999999996E-2</v>
      </c>
      <c r="L1130" s="13">
        <v>5.8299999999999998E-2</v>
      </c>
      <c r="M1130" s="13">
        <v>5.4899999999999997E-2</v>
      </c>
      <c r="N1130" s="13">
        <v>-0.11</v>
      </c>
      <c r="O1130" s="13">
        <v>-0.24590000000000001</v>
      </c>
      <c r="P1130" s="13"/>
      <c r="Q1130" s="19">
        <v>19</v>
      </c>
      <c r="R1130" s="22">
        <v>0.59</v>
      </c>
      <c r="S1130" s="22">
        <v>0.93</v>
      </c>
      <c r="T1130" s="22">
        <v>0.48</v>
      </c>
      <c r="U1130" s="19">
        <v>43</v>
      </c>
      <c r="V1130" s="19">
        <v>7</v>
      </c>
      <c r="AS1130" s="2"/>
      <c r="AT1130" s="2"/>
      <c r="AU1130" s="2"/>
      <c r="AV1130" s="15"/>
      <c r="AW1130" s="15"/>
      <c r="BA1130" s="2"/>
      <c r="BB1130" s="2"/>
      <c r="BD1130" s="20"/>
      <c r="BE1130" s="20"/>
      <c r="BG1130" s="3"/>
      <c r="BH1130" s="1"/>
      <c r="BI1130" s="1"/>
      <c r="BJ1130" s="1"/>
      <c r="BK1130" s="1"/>
      <c r="BL1130" s="1"/>
    </row>
    <row r="1131" spans="1:64" x14ac:dyDescent="0.25">
      <c r="A1131" s="1" t="s">
        <v>17</v>
      </c>
      <c r="B1131" s="1" t="s">
        <v>2</v>
      </c>
      <c r="C1131" s="1" t="s">
        <v>25</v>
      </c>
      <c r="D1131" s="1" t="s">
        <v>283</v>
      </c>
      <c r="E1131" s="1" t="s">
        <v>204</v>
      </c>
      <c r="F1131" s="1" t="s">
        <v>574</v>
      </c>
      <c r="G1131">
        <v>2.4726000000000001E-2</v>
      </c>
      <c r="H1131" s="22">
        <v>-2.1711999999999999E-2</v>
      </c>
      <c r="I1131" s="2">
        <v>2.47E-2</v>
      </c>
      <c r="J1131" s="13">
        <v>0.13070000000000001</v>
      </c>
      <c r="K1131" s="13">
        <v>8.9499999999999996E-2</v>
      </c>
      <c r="L1131" s="13">
        <v>5.2999999999999999E-2</v>
      </c>
      <c r="M1131" s="13">
        <v>5.0099999999999999E-2</v>
      </c>
      <c r="N1131" s="13">
        <v>0</v>
      </c>
      <c r="O1131" s="13">
        <v>-0.18329999999999999</v>
      </c>
      <c r="P1131" s="13">
        <v>2.47E-2</v>
      </c>
      <c r="Q1131" s="19">
        <v>0</v>
      </c>
      <c r="R1131" s="22">
        <v>0.59</v>
      </c>
      <c r="S1131" s="22">
        <v>0.72</v>
      </c>
      <c r="T1131" s="22">
        <v>0.64</v>
      </c>
      <c r="U1131" s="19">
        <v>24</v>
      </c>
      <c r="V1131" s="19">
        <v>5</v>
      </c>
      <c r="AS1131" s="2"/>
      <c r="AT1131" s="2"/>
      <c r="AU1131" s="2"/>
      <c r="AV1131" s="15"/>
      <c r="AW1131" s="15"/>
      <c r="BA1131" s="2"/>
      <c r="BB1131" s="2"/>
      <c r="BD1131" s="20"/>
      <c r="BE1131" s="20"/>
      <c r="BG1131" s="3"/>
      <c r="BH1131" s="1"/>
      <c r="BI1131" s="1"/>
      <c r="BJ1131" s="1"/>
      <c r="BK1131" s="1"/>
      <c r="BL1131" s="1"/>
    </row>
    <row r="1132" spans="1:64" x14ac:dyDescent="0.25">
      <c r="A1132" s="1" t="s">
        <v>1</v>
      </c>
      <c r="B1132" s="1" t="s">
        <v>2</v>
      </c>
      <c r="C1132" s="1" t="s">
        <v>39</v>
      </c>
      <c r="D1132" s="1" t="s">
        <v>4</v>
      </c>
      <c r="E1132" s="1" t="s">
        <v>986</v>
      </c>
      <c r="F1132" s="1" t="s">
        <v>755</v>
      </c>
      <c r="G1132"/>
      <c r="H1132" s="22">
        <v>-3.7470999999999997E-2</v>
      </c>
      <c r="J1132" s="13">
        <v>4.6399999999999997E-2</v>
      </c>
      <c r="K1132" s="13">
        <v>0.2344</v>
      </c>
      <c r="L1132" s="13">
        <v>0.13880000000000001</v>
      </c>
      <c r="M1132" s="13">
        <v>0.1188</v>
      </c>
      <c r="N1132" s="13">
        <v>-0.11609999999999999</v>
      </c>
      <c r="O1132" s="13">
        <v>-0.1719</v>
      </c>
      <c r="P1132" s="13"/>
      <c r="Q1132" s="19">
        <v>252</v>
      </c>
      <c r="R1132" s="22">
        <v>0.59</v>
      </c>
      <c r="S1132" s="22">
        <v>1.19</v>
      </c>
      <c r="T1132" s="22">
        <v>-0.13</v>
      </c>
      <c r="U1132" s="19">
        <v>17</v>
      </c>
      <c r="V1132" s="19">
        <v>4</v>
      </c>
      <c r="AS1132" s="2"/>
      <c r="AT1132" s="2"/>
      <c r="AU1132" s="2"/>
      <c r="AV1132" s="15"/>
      <c r="AW1132" s="15"/>
      <c r="BA1132" s="2"/>
      <c r="BB1132" s="2"/>
      <c r="BD1132" s="20"/>
      <c r="BE1132" s="20"/>
      <c r="BG1132" s="3"/>
      <c r="BH1132" s="1"/>
      <c r="BI1132" s="1"/>
      <c r="BJ1132" s="1"/>
      <c r="BK1132" s="1"/>
      <c r="BL1132" s="1"/>
    </row>
    <row r="1133" spans="1:64" x14ac:dyDescent="0.25">
      <c r="A1133" s="1" t="s">
        <v>1</v>
      </c>
      <c r="B1133" s="1" t="s">
        <v>2</v>
      </c>
      <c r="C1133" s="1" t="s">
        <v>39</v>
      </c>
      <c r="D1133" s="1" t="s">
        <v>4</v>
      </c>
      <c r="E1133" s="1" t="s">
        <v>986</v>
      </c>
      <c r="F1133" s="1" t="s">
        <v>1532</v>
      </c>
      <c r="G1133"/>
      <c r="H1133" s="22">
        <v>-1.6279999999999999E-2</v>
      </c>
      <c r="J1133" s="13">
        <v>1.6299999999999999E-2</v>
      </c>
      <c r="K1133" s="13">
        <v>9.9599999999999994E-2</v>
      </c>
      <c r="L1133" s="13">
        <v>5.8500000000000003E-2</v>
      </c>
      <c r="M1133" s="13">
        <v>5.5100000000000003E-2</v>
      </c>
      <c r="N1133" s="13">
        <v>-5.0999999999999997E-2</v>
      </c>
      <c r="O1133" s="13">
        <v>-7.6600000000000001E-2</v>
      </c>
      <c r="P1133" s="13"/>
      <c r="Q1133" s="19">
        <v>252</v>
      </c>
      <c r="R1133" s="22">
        <v>0.59</v>
      </c>
      <c r="S1133" s="22">
        <v>1.1499999999999999</v>
      </c>
      <c r="T1133" s="22">
        <v>-0.14000000000000001</v>
      </c>
      <c r="U1133" s="19">
        <v>17</v>
      </c>
      <c r="V1133" s="19">
        <v>5</v>
      </c>
      <c r="AS1133" s="2"/>
      <c r="AT1133" s="2"/>
      <c r="AU1133" s="2"/>
      <c r="AV1133" s="15"/>
      <c r="AW1133" s="15"/>
      <c r="BA1133" s="2"/>
      <c r="BB1133" s="2"/>
      <c r="BD1133" s="20"/>
      <c r="BE1133" s="20"/>
      <c r="BG1133" s="3"/>
      <c r="BH1133" s="1"/>
      <c r="BI1133" s="1"/>
      <c r="BJ1133" s="1"/>
      <c r="BK1133" s="1"/>
      <c r="BL1133" s="1"/>
    </row>
    <row r="1134" spans="1:64" x14ac:dyDescent="0.25">
      <c r="A1134" s="1" t="s">
        <v>1</v>
      </c>
      <c r="B1134" s="1" t="s">
        <v>2</v>
      </c>
      <c r="C1134" s="1" t="s">
        <v>39</v>
      </c>
      <c r="D1134" s="1" t="s">
        <v>4</v>
      </c>
      <c r="E1134" s="1" t="s">
        <v>1535</v>
      </c>
      <c r="F1134" s="1" t="s">
        <v>14</v>
      </c>
      <c r="G1134"/>
      <c r="H1134" s="22">
        <v>1.1599999999999999E-2</v>
      </c>
      <c r="J1134" s="13">
        <v>1.6000000000000001E-3</v>
      </c>
      <c r="K1134" s="13">
        <v>9.2899999999999996E-2</v>
      </c>
      <c r="L1134" s="13">
        <v>5.5E-2</v>
      </c>
      <c r="M1134" s="13">
        <v>5.1900000000000002E-2</v>
      </c>
      <c r="N1134" s="13">
        <v>-0.10639999999999999</v>
      </c>
      <c r="O1134" s="13">
        <v>-0.14749999999999999</v>
      </c>
      <c r="P1134" s="13"/>
      <c r="Q1134" s="19">
        <v>961</v>
      </c>
      <c r="R1134" s="22">
        <v>0.59</v>
      </c>
      <c r="S1134" s="22">
        <v>1.05</v>
      </c>
      <c r="T1134" s="22">
        <v>-0.13</v>
      </c>
      <c r="U1134" s="19">
        <v>35</v>
      </c>
      <c r="V1134" s="19">
        <v>7</v>
      </c>
      <c r="AS1134" s="2"/>
      <c r="AT1134" s="2"/>
      <c r="AU1134" s="2"/>
      <c r="AV1134" s="15"/>
      <c r="AW1134" s="15"/>
      <c r="BA1134" s="2"/>
      <c r="BB1134" s="2"/>
      <c r="BD1134" s="20"/>
      <c r="BE1134" s="20"/>
      <c r="BG1134" s="3"/>
      <c r="BH1134" s="1"/>
      <c r="BI1134" s="1"/>
      <c r="BJ1134" s="1"/>
      <c r="BK1134" s="1"/>
      <c r="BL1134" s="1"/>
    </row>
    <row r="1135" spans="1:64" x14ac:dyDescent="0.25">
      <c r="A1135" s="1" t="s">
        <v>36</v>
      </c>
      <c r="B1135" s="1" t="s">
        <v>8</v>
      </c>
      <c r="C1135" s="1" t="s">
        <v>7</v>
      </c>
      <c r="D1135" s="1" t="s">
        <v>4</v>
      </c>
      <c r="E1135" s="1" t="s">
        <v>710</v>
      </c>
      <c r="F1135" s="1" t="s">
        <v>2678</v>
      </c>
      <c r="G1135"/>
      <c r="H1135" s="22">
        <v>6.1000000000000004E-3</v>
      </c>
      <c r="J1135" s="13">
        <v>3.8699999999999998E-2</v>
      </c>
      <c r="K1135" s="13">
        <v>3.8899999999999997E-2</v>
      </c>
      <c r="L1135" s="13">
        <v>2.2800000000000001E-2</v>
      </c>
      <c r="M1135" s="13">
        <v>2.2200000000000001E-2</v>
      </c>
      <c r="N1135" s="13">
        <v>-7.0000000000000001E-3</v>
      </c>
      <c r="O1135" s="13">
        <v>-8.9800000000000005E-2</v>
      </c>
      <c r="P1135" s="13"/>
      <c r="Q1135" s="19">
        <v>230</v>
      </c>
      <c r="R1135" s="22">
        <v>0.59</v>
      </c>
      <c r="S1135" s="22">
        <v>0.8</v>
      </c>
      <c r="T1135" s="22">
        <v>0.27</v>
      </c>
      <c r="U1135" s="19">
        <v>41</v>
      </c>
      <c r="V1135" s="19">
        <v>12</v>
      </c>
      <c r="AS1135" s="2"/>
      <c r="AT1135" s="2"/>
      <c r="AU1135" s="2"/>
      <c r="AV1135" s="15"/>
      <c r="AW1135" s="15"/>
      <c r="BA1135" s="2"/>
      <c r="BB1135" s="2"/>
      <c r="BD1135" s="20"/>
      <c r="BE1135" s="20"/>
      <c r="BG1135" s="3"/>
      <c r="BH1135" s="1"/>
      <c r="BI1135" s="1"/>
      <c r="BJ1135" s="1"/>
      <c r="BK1135" s="1"/>
      <c r="BL1135" s="1"/>
    </row>
    <row r="1136" spans="1:64" x14ac:dyDescent="0.25">
      <c r="A1136" s="1" t="s">
        <v>483</v>
      </c>
      <c r="B1136" s="1" t="s">
        <v>2</v>
      </c>
      <c r="C1136" s="1" t="s">
        <v>25</v>
      </c>
      <c r="D1136" s="1" t="s">
        <v>4</v>
      </c>
      <c r="E1136" s="1" t="s">
        <v>1438</v>
      </c>
      <c r="F1136" s="1" t="s">
        <v>2301</v>
      </c>
      <c r="G1136"/>
      <c r="H1136" s="22">
        <v>1.1999999999999999E-3</v>
      </c>
      <c r="J1136" s="13">
        <v>4.3799999999999999E-2</v>
      </c>
      <c r="K1136" s="13">
        <v>4.41E-2</v>
      </c>
      <c r="L1136" s="13">
        <v>2.5700000000000001E-2</v>
      </c>
      <c r="M1136" s="13">
        <v>2.5000000000000001E-2</v>
      </c>
      <c r="N1136" s="13">
        <v>0</v>
      </c>
      <c r="O1136" s="13">
        <v>-3.6999999999999998E-2</v>
      </c>
      <c r="P1136" s="13"/>
      <c r="Q1136" s="19">
        <v>11</v>
      </c>
      <c r="R1136" s="22">
        <v>0.57999999999999996</v>
      </c>
      <c r="S1136" s="22">
        <v>0.97</v>
      </c>
      <c r="T1136" s="22">
        <v>0.24</v>
      </c>
      <c r="U1136" s="19">
        <v>9</v>
      </c>
      <c r="V1136" s="19">
        <v>4</v>
      </c>
      <c r="AS1136" s="2"/>
      <c r="AT1136" s="2"/>
      <c r="AU1136" s="2"/>
      <c r="AV1136" s="15"/>
      <c r="AW1136" s="15"/>
      <c r="BA1136" s="2"/>
      <c r="BB1136" s="2"/>
      <c r="BD1136" s="20"/>
      <c r="BE1136" s="20"/>
      <c r="BG1136" s="3"/>
      <c r="BH1136" s="1"/>
      <c r="BI1136" s="1"/>
      <c r="BJ1136" s="1"/>
      <c r="BK1136" s="1"/>
      <c r="BL1136" s="1"/>
    </row>
    <row r="1137" spans="1:64" x14ac:dyDescent="0.25">
      <c r="A1137" s="1" t="s">
        <v>27</v>
      </c>
      <c r="B1137" s="1" t="s">
        <v>2</v>
      </c>
      <c r="C1137" s="1" t="s">
        <v>25</v>
      </c>
      <c r="D1137" s="1" t="s">
        <v>283</v>
      </c>
      <c r="E1137" s="1" t="s">
        <v>485</v>
      </c>
      <c r="F1137" s="1" t="s">
        <v>739</v>
      </c>
      <c r="G1137">
        <v>1.8530999999999999E-2</v>
      </c>
      <c r="H1137" s="22">
        <v>-1.4056000000000001E-2</v>
      </c>
      <c r="I1137" s="2">
        <v>1.8499999999999999E-2</v>
      </c>
      <c r="J1137" s="13">
        <v>0.18099999999999999</v>
      </c>
      <c r="K1137" s="13">
        <v>6.2600000000000003E-2</v>
      </c>
      <c r="L1137" s="13">
        <v>3.5999999999999997E-2</v>
      </c>
      <c r="M1137" s="13">
        <v>3.4700000000000002E-2</v>
      </c>
      <c r="N1137" s="13">
        <v>-7.6E-3</v>
      </c>
      <c r="O1137" s="13">
        <v>-0.23319999999999999</v>
      </c>
      <c r="P1137" s="13">
        <v>1.8499999999999999E-2</v>
      </c>
      <c r="Q1137" s="19">
        <v>0</v>
      </c>
      <c r="R1137" s="22">
        <v>0.57999999999999996</v>
      </c>
      <c r="S1137" s="22">
        <v>1.0900000000000001</v>
      </c>
      <c r="T1137" s="22">
        <v>0.32</v>
      </c>
      <c r="U1137" s="19">
        <v>102</v>
      </c>
      <c r="V1137" s="19">
        <v>14</v>
      </c>
      <c r="AS1137" s="2"/>
      <c r="AT1137" s="2"/>
      <c r="AU1137" s="2"/>
      <c r="AV1137" s="15"/>
      <c r="AW1137" s="15"/>
      <c r="BA1137" s="2"/>
      <c r="BB1137" s="2"/>
      <c r="BD1137" s="20"/>
      <c r="BE1137" s="20"/>
      <c r="BG1137" s="3"/>
      <c r="BH1137" s="1"/>
      <c r="BI1137" s="1"/>
      <c r="BJ1137" s="1"/>
      <c r="BK1137" s="1"/>
      <c r="BL1137" s="1"/>
    </row>
    <row r="1138" spans="1:64" x14ac:dyDescent="0.25">
      <c r="A1138" s="1" t="s">
        <v>1</v>
      </c>
      <c r="B1138" s="1" t="s">
        <v>2</v>
      </c>
      <c r="C1138" s="1" t="s">
        <v>13</v>
      </c>
      <c r="D1138" s="1" t="s">
        <v>4</v>
      </c>
      <c r="E1138" s="1" t="s">
        <v>158</v>
      </c>
      <c r="F1138" s="1" t="s">
        <v>1547</v>
      </c>
      <c r="G1138"/>
      <c r="H1138" s="22">
        <v>1.7299999999999999E-2</v>
      </c>
      <c r="J1138" s="13">
        <v>2.06E-2</v>
      </c>
      <c r="K1138" s="13">
        <v>0.1181</v>
      </c>
      <c r="L1138" s="13">
        <v>6.9000000000000006E-2</v>
      </c>
      <c r="M1138" s="13">
        <v>6.3899999999999998E-2</v>
      </c>
      <c r="N1138" s="13">
        <v>-0.12720000000000001</v>
      </c>
      <c r="O1138" s="13">
        <v>-0.19900000000000001</v>
      </c>
      <c r="P1138" s="13"/>
      <c r="Q1138" s="19">
        <v>1779</v>
      </c>
      <c r="R1138" s="22">
        <v>0.57999999999999996</v>
      </c>
      <c r="S1138" s="22">
        <v>1.05</v>
      </c>
      <c r="T1138" s="22">
        <v>-0.03</v>
      </c>
      <c r="U1138" s="19">
        <v>52</v>
      </c>
      <c r="V1138" s="19">
        <v>9</v>
      </c>
      <c r="AS1138" s="2"/>
      <c r="AT1138" s="2"/>
      <c r="AU1138" s="2"/>
      <c r="AV1138" s="15"/>
      <c r="AW1138" s="15"/>
      <c r="BA1138" s="2"/>
      <c r="BB1138" s="2"/>
      <c r="BD1138" s="20"/>
      <c r="BE1138" s="20"/>
      <c r="BG1138" s="3"/>
      <c r="BH1138" s="1"/>
      <c r="BI1138" s="1"/>
      <c r="BJ1138" s="1"/>
      <c r="BK1138" s="1"/>
      <c r="BL1138" s="1"/>
    </row>
    <row r="1139" spans="1:64" x14ac:dyDescent="0.25">
      <c r="A1139" s="1" t="s">
        <v>6</v>
      </c>
      <c r="B1139" s="1" t="s">
        <v>18</v>
      </c>
      <c r="C1139" s="1" t="s">
        <v>1645</v>
      </c>
      <c r="D1139" s="1" t="s">
        <v>4</v>
      </c>
      <c r="E1139" s="1" t="s">
        <v>2297</v>
      </c>
      <c r="F1139" s="1" t="s">
        <v>2298</v>
      </c>
      <c r="G1139">
        <v>-9.990000000000001E-4</v>
      </c>
      <c r="H1139" s="22">
        <v>-0.146401</v>
      </c>
      <c r="I1139" s="2">
        <v>-1E-3</v>
      </c>
      <c r="J1139" s="13">
        <v>0.19220000000000001</v>
      </c>
      <c r="K1139" s="13">
        <v>1.1322000000000001</v>
      </c>
      <c r="L1139" s="13">
        <v>0.65349999999999997</v>
      </c>
      <c r="M1139" s="13">
        <v>0</v>
      </c>
      <c r="N1139" s="13">
        <v>-0.14729999999999999</v>
      </c>
      <c r="O1139" s="13">
        <v>-0.36220000000000002</v>
      </c>
      <c r="P1139" s="13">
        <v>-1E-3</v>
      </c>
      <c r="Q1139" s="19">
        <v>0</v>
      </c>
      <c r="R1139" s="22">
        <v>0.57999999999999996</v>
      </c>
      <c r="S1139" s="22">
        <v>2.2599999999999998</v>
      </c>
      <c r="T1139" s="22"/>
      <c r="U1139" s="19">
        <v>5</v>
      </c>
      <c r="V1139" s="19">
        <v>3</v>
      </c>
      <c r="AS1139" s="2"/>
      <c r="AT1139" s="2"/>
      <c r="AU1139" s="2"/>
      <c r="AV1139" s="15"/>
      <c r="AW1139" s="15"/>
      <c r="BA1139" s="2"/>
      <c r="BB1139" s="2"/>
      <c r="BD1139" s="20"/>
      <c r="BE1139" s="20"/>
      <c r="BG1139" s="3"/>
      <c r="BH1139" s="1"/>
      <c r="BI1139" s="1"/>
      <c r="BJ1139" s="1"/>
      <c r="BK1139" s="1"/>
      <c r="BL1139" s="1"/>
    </row>
    <row r="1140" spans="1:64" x14ac:dyDescent="0.25">
      <c r="A1140" s="1" t="s">
        <v>6</v>
      </c>
      <c r="B1140" s="1" t="s">
        <v>18</v>
      </c>
      <c r="C1140" s="1" t="s">
        <v>1645</v>
      </c>
      <c r="D1140" s="1" t="s">
        <v>4</v>
      </c>
      <c r="E1140" s="1" t="s">
        <v>1029</v>
      </c>
      <c r="F1140" s="1" t="s">
        <v>1030</v>
      </c>
      <c r="G1140">
        <v>5.8511000000000001E-2</v>
      </c>
      <c r="H1140" s="22">
        <v>-3.9516000000000003E-2</v>
      </c>
      <c r="I1140" s="2">
        <v>5.8500000000000003E-2</v>
      </c>
      <c r="J1140" s="13">
        <v>-1.09E-2</v>
      </c>
      <c r="K1140" s="13">
        <v>0.6925</v>
      </c>
      <c r="L1140" s="13">
        <v>0.40389999999999998</v>
      </c>
      <c r="M1140" s="13">
        <v>0.21229999999999999</v>
      </c>
      <c r="N1140" s="13">
        <v>-0.29070000000000001</v>
      </c>
      <c r="O1140" s="13">
        <v>-0.69599999999999995</v>
      </c>
      <c r="P1140" s="13">
        <v>5.8500000000000003E-2</v>
      </c>
      <c r="Q1140" s="19">
        <v>0</v>
      </c>
      <c r="R1140" s="22">
        <v>0.57999999999999996</v>
      </c>
      <c r="S1140" s="22">
        <v>1.19</v>
      </c>
      <c r="T1140" s="22">
        <v>0.27</v>
      </c>
      <c r="U1140" s="19">
        <v>45</v>
      </c>
      <c r="V1140" s="19">
        <v>11</v>
      </c>
      <c r="AS1140" s="2"/>
      <c r="AT1140" s="2"/>
      <c r="AU1140" s="2"/>
      <c r="AV1140" s="15"/>
      <c r="AW1140" s="15"/>
      <c r="BA1140" s="2"/>
      <c r="BB1140" s="2"/>
      <c r="BD1140" s="20"/>
      <c r="BE1140" s="20"/>
      <c r="BG1140" s="3"/>
      <c r="BH1140" s="1"/>
      <c r="BI1140" s="1"/>
      <c r="BJ1140" s="1"/>
      <c r="BK1140" s="1"/>
      <c r="BL1140" s="1"/>
    </row>
    <row r="1141" spans="1:64" x14ac:dyDescent="0.25">
      <c r="A1141" s="1" t="s">
        <v>17</v>
      </c>
      <c r="B1141" s="1" t="s">
        <v>18</v>
      </c>
      <c r="C1141" s="1" t="s">
        <v>25</v>
      </c>
      <c r="D1141" s="1" t="s">
        <v>286</v>
      </c>
      <c r="E1141" s="1" t="s">
        <v>2410</v>
      </c>
      <c r="F1141" s="1" t="s">
        <v>2411</v>
      </c>
      <c r="G1141"/>
      <c r="H1141" s="22">
        <v>-2.4799999999999999E-2</v>
      </c>
      <c r="J1141" s="13">
        <v>0.10100000000000001</v>
      </c>
      <c r="K1141" s="13">
        <v>5.7200000000000001E-2</v>
      </c>
      <c r="L1141" s="13">
        <v>3.3300000000000003E-2</v>
      </c>
      <c r="M1141" s="13">
        <v>3.2199999999999999E-2</v>
      </c>
      <c r="N1141" s="13">
        <v>-2.4799999999999999E-2</v>
      </c>
      <c r="O1141" s="13">
        <v>-0.11020000000000001</v>
      </c>
      <c r="P1141" s="13"/>
      <c r="Q1141" s="19">
        <v>41</v>
      </c>
      <c r="R1141" s="22">
        <v>0.57999999999999996</v>
      </c>
      <c r="S1141" s="22">
        <v>0.99</v>
      </c>
      <c r="T1141" s="22">
        <v>0.32</v>
      </c>
      <c r="U1141" s="19">
        <v>22</v>
      </c>
      <c r="V1141" s="19">
        <v>5</v>
      </c>
      <c r="AS1141" s="2"/>
      <c r="AT1141" s="2"/>
      <c r="AU1141" s="2"/>
      <c r="AV1141" s="15"/>
      <c r="AW1141" s="15"/>
      <c r="BA1141" s="2"/>
      <c r="BB1141" s="2"/>
      <c r="BD1141" s="20"/>
      <c r="BE1141" s="20"/>
      <c r="BG1141" s="3"/>
      <c r="BH1141" s="1"/>
      <c r="BI1141" s="1"/>
      <c r="BJ1141" s="1"/>
      <c r="BK1141" s="1"/>
      <c r="BL1141" s="1"/>
    </row>
    <row r="1142" spans="1:64" x14ac:dyDescent="0.25">
      <c r="A1142" s="1" t="s">
        <v>6</v>
      </c>
      <c r="B1142" s="1" t="s">
        <v>18</v>
      </c>
      <c r="C1142" s="1" t="s">
        <v>1645</v>
      </c>
      <c r="D1142" s="1" t="s">
        <v>4</v>
      </c>
      <c r="E1142" s="1" t="s">
        <v>1070</v>
      </c>
      <c r="F1142" s="1" t="s">
        <v>1071</v>
      </c>
      <c r="G1142">
        <v>-7.7901999999999999E-2</v>
      </c>
      <c r="H1142" s="22">
        <v>-0.29320400000000002</v>
      </c>
      <c r="I1142" s="2">
        <v>-7.7899999999999997E-2</v>
      </c>
      <c r="J1142" s="13">
        <v>-0.19059999999999999</v>
      </c>
      <c r="K1142" s="13">
        <v>1.1442000000000001</v>
      </c>
      <c r="L1142" s="13">
        <v>0.66659999999999997</v>
      </c>
      <c r="M1142" s="13">
        <v>0.13669999999999999</v>
      </c>
      <c r="N1142" s="13">
        <v>-0.80379999999999996</v>
      </c>
      <c r="O1142" s="13">
        <v>-0.89059999999999995</v>
      </c>
      <c r="P1142" s="13">
        <v>-7.7899999999999997E-2</v>
      </c>
      <c r="Q1142" s="19">
        <v>0</v>
      </c>
      <c r="R1142" s="22">
        <v>0.57999999999999996</v>
      </c>
      <c r="S1142" s="22">
        <v>1.6</v>
      </c>
      <c r="T1142" s="22">
        <v>0.45</v>
      </c>
      <c r="U1142" s="19">
        <v>38</v>
      </c>
      <c r="V1142" s="19">
        <v>11</v>
      </c>
      <c r="AS1142" s="2"/>
      <c r="AT1142" s="2"/>
      <c r="AU1142" s="2"/>
      <c r="AV1142" s="15"/>
      <c r="AW1142" s="15"/>
      <c r="BA1142" s="2"/>
      <c r="BB1142" s="2"/>
      <c r="BD1142" s="20"/>
      <c r="BE1142" s="20"/>
      <c r="BG1142" s="3"/>
      <c r="BH1142" s="1"/>
      <c r="BI1142" s="1"/>
      <c r="BJ1142" s="1"/>
      <c r="BK1142" s="1"/>
      <c r="BL1142" s="1"/>
    </row>
    <row r="1143" spans="1:64" x14ac:dyDescent="0.25">
      <c r="A1143" s="1" t="s">
        <v>32</v>
      </c>
      <c r="B1143" s="1" t="s">
        <v>18</v>
      </c>
      <c r="C1143" s="1" t="s">
        <v>25</v>
      </c>
      <c r="D1143" s="1" t="s">
        <v>4</v>
      </c>
      <c r="E1143" s="1" t="s">
        <v>2349</v>
      </c>
      <c r="F1143" s="1" t="s">
        <v>2350</v>
      </c>
      <c r="G1143"/>
      <c r="H1143" s="22">
        <v>-5.0000000000000001E-3</v>
      </c>
      <c r="J1143" s="13">
        <v>5.3999999999999999E-2</v>
      </c>
      <c r="K1143" s="13">
        <v>4.5499999999999999E-2</v>
      </c>
      <c r="L1143" s="13">
        <v>2.6599999999999999E-2</v>
      </c>
      <c r="M1143" s="13">
        <v>2.5899999999999999E-2</v>
      </c>
      <c r="N1143" s="13">
        <v>-8.2000000000000007E-3</v>
      </c>
      <c r="O1143" s="13">
        <v>-0.1048</v>
      </c>
      <c r="P1143" s="13"/>
      <c r="Q1143" s="19">
        <v>420</v>
      </c>
      <c r="R1143" s="22">
        <v>0.57999999999999996</v>
      </c>
      <c r="S1143" s="22">
        <v>0.57999999999999996</v>
      </c>
      <c r="T1143" s="22">
        <v>0.66</v>
      </c>
      <c r="U1143" s="19">
        <v>33</v>
      </c>
      <c r="V1143" s="19">
        <v>6</v>
      </c>
      <c r="AS1143" s="2"/>
      <c r="AT1143" s="2"/>
      <c r="AU1143" s="2"/>
      <c r="AV1143" s="15"/>
      <c r="AW1143" s="15"/>
      <c r="BA1143" s="2"/>
      <c r="BB1143" s="2"/>
      <c r="BD1143" s="20"/>
      <c r="BE1143" s="20"/>
      <c r="BG1143" s="3"/>
      <c r="BH1143" s="1"/>
      <c r="BI1143" s="1"/>
      <c r="BJ1143" s="1"/>
      <c r="BK1143" s="1"/>
      <c r="BL1143" s="1"/>
    </row>
    <row r="1144" spans="1:64" x14ac:dyDescent="0.25">
      <c r="A1144" s="1" t="s">
        <v>6</v>
      </c>
      <c r="B1144" s="1" t="s">
        <v>2</v>
      </c>
      <c r="C1144" s="1" t="s">
        <v>27</v>
      </c>
      <c r="D1144" s="1" t="s">
        <v>4</v>
      </c>
      <c r="E1144" s="1" t="s">
        <v>3238</v>
      </c>
      <c r="F1144" s="1" t="s">
        <v>3239</v>
      </c>
      <c r="G1144"/>
      <c r="H1144" s="22">
        <v>3.5000000000000001E-3</v>
      </c>
      <c r="J1144" s="13">
        <v>-2.5499999999999998E-2</v>
      </c>
      <c r="K1144" s="13">
        <v>0.16889999999999999</v>
      </c>
      <c r="L1144" s="13">
        <v>9.8699999999999996E-2</v>
      </c>
      <c r="M1144" s="13">
        <v>8.8700000000000001E-2</v>
      </c>
      <c r="N1144" s="13">
        <v>-0.1023</v>
      </c>
      <c r="O1144" s="13">
        <v>-0.14419999999999999</v>
      </c>
      <c r="P1144" s="13"/>
      <c r="Q1144" s="19">
        <v>2</v>
      </c>
      <c r="R1144" s="22">
        <v>0.57999999999999996</v>
      </c>
      <c r="S1144" s="22">
        <v>0.74</v>
      </c>
      <c r="T1144" s="22">
        <v>0.01</v>
      </c>
      <c r="U1144" s="19">
        <v>8</v>
      </c>
      <c r="V1144" s="19">
        <v>3</v>
      </c>
      <c r="AS1144" s="2"/>
      <c r="AT1144" s="2"/>
      <c r="AU1144" s="2"/>
      <c r="AV1144" s="15"/>
      <c r="AW1144" s="15"/>
      <c r="BA1144" s="2"/>
      <c r="BB1144" s="2"/>
      <c r="BD1144" s="20"/>
      <c r="BE1144" s="20"/>
      <c r="BG1144" s="3"/>
      <c r="BH1144" s="1"/>
      <c r="BI1144" s="1"/>
      <c r="BJ1144" s="1"/>
      <c r="BK1144" s="1"/>
      <c r="BL1144" s="1"/>
    </row>
    <row r="1145" spans="1:64" x14ac:dyDescent="0.25">
      <c r="A1145" s="1" t="s">
        <v>6</v>
      </c>
      <c r="B1145" s="1" t="s">
        <v>18</v>
      </c>
      <c r="C1145" s="1" t="s">
        <v>1645</v>
      </c>
      <c r="D1145" s="1" t="s">
        <v>4</v>
      </c>
      <c r="E1145" s="1" t="s">
        <v>1037</v>
      </c>
      <c r="F1145" s="1" t="s">
        <v>1038</v>
      </c>
      <c r="G1145">
        <v>-4.3511000000000001E-2</v>
      </c>
      <c r="H1145" s="22">
        <v>2.4788000000000001E-2</v>
      </c>
      <c r="I1145" s="2">
        <v>-4.3499999999999997E-2</v>
      </c>
      <c r="J1145" s="13">
        <v>0.18720000000000001</v>
      </c>
      <c r="K1145" s="13">
        <v>1.1918</v>
      </c>
      <c r="L1145" s="13">
        <v>0.68759999999999999</v>
      </c>
      <c r="M1145" s="13">
        <v>9.8900000000000002E-2</v>
      </c>
      <c r="N1145" s="13">
        <v>-0.79700000000000004</v>
      </c>
      <c r="O1145" s="13">
        <v>-0.89339999999999997</v>
      </c>
      <c r="P1145" s="13">
        <v>-4.3499999999999997E-2</v>
      </c>
      <c r="Q1145" s="19">
        <v>0</v>
      </c>
      <c r="R1145" s="22">
        <v>0.57999999999999996</v>
      </c>
      <c r="S1145" s="22">
        <v>1.39</v>
      </c>
      <c r="T1145" s="22">
        <v>0.48</v>
      </c>
      <c r="U1145" s="19">
        <v>45</v>
      </c>
      <c r="V1145" s="19">
        <v>45</v>
      </c>
      <c r="AS1145" s="2"/>
      <c r="AT1145" s="2"/>
      <c r="AU1145" s="2"/>
      <c r="AV1145" s="15"/>
      <c r="AW1145" s="15"/>
      <c r="BA1145" s="2"/>
      <c r="BB1145" s="2"/>
      <c r="BD1145" s="20"/>
      <c r="BE1145" s="20"/>
      <c r="BG1145" s="3"/>
      <c r="BH1145" s="1"/>
      <c r="BI1145" s="1"/>
      <c r="BJ1145" s="1"/>
      <c r="BK1145" s="1"/>
      <c r="BL1145" s="1"/>
    </row>
    <row r="1146" spans="1:64" x14ac:dyDescent="0.25">
      <c r="A1146" s="1" t="s">
        <v>32</v>
      </c>
      <c r="B1146" s="1" t="s">
        <v>18</v>
      </c>
      <c r="C1146" s="1" t="s">
        <v>25</v>
      </c>
      <c r="D1146" s="1" t="s">
        <v>283</v>
      </c>
      <c r="E1146" s="1" t="s">
        <v>2518</v>
      </c>
      <c r="F1146" s="1" t="s">
        <v>2519</v>
      </c>
      <c r="G1146"/>
      <c r="H1146" s="22">
        <v>-2.4199999999999999E-2</v>
      </c>
      <c r="J1146" s="13">
        <v>2.7199999999999998E-2</v>
      </c>
      <c r="K1146" s="13">
        <v>5.6000000000000001E-2</v>
      </c>
      <c r="L1146" s="13">
        <v>3.2300000000000002E-2</v>
      </c>
      <c r="M1146" s="13">
        <v>3.1199999999999999E-2</v>
      </c>
      <c r="N1146" s="13">
        <v>-3.0200000000000001E-2</v>
      </c>
      <c r="O1146" s="13">
        <v>-0.1062</v>
      </c>
      <c r="P1146" s="13"/>
      <c r="Q1146" s="19">
        <v>183</v>
      </c>
      <c r="R1146" s="22">
        <v>0.57999999999999996</v>
      </c>
      <c r="S1146" s="22">
        <v>0.89</v>
      </c>
      <c r="T1146" s="22">
        <v>0.75</v>
      </c>
      <c r="U1146" s="19">
        <v>34</v>
      </c>
      <c r="V1146" s="19">
        <v>5</v>
      </c>
      <c r="AS1146" s="2"/>
      <c r="AT1146" s="2"/>
      <c r="AU1146" s="2"/>
      <c r="AV1146" s="15"/>
      <c r="AW1146" s="15"/>
      <c r="BA1146" s="2"/>
      <c r="BB1146" s="2"/>
      <c r="BD1146" s="20"/>
      <c r="BE1146" s="20"/>
      <c r="BG1146" s="3"/>
      <c r="BH1146" s="1"/>
      <c r="BI1146" s="1"/>
      <c r="BJ1146" s="1"/>
      <c r="BK1146" s="1"/>
      <c r="BL1146" s="1"/>
    </row>
    <row r="1147" spans="1:64" x14ac:dyDescent="0.25">
      <c r="A1147" s="1" t="s">
        <v>32</v>
      </c>
      <c r="B1147" s="1" t="s">
        <v>18</v>
      </c>
      <c r="C1147" s="1" t="s">
        <v>39</v>
      </c>
      <c r="D1147" s="1" t="s">
        <v>33</v>
      </c>
      <c r="E1147" s="1" t="s">
        <v>654</v>
      </c>
      <c r="F1147" s="1" t="s">
        <v>655</v>
      </c>
      <c r="G1147"/>
      <c r="H1147" s="22">
        <v>-1.9E-3</v>
      </c>
      <c r="J1147" s="13">
        <v>3.6900000000000002E-2</v>
      </c>
      <c r="K1147" s="13">
        <v>4.7800000000000002E-2</v>
      </c>
      <c r="L1147" s="13">
        <v>2.75E-2</v>
      </c>
      <c r="M1147" s="13">
        <v>2.6700000000000002E-2</v>
      </c>
      <c r="N1147" s="13">
        <v>-1.9E-3</v>
      </c>
      <c r="O1147" s="13">
        <v>-0.10440000000000001</v>
      </c>
      <c r="P1147" s="13"/>
      <c r="Q1147" s="19">
        <v>101</v>
      </c>
      <c r="R1147" s="22">
        <v>0.57999999999999996</v>
      </c>
      <c r="S1147" s="22">
        <v>0.56999999999999995</v>
      </c>
      <c r="T1147" s="22">
        <v>0.77</v>
      </c>
      <c r="U1147" s="19">
        <v>42</v>
      </c>
      <c r="V1147" s="19">
        <v>5</v>
      </c>
      <c r="AS1147" s="2"/>
      <c r="AT1147" s="2"/>
      <c r="AU1147" s="2"/>
      <c r="AV1147" s="15"/>
      <c r="AW1147" s="15"/>
      <c r="BA1147" s="2"/>
      <c r="BB1147" s="2"/>
      <c r="BD1147" s="20"/>
      <c r="BE1147" s="20"/>
      <c r="BG1147" s="3"/>
      <c r="BH1147" s="1"/>
      <c r="BI1147" s="1"/>
      <c r="BJ1147" s="1"/>
      <c r="BK1147" s="1"/>
      <c r="BL1147" s="1"/>
    </row>
    <row r="1148" spans="1:64" x14ac:dyDescent="0.25">
      <c r="A1148" s="1" t="s">
        <v>1</v>
      </c>
      <c r="B1148" s="1" t="s">
        <v>2</v>
      </c>
      <c r="C1148" s="1" t="s">
        <v>39</v>
      </c>
      <c r="D1148" s="1" t="s">
        <v>4</v>
      </c>
      <c r="E1148" s="1" t="s">
        <v>603</v>
      </c>
      <c r="F1148" s="1" t="s">
        <v>114</v>
      </c>
      <c r="G1148"/>
      <c r="H1148" s="22">
        <v>-1.8E-3</v>
      </c>
      <c r="J1148" s="13">
        <v>2.3599999999999999E-2</v>
      </c>
      <c r="K1148" s="13">
        <v>0.1038</v>
      </c>
      <c r="L1148" s="13">
        <v>6.0100000000000001E-2</v>
      </c>
      <c r="M1148" s="13">
        <v>5.6300000000000003E-2</v>
      </c>
      <c r="N1148" s="13">
        <v>-2.41E-2</v>
      </c>
      <c r="O1148" s="13">
        <v>-8.8999999999999996E-2</v>
      </c>
      <c r="P1148" s="13"/>
      <c r="Q1148" s="19">
        <v>525</v>
      </c>
      <c r="R1148" s="22">
        <v>0.57999999999999996</v>
      </c>
      <c r="S1148" s="22">
        <v>1.03</v>
      </c>
      <c r="T1148" s="22">
        <v>-0.11</v>
      </c>
      <c r="U1148" s="19">
        <v>23</v>
      </c>
      <c r="V1148" s="19">
        <v>5</v>
      </c>
      <c r="AS1148" s="2"/>
      <c r="AT1148" s="2"/>
      <c r="AU1148" s="2"/>
      <c r="AV1148" s="15"/>
      <c r="AW1148" s="15"/>
      <c r="BA1148" s="2"/>
      <c r="BB1148" s="2"/>
      <c r="BD1148" s="20"/>
      <c r="BE1148" s="20"/>
      <c r="BG1148" s="3"/>
      <c r="BH1148" s="1"/>
      <c r="BI1148" s="1"/>
      <c r="BJ1148" s="1"/>
      <c r="BK1148" s="1"/>
      <c r="BL1148" s="1"/>
    </row>
    <row r="1149" spans="1:64" x14ac:dyDescent="0.25">
      <c r="A1149" s="1" t="s">
        <v>21</v>
      </c>
      <c r="B1149" s="1" t="s">
        <v>18</v>
      </c>
      <c r="C1149" s="1" t="s">
        <v>7</v>
      </c>
      <c r="D1149" s="1" t="s">
        <v>4</v>
      </c>
      <c r="E1149" s="1" t="s">
        <v>416</v>
      </c>
      <c r="F1149" s="1" t="s">
        <v>1139</v>
      </c>
      <c r="G1149">
        <v>2.3366999999999999E-2</v>
      </c>
      <c r="H1149" s="22">
        <v>-2.8500000000000001E-2</v>
      </c>
      <c r="I1149" s="2">
        <v>2.3400000000000001E-2</v>
      </c>
      <c r="J1149" s="13">
        <v>3.5400000000000001E-2</v>
      </c>
      <c r="K1149" s="13">
        <v>5.3100000000000001E-2</v>
      </c>
      <c r="L1149" s="13">
        <v>3.0700000000000002E-2</v>
      </c>
      <c r="M1149" s="13">
        <v>2.9700000000000001E-2</v>
      </c>
      <c r="N1149" s="13">
        <v>-5.7999999999999996E-3</v>
      </c>
      <c r="O1149" s="13">
        <v>-0.1051</v>
      </c>
      <c r="P1149" s="13">
        <v>2.3400000000000001E-2</v>
      </c>
      <c r="Q1149" s="19">
        <v>0</v>
      </c>
      <c r="R1149" s="22">
        <v>0.57999999999999996</v>
      </c>
      <c r="S1149" s="22">
        <v>0.97</v>
      </c>
      <c r="T1149" s="22">
        <v>0.67</v>
      </c>
      <c r="U1149" s="19">
        <v>56</v>
      </c>
      <c r="V1149" s="19">
        <v>7</v>
      </c>
      <c r="AS1149" s="2"/>
      <c r="AT1149" s="2"/>
      <c r="AU1149" s="2"/>
      <c r="AV1149" s="15"/>
      <c r="AW1149" s="15"/>
      <c r="BA1149" s="2"/>
      <c r="BB1149" s="2"/>
      <c r="BD1149" s="20"/>
      <c r="BE1149" s="20"/>
      <c r="BG1149" s="3"/>
      <c r="BH1149" s="1"/>
      <c r="BI1149" s="1"/>
      <c r="BJ1149" s="1"/>
      <c r="BK1149" s="1"/>
      <c r="BL1149" s="1"/>
    </row>
    <row r="1150" spans="1:64" x14ac:dyDescent="0.25">
      <c r="A1150" s="1" t="s">
        <v>17</v>
      </c>
      <c r="B1150" s="1" t="s">
        <v>18</v>
      </c>
      <c r="C1150" s="1" t="s">
        <v>25</v>
      </c>
      <c r="D1150" s="1" t="s">
        <v>4</v>
      </c>
      <c r="E1150" s="1" t="s">
        <v>1784</v>
      </c>
      <c r="F1150" s="1" t="s">
        <v>1785</v>
      </c>
      <c r="G1150"/>
      <c r="H1150" s="22">
        <v>-1E-3</v>
      </c>
      <c r="J1150" s="13">
        <v>8.0999999999999996E-3</v>
      </c>
      <c r="K1150" s="13">
        <v>0.183</v>
      </c>
      <c r="L1150" s="13">
        <v>0.10630000000000001</v>
      </c>
      <c r="M1150" s="13">
        <v>9.3799999999999994E-2</v>
      </c>
      <c r="N1150" s="13">
        <v>-0.1244</v>
      </c>
      <c r="O1150" s="13">
        <v>-0.24210000000000001</v>
      </c>
      <c r="P1150" s="13"/>
      <c r="Q1150" s="19">
        <v>351</v>
      </c>
      <c r="R1150" s="22">
        <v>0.57999999999999996</v>
      </c>
      <c r="S1150" s="22">
        <v>0.97</v>
      </c>
      <c r="T1150" s="22">
        <v>0.3</v>
      </c>
      <c r="U1150" s="19">
        <v>56</v>
      </c>
      <c r="V1150" s="19">
        <v>8</v>
      </c>
      <c r="AS1150" s="2"/>
      <c r="AT1150" s="2"/>
      <c r="AU1150" s="2"/>
      <c r="AV1150" s="15"/>
      <c r="AW1150" s="15"/>
      <c r="BA1150" s="2"/>
      <c r="BB1150" s="2"/>
      <c r="BD1150" s="20"/>
      <c r="BE1150" s="20"/>
      <c r="BG1150" s="3"/>
      <c r="BH1150" s="1"/>
      <c r="BI1150" s="1"/>
      <c r="BJ1150" s="1"/>
      <c r="BK1150" s="1"/>
      <c r="BL1150" s="1"/>
    </row>
    <row r="1151" spans="1:64" x14ac:dyDescent="0.25">
      <c r="A1151" s="1" t="s">
        <v>36</v>
      </c>
      <c r="B1151" s="1" t="s">
        <v>18</v>
      </c>
      <c r="C1151" s="1" t="s">
        <v>39</v>
      </c>
      <c r="D1151" s="1" t="s">
        <v>4</v>
      </c>
      <c r="E1151" s="1" t="s">
        <v>2469</v>
      </c>
      <c r="F1151" s="1" t="s">
        <v>2470</v>
      </c>
      <c r="G1151"/>
      <c r="H1151" s="22">
        <v>2.9999999999999997E-4</v>
      </c>
      <c r="J1151" s="13">
        <v>3.8899999999999997E-2</v>
      </c>
      <c r="K1151" s="13">
        <v>6.5299999999999997E-2</v>
      </c>
      <c r="L1151" s="13">
        <v>3.7600000000000001E-2</v>
      </c>
      <c r="M1151" s="13">
        <v>3.5999999999999997E-2</v>
      </c>
      <c r="N1151" s="13">
        <v>-6.9999999999999999E-4</v>
      </c>
      <c r="O1151" s="13">
        <v>-0.1178</v>
      </c>
      <c r="P1151" s="13"/>
      <c r="Q1151" s="19">
        <v>445</v>
      </c>
      <c r="R1151" s="22">
        <v>0.57999999999999996</v>
      </c>
      <c r="S1151" s="22">
        <v>0.65</v>
      </c>
      <c r="T1151" s="22">
        <v>0.6</v>
      </c>
      <c r="U1151" s="19">
        <v>28</v>
      </c>
      <c r="V1151" s="19">
        <v>4</v>
      </c>
      <c r="AS1151" s="2"/>
      <c r="AT1151" s="2"/>
      <c r="AU1151" s="2"/>
      <c r="AV1151" s="15"/>
      <c r="AW1151" s="15"/>
      <c r="BA1151" s="2"/>
      <c r="BB1151" s="2"/>
      <c r="BD1151" s="20"/>
      <c r="BE1151" s="20"/>
      <c r="BG1151" s="3"/>
      <c r="BH1151" s="1"/>
      <c r="BI1151" s="1"/>
      <c r="BJ1151" s="1"/>
      <c r="BK1151" s="1"/>
      <c r="BL1151" s="1"/>
    </row>
    <row r="1152" spans="1:64" x14ac:dyDescent="0.25">
      <c r="A1152" s="1" t="s">
        <v>17</v>
      </c>
      <c r="B1152" s="1" t="s">
        <v>2</v>
      </c>
      <c r="C1152" s="1" t="s">
        <v>368</v>
      </c>
      <c r="D1152" s="1" t="s">
        <v>283</v>
      </c>
      <c r="E1152" s="1" t="s">
        <v>489</v>
      </c>
      <c r="F1152" s="1" t="s">
        <v>562</v>
      </c>
      <c r="G1152">
        <v>2.5090999999999999E-2</v>
      </c>
      <c r="H1152" s="22">
        <v>-6.5888000000000002E-2</v>
      </c>
      <c r="I1152" s="2">
        <v>2.5100000000000001E-2</v>
      </c>
      <c r="J1152" s="13">
        <v>0.1479</v>
      </c>
      <c r="K1152" s="13">
        <v>0.13919999999999999</v>
      </c>
      <c r="L1152" s="13">
        <v>8.0600000000000005E-2</v>
      </c>
      <c r="M1152" s="13">
        <v>7.3300000000000004E-2</v>
      </c>
      <c r="N1152" s="13">
        <v>-4.2500000000000003E-2</v>
      </c>
      <c r="O1152" s="13">
        <v>-0.1787</v>
      </c>
      <c r="P1152" s="13">
        <v>2.5100000000000001E-2</v>
      </c>
      <c r="Q1152" s="19">
        <v>0</v>
      </c>
      <c r="R1152" s="22">
        <v>0.57999999999999996</v>
      </c>
      <c r="S1152" s="22">
        <v>0.84</v>
      </c>
      <c r="T1152" s="22">
        <v>0.56000000000000005</v>
      </c>
      <c r="U1152" s="19">
        <v>26</v>
      </c>
      <c r="V1152" s="19">
        <v>4</v>
      </c>
      <c r="AS1152" s="2"/>
      <c r="AT1152" s="2"/>
      <c r="AU1152" s="2"/>
      <c r="AV1152" s="15"/>
      <c r="AW1152" s="15"/>
      <c r="BA1152" s="2"/>
      <c r="BB1152" s="2"/>
      <c r="BD1152" s="20"/>
      <c r="BE1152" s="20"/>
      <c r="BG1152" s="3"/>
      <c r="BH1152" s="1"/>
      <c r="BI1152" s="1"/>
      <c r="BJ1152" s="1"/>
      <c r="BK1152" s="1"/>
      <c r="BL1152" s="1"/>
    </row>
    <row r="1153" spans="1:64" x14ac:dyDescent="0.25">
      <c r="A1153" s="1" t="s">
        <v>148</v>
      </c>
      <c r="B1153" s="1" t="s">
        <v>2</v>
      </c>
      <c r="C1153" s="1" t="s">
        <v>39</v>
      </c>
      <c r="D1153" s="1" t="s">
        <v>32</v>
      </c>
      <c r="E1153" s="1" t="s">
        <v>2337</v>
      </c>
      <c r="F1153" s="1" t="s">
        <v>2631</v>
      </c>
      <c r="G1153"/>
      <c r="H1153" s="22">
        <v>5.9999999999999995E-4</v>
      </c>
      <c r="J1153" s="13">
        <v>8.3400000000000002E-2</v>
      </c>
      <c r="K1153" s="13">
        <v>0.1229</v>
      </c>
      <c r="L1153" s="13">
        <v>7.1199999999999999E-2</v>
      </c>
      <c r="M1153" s="13">
        <v>6.5799999999999997E-2</v>
      </c>
      <c r="N1153" s="13">
        <v>-1.9199999999999998E-2</v>
      </c>
      <c r="O1153" s="13">
        <v>-0.12280000000000001</v>
      </c>
      <c r="P1153" s="13"/>
      <c r="Q1153" s="19">
        <v>2</v>
      </c>
      <c r="R1153" s="22">
        <v>0.57999999999999996</v>
      </c>
      <c r="S1153" s="22">
        <v>0.93</v>
      </c>
      <c r="T1153" s="22">
        <v>0.05</v>
      </c>
      <c r="U1153" s="19">
        <v>32</v>
      </c>
      <c r="V1153" s="19">
        <v>8</v>
      </c>
      <c r="AS1153" s="2"/>
      <c r="AT1153" s="2"/>
      <c r="AU1153" s="2"/>
      <c r="AV1153" s="15"/>
      <c r="AW1153" s="15"/>
      <c r="BA1153" s="2"/>
      <c r="BB1153" s="2"/>
      <c r="BD1153" s="20"/>
      <c r="BE1153" s="20"/>
      <c r="BG1153" s="3"/>
      <c r="BH1153" s="1"/>
      <c r="BI1153" s="1"/>
      <c r="BJ1153" s="1"/>
      <c r="BK1153" s="1"/>
      <c r="BL1153" s="1"/>
    </row>
    <row r="1154" spans="1:64" x14ac:dyDescent="0.25">
      <c r="A1154" s="1" t="s">
        <v>1079</v>
      </c>
      <c r="B1154" s="1" t="s">
        <v>18</v>
      </c>
      <c r="C1154" s="1" t="s">
        <v>7</v>
      </c>
      <c r="D1154" s="1" t="s">
        <v>287</v>
      </c>
      <c r="E1154" s="1" t="s">
        <v>1154</v>
      </c>
      <c r="F1154" s="1" t="s">
        <v>1154</v>
      </c>
      <c r="G1154">
        <v>-3.4068000000000001E-2</v>
      </c>
      <c r="H1154" s="22">
        <v>3.8501000000000001E-2</v>
      </c>
      <c r="I1154" s="2">
        <v>-3.4099999999999998E-2</v>
      </c>
      <c r="J1154" s="13">
        <v>2.2100000000000002E-2</v>
      </c>
      <c r="K1154" s="13">
        <v>0.19550000000000001</v>
      </c>
      <c r="L1154" s="13">
        <v>0.1132</v>
      </c>
      <c r="M1154" s="13">
        <v>9.8299999999999998E-2</v>
      </c>
      <c r="N1154" s="13">
        <v>-7.5999999999999998E-2</v>
      </c>
      <c r="O1154" s="13">
        <v>-0.44390000000000002</v>
      </c>
      <c r="P1154" s="13">
        <v>-3.4099999999999998E-2</v>
      </c>
      <c r="Q1154" s="19">
        <v>0</v>
      </c>
      <c r="R1154" s="22">
        <v>0.57999999999999996</v>
      </c>
      <c r="S1154" s="22">
        <v>0.83</v>
      </c>
      <c r="T1154" s="22">
        <v>0.35</v>
      </c>
      <c r="U1154" s="19">
        <v>52</v>
      </c>
      <c r="V1154" s="19">
        <v>7</v>
      </c>
      <c r="AS1154" s="2"/>
      <c r="AT1154" s="2"/>
      <c r="AU1154" s="2"/>
      <c r="AV1154" s="15"/>
      <c r="AW1154" s="15"/>
      <c r="BA1154" s="2"/>
      <c r="BB1154" s="2"/>
      <c r="BD1154" s="20"/>
      <c r="BE1154" s="20"/>
      <c r="BG1154" s="3"/>
      <c r="BH1154" s="1"/>
      <c r="BI1154" s="1"/>
      <c r="BJ1154" s="1"/>
      <c r="BK1154" s="1"/>
      <c r="BL1154" s="1"/>
    </row>
    <row r="1155" spans="1:64" x14ac:dyDescent="0.25">
      <c r="A1155" s="1" t="s">
        <v>1</v>
      </c>
      <c r="B1155" s="1" t="s">
        <v>2</v>
      </c>
      <c r="C1155" s="1" t="s">
        <v>28</v>
      </c>
      <c r="D1155" s="1" t="s">
        <v>30</v>
      </c>
      <c r="E1155" s="1" t="s">
        <v>3279</v>
      </c>
      <c r="F1155" s="1" t="s">
        <v>3280</v>
      </c>
      <c r="G1155"/>
      <c r="H1155" s="22">
        <v>5.2200000000000003E-2</v>
      </c>
      <c r="J1155" s="13">
        <v>0.21240000000000001</v>
      </c>
      <c r="K1155" s="13">
        <v>0.16889999999999999</v>
      </c>
      <c r="L1155" s="13">
        <v>9.7600000000000006E-2</v>
      </c>
      <c r="M1155" s="13">
        <v>8.6699999999999999E-2</v>
      </c>
      <c r="N1155" s="13">
        <v>-4.1700000000000001E-2</v>
      </c>
      <c r="O1155" s="13">
        <v>-0.27629999999999999</v>
      </c>
      <c r="P1155" s="13"/>
      <c r="Q1155" s="19">
        <v>1</v>
      </c>
      <c r="R1155" s="22">
        <v>0.57999999999999996</v>
      </c>
      <c r="S1155" s="22">
        <v>0.94</v>
      </c>
      <c r="T1155" s="22">
        <v>0.81</v>
      </c>
      <c r="U1155" s="19">
        <v>28</v>
      </c>
      <c r="V1155" s="19">
        <v>6</v>
      </c>
      <c r="AS1155" s="2"/>
      <c r="AT1155" s="2"/>
      <c r="AU1155" s="2"/>
      <c r="AV1155" s="15"/>
      <c r="AW1155" s="15"/>
      <c r="BA1155" s="2"/>
      <c r="BB1155" s="2"/>
      <c r="BD1155" s="20"/>
      <c r="BE1155" s="20"/>
      <c r="BG1155" s="3"/>
      <c r="BH1155" s="1"/>
      <c r="BI1155" s="1"/>
      <c r="BJ1155" s="1"/>
      <c r="BK1155" s="1"/>
      <c r="BL1155" s="1"/>
    </row>
    <row r="1156" spans="1:64" x14ac:dyDescent="0.25">
      <c r="A1156" s="1" t="s">
        <v>6</v>
      </c>
      <c r="B1156" s="1" t="s">
        <v>2</v>
      </c>
      <c r="C1156" s="1" t="s">
        <v>1646</v>
      </c>
      <c r="D1156" s="1" t="s">
        <v>4</v>
      </c>
      <c r="E1156" s="1" t="s">
        <v>2132</v>
      </c>
      <c r="F1156" s="1" t="s">
        <v>2134</v>
      </c>
      <c r="G1156"/>
      <c r="H1156" s="22">
        <v>1.2699999999999999E-2</v>
      </c>
      <c r="J1156" s="13">
        <v>0.34610000000000002</v>
      </c>
      <c r="K1156" s="13">
        <v>0.20150000000000001</v>
      </c>
      <c r="L1156" s="13">
        <v>0.1162</v>
      </c>
      <c r="M1156" s="13">
        <v>0.1012</v>
      </c>
      <c r="N1156" s="13">
        <v>0</v>
      </c>
      <c r="O1156" s="13">
        <v>-0.23039999999999999</v>
      </c>
      <c r="P1156" s="13"/>
      <c r="Q1156" s="19">
        <v>0</v>
      </c>
      <c r="R1156" s="22">
        <v>0.57999999999999996</v>
      </c>
      <c r="S1156" s="22">
        <v>1.05</v>
      </c>
      <c r="T1156" s="22">
        <v>-0.12</v>
      </c>
      <c r="U1156" s="19">
        <v>26</v>
      </c>
      <c r="V1156" s="19">
        <v>9</v>
      </c>
      <c r="AS1156" s="2"/>
      <c r="AT1156" s="2"/>
      <c r="AU1156" s="2"/>
      <c r="AV1156" s="15"/>
      <c r="AW1156" s="15"/>
      <c r="BA1156" s="2"/>
      <c r="BB1156" s="2"/>
      <c r="BD1156" s="20"/>
      <c r="BE1156" s="20"/>
      <c r="BG1156" s="3"/>
      <c r="BH1156" s="1"/>
      <c r="BI1156" s="1"/>
      <c r="BJ1156" s="1"/>
      <c r="BK1156" s="1"/>
      <c r="BL1156" s="1"/>
    </row>
    <row r="1157" spans="1:64" x14ac:dyDescent="0.25">
      <c r="A1157" s="1" t="s">
        <v>1</v>
      </c>
      <c r="B1157" s="1" t="s">
        <v>18</v>
      </c>
      <c r="C1157" s="1" t="s">
        <v>71</v>
      </c>
      <c r="D1157" s="1" t="s">
        <v>40</v>
      </c>
      <c r="E1157" s="1" t="s">
        <v>238</v>
      </c>
      <c r="F1157" s="1" t="s">
        <v>239</v>
      </c>
      <c r="G1157"/>
      <c r="H1157" s="22">
        <v>-1.4E-3</v>
      </c>
      <c r="J1157" s="13">
        <v>0.1164</v>
      </c>
      <c r="K1157" s="13">
        <v>0.47660000000000002</v>
      </c>
      <c r="L1157" s="13">
        <v>0.27510000000000001</v>
      </c>
      <c r="M1157" s="13">
        <v>0.2107</v>
      </c>
      <c r="N1157" s="13">
        <v>-0.23350000000000001</v>
      </c>
      <c r="O1157" s="13">
        <v>-0.41489999999999999</v>
      </c>
      <c r="P1157" s="13"/>
      <c r="Q1157" s="19">
        <v>1</v>
      </c>
      <c r="R1157" s="22">
        <v>0.57999999999999996</v>
      </c>
      <c r="S1157" s="22">
        <v>1.51</v>
      </c>
      <c r="T1157" s="22">
        <v>0.1</v>
      </c>
      <c r="U1157" s="19">
        <v>35</v>
      </c>
      <c r="V1157" s="19">
        <v>9</v>
      </c>
      <c r="AS1157" s="2"/>
      <c r="AT1157" s="2"/>
      <c r="AU1157" s="2"/>
      <c r="AV1157" s="15"/>
      <c r="AW1157" s="15"/>
      <c r="BA1157" s="2"/>
      <c r="BB1157" s="2"/>
      <c r="BD1157" s="20"/>
      <c r="BE1157" s="20"/>
      <c r="BG1157" s="3"/>
      <c r="BH1157" s="1"/>
      <c r="BI1157" s="1"/>
      <c r="BJ1157" s="1"/>
      <c r="BK1157" s="1"/>
      <c r="BL1157" s="1"/>
    </row>
    <row r="1158" spans="1:64" x14ac:dyDescent="0.25">
      <c r="A1158" s="1" t="s">
        <v>1</v>
      </c>
      <c r="B1158" s="1" t="s">
        <v>18</v>
      </c>
      <c r="C1158" s="1" t="s">
        <v>25</v>
      </c>
      <c r="D1158" s="1" t="s">
        <v>40</v>
      </c>
      <c r="E1158" s="1" t="s">
        <v>2987</v>
      </c>
      <c r="F1158" s="1" t="s">
        <v>2988</v>
      </c>
      <c r="G1158"/>
      <c r="H1158" s="22">
        <v>9.5999999999999992E-3</v>
      </c>
      <c r="J1158" s="13">
        <v>1.7100000000000001E-2</v>
      </c>
      <c r="K1158" s="13">
        <v>5.7799999999999997E-2</v>
      </c>
      <c r="L1158" s="13">
        <v>3.3500000000000002E-2</v>
      </c>
      <c r="M1158" s="13">
        <v>3.2300000000000002E-2</v>
      </c>
      <c r="N1158" s="13">
        <v>-5.2600000000000001E-2</v>
      </c>
      <c r="O1158" s="13">
        <v>-0.10100000000000001</v>
      </c>
      <c r="P1158" s="13"/>
      <c r="Q1158" s="19">
        <v>5</v>
      </c>
      <c r="R1158" s="22">
        <v>0.57999999999999996</v>
      </c>
      <c r="S1158" s="22">
        <v>0.92</v>
      </c>
      <c r="T1158" s="22">
        <v>0.12</v>
      </c>
      <c r="U1158" s="19">
        <v>71</v>
      </c>
      <c r="V1158" s="19">
        <v>8</v>
      </c>
      <c r="AS1158" s="2"/>
      <c r="AT1158" s="2"/>
      <c r="AU1158" s="2"/>
      <c r="AV1158" s="15"/>
      <c r="AW1158" s="15"/>
      <c r="BA1158" s="2"/>
      <c r="BB1158" s="2"/>
      <c r="BD1158" s="20"/>
      <c r="BE1158" s="20"/>
      <c r="BG1158" s="3"/>
      <c r="BH1158" s="1"/>
      <c r="BI1158" s="1"/>
      <c r="BJ1158" s="1"/>
      <c r="BK1158" s="1"/>
      <c r="BL1158" s="1"/>
    </row>
    <row r="1159" spans="1:64" x14ac:dyDescent="0.25">
      <c r="A1159" s="1" t="s">
        <v>65</v>
      </c>
      <c r="B1159" s="1" t="s">
        <v>68</v>
      </c>
      <c r="C1159" s="1" t="s">
        <v>7</v>
      </c>
      <c r="D1159" s="1" t="s">
        <v>16</v>
      </c>
      <c r="E1159" s="1" t="s">
        <v>689</v>
      </c>
      <c r="F1159" s="1" t="s">
        <v>1594</v>
      </c>
      <c r="G1159"/>
      <c r="H1159" s="22">
        <v>2.93E-2</v>
      </c>
      <c r="J1159" s="13">
        <v>9.9699999999999997E-2</v>
      </c>
      <c r="K1159" s="13">
        <v>0.13769999999999999</v>
      </c>
      <c r="L1159" s="13">
        <v>7.9000000000000001E-2</v>
      </c>
      <c r="M1159" s="13">
        <v>7.1999999999999995E-2</v>
      </c>
      <c r="N1159" s="13">
        <v>-0.20979999999999999</v>
      </c>
      <c r="O1159" s="13">
        <v>-0.28710000000000002</v>
      </c>
      <c r="P1159" s="13"/>
      <c r="Q1159" s="19">
        <v>101</v>
      </c>
      <c r="R1159" s="22">
        <v>0.56999999999999995</v>
      </c>
      <c r="S1159" s="22">
        <v>0.95</v>
      </c>
      <c r="T1159" s="22">
        <v>0.14000000000000001</v>
      </c>
      <c r="U1159" s="19">
        <v>31</v>
      </c>
      <c r="V1159" s="19">
        <v>10</v>
      </c>
      <c r="AS1159" s="2"/>
      <c r="AT1159" s="2"/>
      <c r="AU1159" s="2"/>
      <c r="AV1159" s="15"/>
      <c r="AW1159" s="15"/>
      <c r="BA1159" s="2"/>
      <c r="BB1159" s="2"/>
      <c r="BD1159" s="20"/>
      <c r="BE1159" s="20"/>
      <c r="BG1159" s="3"/>
      <c r="BH1159" s="1"/>
      <c r="BI1159" s="1"/>
      <c r="BJ1159" s="1"/>
      <c r="BK1159" s="1"/>
      <c r="BL1159" s="1"/>
    </row>
    <row r="1160" spans="1:64" x14ac:dyDescent="0.25">
      <c r="A1160" s="1" t="s">
        <v>36</v>
      </c>
      <c r="B1160" s="1" t="s">
        <v>2</v>
      </c>
      <c r="C1160" s="1" t="s">
        <v>7</v>
      </c>
      <c r="D1160" s="1" t="s">
        <v>4</v>
      </c>
      <c r="E1160" s="1" t="s">
        <v>697</v>
      </c>
      <c r="F1160" s="1" t="s">
        <v>2554</v>
      </c>
      <c r="G1160"/>
      <c r="H1160" s="22">
        <v>-2.2000000000000001E-3</v>
      </c>
      <c r="J1160" s="13">
        <v>6.3899999999999998E-2</v>
      </c>
      <c r="K1160" s="13">
        <v>4.7399999999999998E-2</v>
      </c>
      <c r="L1160" s="13">
        <v>2.69E-2</v>
      </c>
      <c r="M1160" s="13">
        <v>2.6100000000000002E-2</v>
      </c>
      <c r="N1160" s="13">
        <v>-2.2000000000000001E-3</v>
      </c>
      <c r="O1160" s="13">
        <v>-0.10630000000000001</v>
      </c>
      <c r="P1160" s="13"/>
      <c r="Q1160" s="19">
        <v>16</v>
      </c>
      <c r="R1160" s="22">
        <v>0.56999999999999995</v>
      </c>
      <c r="S1160" s="22">
        <v>1.03</v>
      </c>
      <c r="T1160" s="22">
        <v>0.53</v>
      </c>
      <c r="U1160" s="19">
        <v>20</v>
      </c>
      <c r="V1160" s="19">
        <v>4</v>
      </c>
      <c r="AS1160" s="2"/>
      <c r="AT1160" s="2"/>
      <c r="AU1160" s="2"/>
      <c r="AV1160" s="15"/>
      <c r="AW1160" s="15"/>
      <c r="BA1160" s="2"/>
      <c r="BB1160" s="2"/>
      <c r="BD1160" s="20"/>
      <c r="BE1160" s="20"/>
      <c r="BG1160" s="3"/>
      <c r="BH1160" s="1"/>
      <c r="BI1160" s="1"/>
      <c r="BJ1160" s="1"/>
      <c r="BK1160" s="1"/>
      <c r="BL1160" s="1"/>
    </row>
    <row r="1161" spans="1:64" x14ac:dyDescent="0.25">
      <c r="A1161" s="1" t="s">
        <v>1</v>
      </c>
      <c r="B1161" s="1" t="s">
        <v>2</v>
      </c>
      <c r="C1161" s="1" t="s">
        <v>13</v>
      </c>
      <c r="D1161" s="1" t="s">
        <v>4</v>
      </c>
      <c r="E1161" s="1" t="s">
        <v>126</v>
      </c>
      <c r="F1161" s="1" t="s">
        <v>127</v>
      </c>
      <c r="G1161"/>
      <c r="H1161" s="22">
        <v>1.0028E-2</v>
      </c>
      <c r="J1161" s="13">
        <v>9.7999999999999997E-3</v>
      </c>
      <c r="K1161" s="13">
        <v>0.31190000000000001</v>
      </c>
      <c r="L1161" s="13">
        <v>0.17860000000000001</v>
      </c>
      <c r="M1161" s="13">
        <v>0.1489</v>
      </c>
      <c r="N1161" s="13">
        <v>-7.4700000000000003E-2</v>
      </c>
      <c r="O1161" s="13">
        <v>-0.2908</v>
      </c>
      <c r="P1161" s="13"/>
      <c r="Q1161" s="19">
        <v>110</v>
      </c>
      <c r="R1161" s="22">
        <v>0.56999999999999995</v>
      </c>
      <c r="S1161" s="22">
        <v>1.39</v>
      </c>
      <c r="T1161" s="22">
        <v>-0.03</v>
      </c>
      <c r="U1161" s="19">
        <v>61</v>
      </c>
      <c r="V1161" s="19">
        <v>7</v>
      </c>
      <c r="AS1161" s="2"/>
      <c r="AT1161" s="2"/>
      <c r="AU1161" s="2"/>
      <c r="AV1161" s="15"/>
      <c r="AW1161" s="15"/>
      <c r="BA1161" s="2"/>
      <c r="BB1161" s="2"/>
      <c r="BD1161" s="20"/>
      <c r="BE1161" s="20"/>
      <c r="BG1161" s="3"/>
      <c r="BH1161" s="1"/>
      <c r="BI1161" s="1"/>
      <c r="BJ1161" s="1"/>
      <c r="BK1161" s="1"/>
      <c r="BL1161" s="1"/>
    </row>
    <row r="1162" spans="1:64" x14ac:dyDescent="0.25">
      <c r="A1162" s="1" t="s">
        <v>1</v>
      </c>
      <c r="B1162" s="1" t="s">
        <v>2</v>
      </c>
      <c r="C1162" s="1" t="s">
        <v>39</v>
      </c>
      <c r="D1162" s="1" t="s">
        <v>4</v>
      </c>
      <c r="E1162" s="1" t="s">
        <v>136</v>
      </c>
      <c r="F1162" s="1" t="s">
        <v>137</v>
      </c>
      <c r="G1162"/>
      <c r="H1162" s="22">
        <v>5.5069999999999997E-3</v>
      </c>
      <c r="J1162" s="13">
        <v>2.69E-2</v>
      </c>
      <c r="K1162" s="13">
        <v>8.3000000000000004E-2</v>
      </c>
      <c r="L1162" s="13">
        <v>4.7699999999999999E-2</v>
      </c>
      <c r="M1162" s="13">
        <v>4.5199999999999997E-2</v>
      </c>
      <c r="N1162" s="13">
        <v>-8.0500000000000002E-2</v>
      </c>
      <c r="O1162" s="13">
        <v>-0.1022</v>
      </c>
      <c r="P1162" s="13"/>
      <c r="Q1162" s="19">
        <v>67</v>
      </c>
      <c r="R1162" s="22">
        <v>0.56999999999999995</v>
      </c>
      <c r="S1162" s="22">
        <v>1.17</v>
      </c>
      <c r="T1162" s="22">
        <v>-0.03</v>
      </c>
      <c r="U1162" s="19">
        <v>25</v>
      </c>
      <c r="V1162" s="19">
        <v>6</v>
      </c>
      <c r="AS1162" s="2"/>
      <c r="AT1162" s="2"/>
      <c r="AU1162" s="2"/>
      <c r="AV1162" s="15"/>
      <c r="AW1162" s="15"/>
      <c r="BA1162" s="2"/>
      <c r="BB1162" s="2"/>
      <c r="BD1162" s="20"/>
      <c r="BE1162" s="20"/>
      <c r="BG1162" s="3"/>
      <c r="BH1162" s="1"/>
      <c r="BI1162" s="1"/>
      <c r="BJ1162" s="1"/>
      <c r="BK1162" s="1"/>
      <c r="BL1162" s="1"/>
    </row>
    <row r="1163" spans="1:64" x14ac:dyDescent="0.25">
      <c r="A1163" s="1" t="s">
        <v>1</v>
      </c>
      <c r="B1163" s="1" t="s">
        <v>2</v>
      </c>
      <c r="C1163" s="1" t="s">
        <v>13</v>
      </c>
      <c r="D1163" s="1" t="s">
        <v>4</v>
      </c>
      <c r="E1163" s="1" t="s">
        <v>138</v>
      </c>
      <c r="F1163" s="1" t="s">
        <v>139</v>
      </c>
      <c r="G1163"/>
      <c r="H1163" s="22">
        <v>-2.3199999999999998E-2</v>
      </c>
      <c r="J1163" s="13">
        <v>3.09E-2</v>
      </c>
      <c r="K1163" s="13">
        <v>0.13450000000000001</v>
      </c>
      <c r="L1163" s="13">
        <v>7.7299999999999994E-2</v>
      </c>
      <c r="M1163" s="13">
        <v>7.0599999999999996E-2</v>
      </c>
      <c r="N1163" s="13">
        <v>-0.20760000000000001</v>
      </c>
      <c r="O1163" s="13">
        <v>-0.2969</v>
      </c>
      <c r="P1163" s="13"/>
      <c r="Q1163" s="19">
        <v>97</v>
      </c>
      <c r="R1163" s="22">
        <v>0.56999999999999995</v>
      </c>
      <c r="S1163" s="22">
        <v>1.17</v>
      </c>
      <c r="T1163" s="22">
        <v>-0.04</v>
      </c>
      <c r="U1163" s="19">
        <v>164</v>
      </c>
      <c r="V1163" s="19">
        <v>7</v>
      </c>
      <c r="AS1163" s="2"/>
      <c r="AT1163" s="2"/>
      <c r="AU1163" s="2"/>
      <c r="AV1163" s="15"/>
      <c r="AW1163" s="15"/>
      <c r="BA1163" s="2"/>
      <c r="BB1163" s="2"/>
      <c r="BD1163" s="20"/>
      <c r="BE1163" s="20"/>
      <c r="BG1163" s="3"/>
      <c r="BH1163" s="1"/>
      <c r="BI1163" s="1"/>
      <c r="BJ1163" s="1"/>
      <c r="BK1163" s="1"/>
      <c r="BL1163" s="1"/>
    </row>
    <row r="1164" spans="1:64" x14ac:dyDescent="0.25">
      <c r="A1164" s="1" t="s">
        <v>6</v>
      </c>
      <c r="B1164" s="1" t="s">
        <v>18</v>
      </c>
      <c r="C1164" s="1" t="s">
        <v>1645</v>
      </c>
      <c r="D1164" s="1" t="s">
        <v>4</v>
      </c>
      <c r="E1164" s="1" t="s">
        <v>1459</v>
      </c>
      <c r="F1164" s="1" t="s">
        <v>1460</v>
      </c>
      <c r="G1164">
        <v>9.8042000000000004E-2</v>
      </c>
      <c r="H1164" s="22">
        <v>-4.8531999999999999E-2</v>
      </c>
      <c r="I1164" s="2">
        <v>9.8000000000000004E-2</v>
      </c>
      <c r="J1164" s="13">
        <v>4.4999999999999998E-2</v>
      </c>
      <c r="K1164" s="13">
        <v>0.72030000000000005</v>
      </c>
      <c r="L1164" s="13">
        <v>0.41389999999999999</v>
      </c>
      <c r="M1164" s="13">
        <v>0.19209999999999999</v>
      </c>
      <c r="N1164" s="13">
        <v>-0.39639999999999997</v>
      </c>
      <c r="O1164" s="13">
        <v>-0.79120000000000001</v>
      </c>
      <c r="P1164" s="13">
        <v>9.8000000000000004E-2</v>
      </c>
      <c r="Q1164" s="19">
        <v>0</v>
      </c>
      <c r="R1164" s="22">
        <v>0.56999999999999995</v>
      </c>
      <c r="S1164" s="22">
        <v>1.23</v>
      </c>
      <c r="T1164" s="22">
        <v>0.45</v>
      </c>
      <c r="U1164" s="19">
        <v>45</v>
      </c>
      <c r="V1164" s="19">
        <v>23</v>
      </c>
      <c r="AS1164" s="2"/>
      <c r="AT1164" s="2"/>
      <c r="AU1164" s="2"/>
      <c r="AV1164" s="15"/>
      <c r="AW1164" s="15"/>
      <c r="BA1164" s="2"/>
      <c r="BB1164" s="2"/>
      <c r="BD1164" s="20"/>
      <c r="BE1164" s="20"/>
      <c r="BG1164" s="3"/>
      <c r="BH1164" s="1"/>
      <c r="BI1164" s="1"/>
      <c r="BJ1164" s="1"/>
      <c r="BK1164" s="1"/>
      <c r="BL1164" s="1"/>
    </row>
    <row r="1165" spans="1:64" x14ac:dyDescent="0.25">
      <c r="A1165" s="1" t="s">
        <v>65</v>
      </c>
      <c r="B1165" s="1" t="s">
        <v>2</v>
      </c>
      <c r="C1165" s="1" t="s">
        <v>7</v>
      </c>
      <c r="D1165" s="1" t="s">
        <v>4</v>
      </c>
      <c r="E1165" s="1" t="s">
        <v>369</v>
      </c>
      <c r="F1165" s="1" t="s">
        <v>370</v>
      </c>
      <c r="G1165">
        <v>2.1915E-2</v>
      </c>
      <c r="H1165" s="22">
        <v>-2.7210999999999999E-2</v>
      </c>
      <c r="I1165" s="2">
        <v>2.1899999999999999E-2</v>
      </c>
      <c r="J1165" s="13">
        <v>0.1013</v>
      </c>
      <c r="K1165" s="13">
        <v>8.8499999999999995E-2</v>
      </c>
      <c r="L1165" s="13">
        <v>5.0700000000000002E-2</v>
      </c>
      <c r="M1165" s="13">
        <v>4.7800000000000002E-2</v>
      </c>
      <c r="N1165" s="13">
        <v>-5.8999999999999999E-3</v>
      </c>
      <c r="O1165" s="13">
        <v>-0.1429</v>
      </c>
      <c r="P1165" s="13">
        <v>2.1899999999999999E-2</v>
      </c>
      <c r="Q1165" s="19">
        <v>0</v>
      </c>
      <c r="R1165" s="22">
        <v>0.56999999999999995</v>
      </c>
      <c r="S1165" s="22">
        <v>0.75</v>
      </c>
      <c r="T1165" s="22">
        <v>0.91</v>
      </c>
      <c r="U1165" s="19">
        <v>30</v>
      </c>
      <c r="V1165" s="19">
        <v>6</v>
      </c>
      <c r="AS1165" s="2"/>
      <c r="AT1165" s="2"/>
      <c r="AU1165" s="2"/>
      <c r="AV1165" s="15"/>
      <c r="AW1165" s="15"/>
      <c r="BA1165" s="2"/>
      <c r="BB1165" s="2"/>
      <c r="BD1165" s="20"/>
      <c r="BE1165" s="20"/>
      <c r="BG1165" s="3"/>
      <c r="BH1165" s="1"/>
      <c r="BI1165" s="1"/>
      <c r="BJ1165" s="1"/>
      <c r="BK1165" s="1"/>
      <c r="BL1165" s="1"/>
    </row>
    <row r="1166" spans="1:64" x14ac:dyDescent="0.25">
      <c r="A1166" s="1" t="s">
        <v>21</v>
      </c>
      <c r="B1166" s="1" t="s">
        <v>2</v>
      </c>
      <c r="C1166" s="1" t="s">
        <v>7</v>
      </c>
      <c r="D1166" s="1" t="s">
        <v>4</v>
      </c>
      <c r="E1166" s="1" t="s">
        <v>369</v>
      </c>
      <c r="F1166" s="1" t="s">
        <v>1084</v>
      </c>
      <c r="G1166"/>
      <c r="H1166" s="22">
        <v>0</v>
      </c>
      <c r="J1166" s="13">
        <v>-2.3300000000000001E-2</v>
      </c>
      <c r="K1166" s="13">
        <v>7.3800000000000004E-2</v>
      </c>
      <c r="L1166" s="13">
        <v>4.1700000000000001E-2</v>
      </c>
      <c r="M1166" s="13">
        <v>3.9800000000000002E-2</v>
      </c>
      <c r="N1166" s="13">
        <v>-6.93E-2</v>
      </c>
      <c r="O1166" s="13">
        <v>-0.1075</v>
      </c>
      <c r="P1166" s="13"/>
      <c r="Q1166" s="19">
        <v>0</v>
      </c>
      <c r="R1166" s="22">
        <v>0.56999999999999995</v>
      </c>
      <c r="S1166" s="22">
        <v>0.88</v>
      </c>
      <c r="T1166" s="22">
        <v>0.52</v>
      </c>
      <c r="U1166" s="19">
        <v>40</v>
      </c>
      <c r="V1166" s="19">
        <v>6</v>
      </c>
      <c r="AS1166" s="2"/>
      <c r="AT1166" s="2"/>
      <c r="AU1166" s="2"/>
      <c r="AV1166" s="15"/>
      <c r="AW1166" s="15"/>
      <c r="BA1166" s="2"/>
      <c r="BB1166" s="2"/>
      <c r="BD1166" s="20"/>
      <c r="BE1166" s="20"/>
      <c r="BG1166" s="3"/>
      <c r="BH1166" s="1"/>
      <c r="BI1166" s="1"/>
      <c r="BJ1166" s="1"/>
      <c r="BK1166" s="1"/>
      <c r="BL1166" s="1"/>
    </row>
    <row r="1167" spans="1:64" x14ac:dyDescent="0.25">
      <c r="A1167" s="1" t="s">
        <v>1079</v>
      </c>
      <c r="B1167" s="1" t="s">
        <v>8</v>
      </c>
      <c r="C1167" s="1" t="s">
        <v>7</v>
      </c>
      <c r="D1167" s="1" t="s">
        <v>4</v>
      </c>
      <c r="E1167" s="1" t="s">
        <v>2249</v>
      </c>
      <c r="F1167" s="1" t="s">
        <v>2250</v>
      </c>
      <c r="G1167">
        <v>0.121429</v>
      </c>
      <c r="H1167" s="22">
        <v>3.7037E-2</v>
      </c>
      <c r="I1167" s="2">
        <v>0.12139999999999999</v>
      </c>
      <c r="J1167" s="13">
        <v>0.4511</v>
      </c>
      <c r="K1167" s="13">
        <v>0.2132</v>
      </c>
      <c r="L1167" s="13">
        <v>0.1207</v>
      </c>
      <c r="M1167" s="13">
        <v>0.1018</v>
      </c>
      <c r="N1167" s="13">
        <v>0</v>
      </c>
      <c r="O1167" s="13">
        <v>-0.39329999999999998</v>
      </c>
      <c r="P1167" s="13">
        <v>0.12139999999999999</v>
      </c>
      <c r="Q1167" s="19">
        <v>0</v>
      </c>
      <c r="R1167" s="22">
        <v>0.56999999999999995</v>
      </c>
      <c r="S1167" s="22">
        <v>0.68</v>
      </c>
      <c r="T1167" s="22">
        <v>0.35</v>
      </c>
      <c r="U1167" s="19">
        <v>61</v>
      </c>
      <c r="V1167" s="19">
        <v>9</v>
      </c>
      <c r="AS1167" s="2"/>
      <c r="AT1167" s="2"/>
      <c r="AU1167" s="2"/>
      <c r="AV1167" s="15"/>
      <c r="AW1167" s="15"/>
      <c r="BA1167" s="2"/>
      <c r="BB1167" s="2"/>
      <c r="BD1167" s="20"/>
      <c r="BE1167" s="20"/>
      <c r="BG1167" s="3"/>
      <c r="BH1167" s="1"/>
      <c r="BI1167" s="1"/>
      <c r="BJ1167" s="1"/>
      <c r="BK1167" s="1"/>
      <c r="BL1167" s="1"/>
    </row>
    <row r="1168" spans="1:64" x14ac:dyDescent="0.25">
      <c r="A1168" s="1" t="s">
        <v>17</v>
      </c>
      <c r="B1168" s="1" t="s">
        <v>18</v>
      </c>
      <c r="C1168" s="1" t="s">
        <v>494</v>
      </c>
      <c r="D1168" s="1" t="s">
        <v>283</v>
      </c>
      <c r="E1168" s="1" t="s">
        <v>446</v>
      </c>
      <c r="F1168" s="1" t="s">
        <v>580</v>
      </c>
      <c r="G1168">
        <v>2.2003999999999999E-2</v>
      </c>
      <c r="H1168" s="22">
        <v>-3.6970000000000003E-2</v>
      </c>
      <c r="I1168" s="2">
        <v>2.1999999999999999E-2</v>
      </c>
      <c r="J1168" s="13">
        <v>2.9000000000000001E-2</v>
      </c>
      <c r="K1168" s="13">
        <v>0.1081</v>
      </c>
      <c r="L1168" s="13">
        <v>6.2E-2</v>
      </c>
      <c r="M1168" s="13">
        <v>5.7599999999999998E-2</v>
      </c>
      <c r="N1168" s="13">
        <v>-2.6100000000000002E-2</v>
      </c>
      <c r="O1168" s="13">
        <v>-0.23760000000000001</v>
      </c>
      <c r="P1168" s="13">
        <v>2.1999999999999999E-2</v>
      </c>
      <c r="Q1168" s="19">
        <v>0</v>
      </c>
      <c r="R1168" s="22">
        <v>0.56999999999999995</v>
      </c>
      <c r="S1168" s="22">
        <v>0.85</v>
      </c>
      <c r="T1168" s="22">
        <v>0.7</v>
      </c>
      <c r="U1168" s="19">
        <v>31</v>
      </c>
      <c r="V1168" s="19">
        <v>7</v>
      </c>
      <c r="AS1168" s="2"/>
      <c r="AT1168" s="2"/>
      <c r="AU1168" s="2"/>
      <c r="AV1168" s="15"/>
      <c r="AW1168" s="15"/>
      <c r="BA1168" s="2"/>
      <c r="BB1168" s="2"/>
      <c r="BD1168" s="20"/>
      <c r="BE1168" s="20"/>
      <c r="BG1168" s="3"/>
      <c r="BH1168" s="1"/>
      <c r="BI1168" s="1"/>
      <c r="BJ1168" s="1"/>
      <c r="BK1168" s="1"/>
      <c r="BL1168" s="1"/>
    </row>
    <row r="1169" spans="1:64" x14ac:dyDescent="0.25">
      <c r="A1169" s="1" t="s">
        <v>6</v>
      </c>
      <c r="B1169" s="1" t="s">
        <v>18</v>
      </c>
      <c r="C1169" s="1" t="s">
        <v>1645</v>
      </c>
      <c r="D1169" s="1" t="s">
        <v>4</v>
      </c>
      <c r="E1169" s="1" t="s">
        <v>2277</v>
      </c>
      <c r="F1169" s="1" t="s">
        <v>2278</v>
      </c>
      <c r="G1169">
        <v>-3.7711000000000001E-2</v>
      </c>
      <c r="H1169" s="22">
        <v>-0.19894500000000001</v>
      </c>
      <c r="I1169" s="2">
        <v>-3.7699999999999997E-2</v>
      </c>
      <c r="J1169" s="13">
        <v>0.1951</v>
      </c>
      <c r="K1169" s="13">
        <v>1.6375999999999999</v>
      </c>
      <c r="L1169" s="13">
        <v>0.9395</v>
      </c>
      <c r="M1169" s="13">
        <v>0</v>
      </c>
      <c r="N1169" s="13">
        <v>-0.22919999999999999</v>
      </c>
      <c r="O1169" s="13">
        <v>-0.43120000000000003</v>
      </c>
      <c r="P1169" s="13">
        <v>-3.7699999999999997E-2</v>
      </c>
      <c r="Q1169" s="19">
        <v>0</v>
      </c>
      <c r="R1169" s="22">
        <v>0.56999999999999995</v>
      </c>
      <c r="S1169" s="22">
        <v>2.84</v>
      </c>
      <c r="T1169" s="22"/>
      <c r="U1169" s="19">
        <v>5</v>
      </c>
      <c r="V1169" s="19">
        <v>3</v>
      </c>
      <c r="AS1169" s="2"/>
      <c r="AT1169" s="2"/>
      <c r="AU1169" s="2"/>
      <c r="AV1169" s="15"/>
      <c r="AW1169" s="15"/>
      <c r="BA1169" s="2"/>
      <c r="BB1169" s="2"/>
      <c r="BD1169" s="20"/>
      <c r="BE1169" s="20"/>
      <c r="BG1169" s="3"/>
      <c r="BH1169" s="1"/>
      <c r="BI1169" s="1"/>
      <c r="BJ1169" s="1"/>
      <c r="BK1169" s="1"/>
      <c r="BL1169" s="1"/>
    </row>
    <row r="1170" spans="1:64" x14ac:dyDescent="0.25">
      <c r="A1170" s="1" t="s">
        <v>21</v>
      </c>
      <c r="B1170" s="1" t="s">
        <v>18</v>
      </c>
      <c r="C1170" s="1" t="s">
        <v>7</v>
      </c>
      <c r="D1170" s="1" t="s">
        <v>4</v>
      </c>
      <c r="E1170" s="1" t="s">
        <v>622</v>
      </c>
      <c r="F1170" s="1" t="s">
        <v>910</v>
      </c>
      <c r="G1170"/>
      <c r="H1170" s="22">
        <v>-1.9924000000000001E-2</v>
      </c>
      <c r="J1170" s="13">
        <v>0.20019999999999999</v>
      </c>
      <c r="K1170" s="13">
        <v>0.14829999999999999</v>
      </c>
      <c r="L1170" s="13">
        <v>8.5199999999999998E-2</v>
      </c>
      <c r="M1170" s="13">
        <v>7.6600000000000001E-2</v>
      </c>
      <c r="N1170" s="13">
        <v>-1.9900000000000001E-2</v>
      </c>
      <c r="O1170" s="13">
        <v>-0.26290000000000002</v>
      </c>
      <c r="P1170" s="13"/>
      <c r="Q1170" s="19">
        <v>0</v>
      </c>
      <c r="R1170" s="22">
        <v>0.56999999999999995</v>
      </c>
      <c r="S1170" s="22">
        <v>0.71</v>
      </c>
      <c r="T1170" s="22">
        <v>0.95</v>
      </c>
      <c r="U1170" s="19">
        <v>23</v>
      </c>
      <c r="V1170" s="19">
        <v>6</v>
      </c>
      <c r="AS1170" s="2"/>
      <c r="AT1170" s="2"/>
      <c r="AU1170" s="2"/>
      <c r="AV1170" s="15"/>
      <c r="AW1170" s="15"/>
      <c r="BA1170" s="2"/>
      <c r="BB1170" s="2"/>
      <c r="BD1170" s="20"/>
      <c r="BE1170" s="20"/>
      <c r="BG1170" s="3"/>
      <c r="BH1170" s="1"/>
      <c r="BI1170" s="1"/>
      <c r="BJ1170" s="1"/>
      <c r="BK1170" s="1"/>
      <c r="BL1170" s="1"/>
    </row>
    <row r="1171" spans="1:64" x14ac:dyDescent="0.25">
      <c r="A1171" s="1" t="s">
        <v>17</v>
      </c>
      <c r="B1171" s="1" t="s">
        <v>18</v>
      </c>
      <c r="C1171" s="1" t="s">
        <v>25</v>
      </c>
      <c r="D1171" s="1" t="s">
        <v>4</v>
      </c>
      <c r="E1171" s="1" t="s">
        <v>475</v>
      </c>
      <c r="F1171" s="1" t="s">
        <v>524</v>
      </c>
      <c r="G1171">
        <v>3.9906999999999998E-2</v>
      </c>
      <c r="H1171" s="22">
        <v>-3.7669999999999999E-3</v>
      </c>
      <c r="I1171" s="2">
        <v>3.9899999999999998E-2</v>
      </c>
      <c r="J1171" s="13">
        <v>8.5400000000000004E-2</v>
      </c>
      <c r="K1171" s="13">
        <v>0.12</v>
      </c>
      <c r="L1171" s="13">
        <v>6.8099999999999994E-2</v>
      </c>
      <c r="M1171" s="13">
        <v>6.2799999999999995E-2</v>
      </c>
      <c r="N1171" s="13">
        <v>0</v>
      </c>
      <c r="O1171" s="13">
        <v>-0.15959999999999999</v>
      </c>
      <c r="P1171" s="13">
        <v>3.9899999999999998E-2</v>
      </c>
      <c r="Q1171" s="19">
        <v>0</v>
      </c>
      <c r="R1171" s="22">
        <v>0.56999999999999995</v>
      </c>
      <c r="S1171" s="22">
        <v>0.89</v>
      </c>
      <c r="T1171" s="22">
        <v>0.59</v>
      </c>
      <c r="U1171" s="19">
        <v>34</v>
      </c>
      <c r="V1171" s="19">
        <v>7</v>
      </c>
      <c r="AS1171" s="2"/>
      <c r="AT1171" s="2"/>
      <c r="AU1171" s="2"/>
      <c r="AV1171" s="15"/>
      <c r="AW1171" s="15"/>
      <c r="BA1171" s="2"/>
      <c r="BB1171" s="2"/>
      <c r="BD1171" s="20"/>
      <c r="BE1171" s="20"/>
      <c r="BG1171" s="3"/>
      <c r="BH1171" s="1"/>
      <c r="BI1171" s="1"/>
      <c r="BJ1171" s="1"/>
      <c r="BK1171" s="1"/>
      <c r="BL1171" s="1"/>
    </row>
    <row r="1172" spans="1:64" x14ac:dyDescent="0.25">
      <c r="A1172" s="1" t="s">
        <v>17</v>
      </c>
      <c r="B1172" s="1" t="s">
        <v>18</v>
      </c>
      <c r="C1172" s="1" t="s">
        <v>25</v>
      </c>
      <c r="D1172" s="1" t="s">
        <v>283</v>
      </c>
      <c r="E1172" s="1" t="s">
        <v>2545</v>
      </c>
      <c r="F1172" s="1" t="s">
        <v>2546</v>
      </c>
      <c r="G1172"/>
      <c r="H1172" s="22">
        <v>-2.2499999999999999E-2</v>
      </c>
      <c r="J1172" s="13">
        <v>0.14610000000000001</v>
      </c>
      <c r="K1172" s="13">
        <v>8.7599999999999997E-2</v>
      </c>
      <c r="L1172" s="13">
        <v>5.0099999999999999E-2</v>
      </c>
      <c r="M1172" s="13">
        <v>4.7300000000000002E-2</v>
      </c>
      <c r="N1172" s="13">
        <v>-2.2499999999999999E-2</v>
      </c>
      <c r="O1172" s="13">
        <v>-0.1348</v>
      </c>
      <c r="P1172" s="13"/>
      <c r="Q1172" s="19">
        <v>69</v>
      </c>
      <c r="R1172" s="22">
        <v>0.56999999999999995</v>
      </c>
      <c r="S1172" s="22">
        <v>0.82</v>
      </c>
      <c r="T1172" s="22">
        <v>0.74</v>
      </c>
      <c r="U1172" s="19">
        <v>23</v>
      </c>
      <c r="V1172" s="19">
        <v>5</v>
      </c>
      <c r="AS1172" s="2"/>
      <c r="AT1172" s="2"/>
      <c r="AU1172" s="2"/>
      <c r="AV1172" s="15"/>
      <c r="AW1172" s="15"/>
      <c r="BA1172" s="2"/>
      <c r="BB1172" s="2"/>
      <c r="BD1172" s="20"/>
      <c r="BE1172" s="20"/>
      <c r="BG1172" s="3"/>
      <c r="BH1172" s="1"/>
      <c r="BI1172" s="1"/>
      <c r="BJ1172" s="1"/>
      <c r="BK1172" s="1"/>
      <c r="BL1172" s="1"/>
    </row>
    <row r="1173" spans="1:64" x14ac:dyDescent="0.25">
      <c r="A1173" s="1" t="s">
        <v>65</v>
      </c>
      <c r="B1173" s="1" t="s">
        <v>2</v>
      </c>
      <c r="C1173" s="1" t="s">
        <v>7</v>
      </c>
      <c r="D1173" s="1" t="s">
        <v>16</v>
      </c>
      <c r="E1173" s="1" t="s">
        <v>2594</v>
      </c>
      <c r="F1173" s="1" t="s">
        <v>2764</v>
      </c>
      <c r="G1173"/>
      <c r="H1173" s="22">
        <v>1.12E-2</v>
      </c>
      <c r="J1173" s="13">
        <v>5.8400000000000001E-2</v>
      </c>
      <c r="K1173" s="13">
        <v>0.1464</v>
      </c>
      <c r="L1173" s="13">
        <v>8.3199999999999996E-2</v>
      </c>
      <c r="M1173" s="13">
        <v>7.4999999999999997E-2</v>
      </c>
      <c r="N1173" s="13">
        <v>-4.3999999999999997E-2</v>
      </c>
      <c r="O1173" s="13">
        <v>-0.33169999999999999</v>
      </c>
      <c r="P1173" s="13"/>
      <c r="Q1173" s="19">
        <v>4</v>
      </c>
      <c r="R1173" s="22">
        <v>0.56999999999999995</v>
      </c>
      <c r="S1173" s="22">
        <v>0.81</v>
      </c>
      <c r="T1173" s="22">
        <v>0.45</v>
      </c>
      <c r="U1173" s="19">
        <v>32</v>
      </c>
      <c r="V1173" s="19">
        <v>10</v>
      </c>
      <c r="AS1173" s="2"/>
      <c r="AT1173" s="2"/>
      <c r="AU1173" s="2"/>
      <c r="AV1173" s="15"/>
      <c r="AW1173" s="15"/>
      <c r="BA1173" s="2"/>
      <c r="BB1173" s="2"/>
      <c r="BD1173" s="20"/>
      <c r="BE1173" s="20"/>
      <c r="BG1173" s="3"/>
      <c r="BH1173" s="1"/>
      <c r="BI1173" s="1"/>
      <c r="BJ1173" s="1"/>
      <c r="BK1173" s="1"/>
      <c r="BL1173" s="1"/>
    </row>
    <row r="1174" spans="1:64" x14ac:dyDescent="0.25">
      <c r="A1174" s="1" t="s">
        <v>1</v>
      </c>
      <c r="B1174" s="1" t="s">
        <v>2</v>
      </c>
      <c r="C1174" s="1" t="s">
        <v>22</v>
      </c>
      <c r="D1174" s="1" t="s">
        <v>29</v>
      </c>
      <c r="E1174" s="1" t="s">
        <v>1919</v>
      </c>
      <c r="F1174" s="1" t="s">
        <v>1921</v>
      </c>
      <c r="G1174"/>
      <c r="H1174" s="22">
        <v>1.5E-3</v>
      </c>
      <c r="J1174" s="13">
        <v>2.9000000000000001E-2</v>
      </c>
      <c r="K1174" s="13">
        <v>4.8800000000000003E-2</v>
      </c>
      <c r="L1174" s="13">
        <v>2.7900000000000001E-2</v>
      </c>
      <c r="M1174" s="13">
        <v>2.7099999999999999E-2</v>
      </c>
      <c r="N1174" s="13">
        <v>0</v>
      </c>
      <c r="O1174" s="13">
        <v>-7.2800000000000004E-2</v>
      </c>
      <c r="P1174" s="13"/>
      <c r="Q1174" s="19">
        <v>0</v>
      </c>
      <c r="R1174" s="22">
        <v>0.56999999999999995</v>
      </c>
      <c r="S1174" s="22">
        <v>0.65</v>
      </c>
      <c r="T1174" s="22">
        <v>-0.02</v>
      </c>
      <c r="U1174" s="19">
        <v>30</v>
      </c>
      <c r="V1174" s="19">
        <v>5</v>
      </c>
      <c r="AS1174" s="2"/>
      <c r="AT1174" s="2"/>
      <c r="AU1174" s="2"/>
      <c r="AV1174" s="15"/>
      <c r="AW1174" s="15"/>
      <c r="BA1174" s="2"/>
      <c r="BB1174" s="2"/>
      <c r="BD1174" s="20"/>
      <c r="BE1174" s="20"/>
      <c r="BG1174" s="3"/>
      <c r="BH1174" s="1"/>
      <c r="BI1174" s="1"/>
      <c r="BJ1174" s="1"/>
      <c r="BK1174" s="1"/>
      <c r="BL1174" s="1"/>
    </row>
    <row r="1175" spans="1:64" x14ac:dyDescent="0.25">
      <c r="A1175" s="1" t="s">
        <v>36</v>
      </c>
      <c r="B1175" s="1" t="s">
        <v>8</v>
      </c>
      <c r="C1175" s="1" t="s">
        <v>7</v>
      </c>
      <c r="D1175" s="1" t="s">
        <v>4</v>
      </c>
      <c r="E1175" s="1" t="s">
        <v>2649</v>
      </c>
      <c r="F1175" s="1" t="s">
        <v>2650</v>
      </c>
      <c r="G1175"/>
      <c r="H1175" s="22">
        <v>2.0999999999999999E-3</v>
      </c>
      <c r="J1175" s="13">
        <v>3.6600000000000001E-2</v>
      </c>
      <c r="K1175" s="13">
        <v>4.02E-2</v>
      </c>
      <c r="L1175" s="13">
        <v>2.3099999999999999E-2</v>
      </c>
      <c r="M1175" s="13">
        <v>2.2499999999999999E-2</v>
      </c>
      <c r="N1175" s="13">
        <v>0</v>
      </c>
      <c r="O1175" s="13">
        <v>-8.2500000000000004E-2</v>
      </c>
      <c r="P1175" s="13"/>
      <c r="Q1175" s="19">
        <v>62</v>
      </c>
      <c r="R1175" s="22">
        <v>0.56999999999999995</v>
      </c>
      <c r="S1175" s="22">
        <v>0.55000000000000004</v>
      </c>
      <c r="T1175" s="22">
        <v>0.72</v>
      </c>
      <c r="U1175" s="19">
        <v>20</v>
      </c>
      <c r="V1175" s="19">
        <v>5</v>
      </c>
      <c r="AS1175" s="2"/>
      <c r="AT1175" s="2"/>
      <c r="AU1175" s="2"/>
      <c r="AV1175" s="15"/>
      <c r="AW1175" s="15"/>
      <c r="BA1175" s="2"/>
      <c r="BB1175" s="2"/>
      <c r="BD1175" s="20"/>
      <c r="BE1175" s="20"/>
      <c r="BG1175" s="3"/>
      <c r="BH1175" s="1"/>
      <c r="BI1175" s="1"/>
      <c r="BJ1175" s="1"/>
      <c r="BK1175" s="1"/>
      <c r="BL1175" s="1"/>
    </row>
    <row r="1176" spans="1:64" x14ac:dyDescent="0.25">
      <c r="A1176" s="1" t="s">
        <v>483</v>
      </c>
      <c r="B1176" s="1" t="s">
        <v>18</v>
      </c>
      <c r="C1176" s="1" t="s">
        <v>25</v>
      </c>
      <c r="D1176" s="1" t="s">
        <v>4</v>
      </c>
      <c r="E1176" s="1" t="s">
        <v>732</v>
      </c>
      <c r="F1176" s="1" t="s">
        <v>2651</v>
      </c>
      <c r="G1176"/>
      <c r="H1176" s="22">
        <v>2.8E-3</v>
      </c>
      <c r="J1176" s="13">
        <v>-1.6899999999999998E-2</v>
      </c>
      <c r="K1176" s="13">
        <v>7.1499999999999994E-2</v>
      </c>
      <c r="L1176" s="13">
        <v>4.07E-2</v>
      </c>
      <c r="M1176" s="13">
        <v>3.8899999999999997E-2</v>
      </c>
      <c r="N1176" s="13">
        <v>-7.6300000000000007E-2</v>
      </c>
      <c r="O1176" s="13">
        <v>-0.1171</v>
      </c>
      <c r="P1176" s="13"/>
      <c r="Q1176" s="19">
        <v>147</v>
      </c>
      <c r="R1176" s="22">
        <v>0.56999999999999995</v>
      </c>
      <c r="S1176" s="22">
        <v>0.66</v>
      </c>
      <c r="T1176" s="22">
        <v>0.53</v>
      </c>
      <c r="U1176" s="19">
        <v>14</v>
      </c>
      <c r="V1176" s="19">
        <v>5</v>
      </c>
      <c r="AS1176" s="2"/>
      <c r="AT1176" s="2"/>
      <c r="AU1176" s="2"/>
      <c r="AV1176" s="15"/>
      <c r="AW1176" s="15"/>
      <c r="BA1176" s="2"/>
      <c r="BB1176" s="2"/>
      <c r="BD1176" s="20"/>
      <c r="BE1176" s="20"/>
      <c r="BG1176" s="3"/>
      <c r="BH1176" s="1"/>
      <c r="BI1176" s="1"/>
      <c r="BJ1176" s="1"/>
      <c r="BK1176" s="1"/>
      <c r="BL1176" s="1"/>
    </row>
    <row r="1177" spans="1:64" x14ac:dyDescent="0.25">
      <c r="A1177" s="1" t="s">
        <v>17</v>
      </c>
      <c r="B1177" s="1" t="s">
        <v>2</v>
      </c>
      <c r="C1177" s="1" t="s">
        <v>39</v>
      </c>
      <c r="D1177" s="1" t="s">
        <v>283</v>
      </c>
      <c r="E1177" s="1" t="s">
        <v>499</v>
      </c>
      <c r="F1177" s="1" t="s">
        <v>576</v>
      </c>
      <c r="G1177">
        <v>1.6750999999999999E-2</v>
      </c>
      <c r="H1177" s="22">
        <v>-2.9096E-2</v>
      </c>
      <c r="I1177" s="2">
        <v>1.6799999999999999E-2</v>
      </c>
      <c r="J1177" s="13">
        <v>6.0999999999999999E-2</v>
      </c>
      <c r="K1177" s="13">
        <v>6.2100000000000002E-2</v>
      </c>
      <c r="L1177" s="13">
        <v>3.5400000000000001E-2</v>
      </c>
      <c r="M1177" s="13">
        <v>3.4000000000000002E-2</v>
      </c>
      <c r="N1177" s="13">
        <v>-1.2800000000000001E-2</v>
      </c>
      <c r="O1177" s="13">
        <v>-9.6600000000000005E-2</v>
      </c>
      <c r="P1177" s="13">
        <v>1.6799999999999999E-2</v>
      </c>
      <c r="Q1177" s="19">
        <v>0</v>
      </c>
      <c r="R1177" s="22">
        <v>0.56999999999999995</v>
      </c>
      <c r="S1177" s="22">
        <v>0.91</v>
      </c>
      <c r="T1177" s="22">
        <v>0.73</v>
      </c>
      <c r="U1177" s="19">
        <v>36</v>
      </c>
      <c r="V1177" s="19">
        <v>6</v>
      </c>
      <c r="AS1177" s="2"/>
      <c r="AT1177" s="2"/>
      <c r="AU1177" s="2"/>
      <c r="AV1177" s="15"/>
      <c r="AW1177" s="15"/>
      <c r="BA1177" s="2"/>
      <c r="BB1177" s="2"/>
      <c r="BD1177" s="20"/>
      <c r="BE1177" s="20"/>
      <c r="BG1177" s="3"/>
      <c r="BH1177" s="1"/>
      <c r="BI1177" s="1"/>
      <c r="BJ1177" s="1"/>
      <c r="BK1177" s="1"/>
      <c r="BL1177" s="1"/>
    </row>
    <row r="1178" spans="1:64" x14ac:dyDescent="0.25">
      <c r="A1178" s="1" t="s">
        <v>17</v>
      </c>
      <c r="B1178" s="1" t="s">
        <v>18</v>
      </c>
      <c r="C1178" s="1" t="s">
        <v>292</v>
      </c>
      <c r="D1178" s="1" t="s">
        <v>283</v>
      </c>
      <c r="E1178" s="1" t="s">
        <v>467</v>
      </c>
      <c r="F1178" s="1" t="s">
        <v>507</v>
      </c>
      <c r="G1178">
        <v>1.8253999999999999E-2</v>
      </c>
      <c r="H1178" s="22">
        <v>-5.0489999999999997E-3</v>
      </c>
      <c r="I1178" s="2">
        <v>1.83E-2</v>
      </c>
      <c r="J1178" s="13">
        <v>3.4700000000000002E-2</v>
      </c>
      <c r="K1178" s="13">
        <v>6.2700000000000006E-2</v>
      </c>
      <c r="L1178" s="13">
        <v>3.5200000000000002E-2</v>
      </c>
      <c r="M1178" s="13">
        <v>3.3799999999999997E-2</v>
      </c>
      <c r="N1178" s="13">
        <v>-2.12E-2</v>
      </c>
      <c r="O1178" s="13">
        <v>-0.14940000000000001</v>
      </c>
      <c r="P1178" s="13">
        <v>1.83E-2</v>
      </c>
      <c r="Q1178" s="19">
        <v>0</v>
      </c>
      <c r="R1178" s="22">
        <v>0.56000000000000005</v>
      </c>
      <c r="S1178" s="22">
        <v>1.2</v>
      </c>
      <c r="T1178" s="22">
        <v>0.2</v>
      </c>
      <c r="U1178" s="19">
        <v>50</v>
      </c>
      <c r="V1178" s="19">
        <v>8</v>
      </c>
      <c r="AS1178" s="2"/>
      <c r="AT1178" s="2"/>
      <c r="AU1178" s="2"/>
      <c r="AV1178" s="15"/>
      <c r="AW1178" s="15"/>
      <c r="BA1178" s="2"/>
      <c r="BB1178" s="2"/>
      <c r="BD1178" s="20"/>
      <c r="BE1178" s="20"/>
      <c r="BG1178" s="3"/>
      <c r="BH1178" s="1"/>
      <c r="BI1178" s="1"/>
      <c r="BJ1178" s="1"/>
      <c r="BK1178" s="1"/>
      <c r="BL1178" s="1"/>
    </row>
    <row r="1179" spans="1:64" x14ac:dyDescent="0.25">
      <c r="A1179" s="1" t="s">
        <v>17</v>
      </c>
      <c r="B1179" s="1" t="s">
        <v>18</v>
      </c>
      <c r="C1179" s="1" t="s">
        <v>292</v>
      </c>
      <c r="D1179" s="1" t="s">
        <v>283</v>
      </c>
      <c r="E1179" s="1" t="s">
        <v>480</v>
      </c>
      <c r="F1179" s="1" t="s">
        <v>535</v>
      </c>
      <c r="G1179">
        <v>4.1855999999999997E-2</v>
      </c>
      <c r="H1179" s="22">
        <v>-2.1749999999999999E-3</v>
      </c>
      <c r="I1179" s="2">
        <v>4.19E-2</v>
      </c>
      <c r="J1179" s="13">
        <v>0.1024</v>
      </c>
      <c r="K1179" s="13">
        <v>0.12620000000000001</v>
      </c>
      <c r="L1179" s="13">
        <v>7.0900000000000005E-2</v>
      </c>
      <c r="M1179" s="13">
        <v>6.4699999999999994E-2</v>
      </c>
      <c r="N1179" s="13">
        <v>0</v>
      </c>
      <c r="O1179" s="13">
        <v>-0.36940000000000001</v>
      </c>
      <c r="P1179" s="13">
        <v>4.19E-2</v>
      </c>
      <c r="Q1179" s="19">
        <v>0</v>
      </c>
      <c r="R1179" s="22">
        <v>0.56000000000000005</v>
      </c>
      <c r="S1179" s="22">
        <v>0.69</v>
      </c>
      <c r="T1179" s="22">
        <v>0.79</v>
      </c>
      <c r="U1179" s="19">
        <v>55</v>
      </c>
      <c r="V1179" s="19">
        <v>5</v>
      </c>
      <c r="AS1179" s="2"/>
      <c r="AT1179" s="2"/>
      <c r="AU1179" s="2"/>
      <c r="AV1179" s="15"/>
      <c r="AW1179" s="15"/>
      <c r="BA1179" s="2"/>
      <c r="BB1179" s="2"/>
      <c r="BD1179" s="20"/>
      <c r="BE1179" s="20"/>
      <c r="BG1179" s="3"/>
      <c r="BH1179" s="1"/>
      <c r="BI1179" s="1"/>
      <c r="BJ1179" s="1"/>
      <c r="BK1179" s="1"/>
      <c r="BL1179" s="1"/>
    </row>
    <row r="1180" spans="1:64" x14ac:dyDescent="0.25">
      <c r="A1180" s="1" t="s">
        <v>17</v>
      </c>
      <c r="B1180" s="1" t="s">
        <v>18</v>
      </c>
      <c r="C1180" s="1" t="s">
        <v>25</v>
      </c>
      <c r="D1180" s="1" t="s">
        <v>283</v>
      </c>
      <c r="E1180" s="1" t="s">
        <v>481</v>
      </c>
      <c r="F1180" s="1" t="s">
        <v>536</v>
      </c>
      <c r="G1180">
        <v>2.0278999999999998E-2</v>
      </c>
      <c r="H1180" s="22">
        <v>-2.0539999999999998E-3</v>
      </c>
      <c r="I1180" s="2">
        <v>2.0299999999999999E-2</v>
      </c>
      <c r="J1180" s="13">
        <v>0.185</v>
      </c>
      <c r="K1180" s="13">
        <v>0.12609999999999999</v>
      </c>
      <c r="L1180" s="13">
        <v>7.1199999999999999E-2</v>
      </c>
      <c r="M1180" s="13">
        <v>6.5100000000000005E-2</v>
      </c>
      <c r="N1180" s="13">
        <v>0</v>
      </c>
      <c r="O1180" s="13">
        <v>-0.27389999999999998</v>
      </c>
      <c r="P1180" s="13">
        <v>2.0299999999999999E-2</v>
      </c>
      <c r="Q1180" s="19">
        <v>0</v>
      </c>
      <c r="R1180" s="22">
        <v>0.56000000000000005</v>
      </c>
      <c r="S1180" s="22">
        <v>0.77</v>
      </c>
      <c r="T1180" s="22">
        <v>0.79</v>
      </c>
      <c r="U1180" s="19">
        <v>41</v>
      </c>
      <c r="V1180" s="19">
        <v>7</v>
      </c>
      <c r="AS1180" s="2"/>
      <c r="AT1180" s="2"/>
      <c r="AU1180" s="2"/>
      <c r="AV1180" s="15"/>
      <c r="AW1180" s="15"/>
      <c r="BA1180" s="2"/>
      <c r="BB1180" s="2"/>
      <c r="BD1180" s="20"/>
      <c r="BE1180" s="20"/>
      <c r="BG1180" s="3"/>
      <c r="BH1180" s="1"/>
      <c r="BI1180" s="1"/>
      <c r="BJ1180" s="1"/>
      <c r="BK1180" s="1"/>
      <c r="BL1180" s="1"/>
    </row>
    <row r="1181" spans="1:64" x14ac:dyDescent="0.25">
      <c r="A1181" s="1" t="s">
        <v>1</v>
      </c>
      <c r="B1181" s="1" t="s">
        <v>2</v>
      </c>
      <c r="C1181" s="1" t="s">
        <v>39</v>
      </c>
      <c r="D1181" s="1" t="s">
        <v>4</v>
      </c>
      <c r="E1181" s="1" t="s">
        <v>1910</v>
      </c>
      <c r="F1181" s="1" t="s">
        <v>1365</v>
      </c>
      <c r="G1181"/>
      <c r="H1181" s="22">
        <v>-2.5600000000000001E-2</v>
      </c>
      <c r="J1181" s="13">
        <v>0.1221</v>
      </c>
      <c r="K1181" s="13">
        <v>9.4200000000000006E-2</v>
      </c>
      <c r="L1181" s="13">
        <v>5.2499999999999998E-2</v>
      </c>
      <c r="M1181" s="13">
        <v>4.9200000000000001E-2</v>
      </c>
      <c r="N1181" s="13">
        <v>-2.5600000000000001E-2</v>
      </c>
      <c r="O1181" s="13">
        <v>-0.08</v>
      </c>
      <c r="P1181" s="13"/>
      <c r="Q1181" s="19">
        <v>7</v>
      </c>
      <c r="R1181" s="22">
        <v>0.56000000000000005</v>
      </c>
      <c r="S1181" s="22">
        <v>1.01</v>
      </c>
      <c r="T1181" s="22">
        <v>0.6</v>
      </c>
      <c r="U1181" s="19">
        <v>25</v>
      </c>
      <c r="V1181" s="19">
        <v>4</v>
      </c>
      <c r="AS1181" s="2"/>
      <c r="AT1181" s="2"/>
      <c r="AU1181" s="2"/>
      <c r="AV1181" s="15"/>
      <c r="AW1181" s="15"/>
      <c r="BA1181" s="2"/>
      <c r="BB1181" s="2"/>
      <c r="BD1181" s="20"/>
      <c r="BE1181" s="20"/>
      <c r="BG1181" s="3"/>
      <c r="BH1181" s="1"/>
      <c r="BI1181" s="1"/>
      <c r="BJ1181" s="1"/>
      <c r="BK1181" s="1"/>
      <c r="BL1181" s="1"/>
    </row>
    <row r="1182" spans="1:64" x14ac:dyDescent="0.25">
      <c r="A1182" s="1" t="s">
        <v>21</v>
      </c>
      <c r="B1182" s="1" t="s">
        <v>2</v>
      </c>
      <c r="C1182" s="1" t="s">
        <v>25</v>
      </c>
      <c r="D1182" s="1" t="s">
        <v>4</v>
      </c>
      <c r="E1182" s="1" t="s">
        <v>2735</v>
      </c>
      <c r="F1182" s="1" t="s">
        <v>226</v>
      </c>
      <c r="G1182"/>
      <c r="H1182" s="22">
        <v>-4.2299999999999997E-2</v>
      </c>
      <c r="J1182" s="13">
        <v>3.1399999999999997E-2</v>
      </c>
      <c r="K1182" s="13">
        <v>0.1198</v>
      </c>
      <c r="L1182" s="13">
        <v>6.7100000000000007E-2</v>
      </c>
      <c r="M1182" s="13">
        <v>6.1699999999999998E-2</v>
      </c>
      <c r="N1182" s="13">
        <v>-8.6699999999999999E-2</v>
      </c>
      <c r="O1182" s="13">
        <v>-0.12989999999999999</v>
      </c>
      <c r="P1182" s="13"/>
      <c r="Q1182" s="19">
        <v>62</v>
      </c>
      <c r="R1182" s="22">
        <v>0.56000000000000005</v>
      </c>
      <c r="S1182" s="22">
        <v>0.81</v>
      </c>
      <c r="T1182" s="22">
        <v>0.3</v>
      </c>
      <c r="U1182" s="19">
        <v>22</v>
      </c>
      <c r="V1182" s="19">
        <v>6</v>
      </c>
      <c r="AS1182" s="2"/>
      <c r="AT1182" s="2"/>
      <c r="AU1182" s="2"/>
      <c r="AV1182" s="15"/>
      <c r="AW1182" s="15"/>
      <c r="BA1182" s="2"/>
      <c r="BB1182" s="2"/>
      <c r="BD1182" s="20"/>
      <c r="BE1182" s="20"/>
      <c r="BG1182" s="3"/>
      <c r="BH1182" s="1"/>
      <c r="BI1182" s="1"/>
      <c r="BJ1182" s="1"/>
      <c r="BK1182" s="1"/>
      <c r="BL1182" s="1"/>
    </row>
    <row r="1183" spans="1:64" x14ac:dyDescent="0.25">
      <c r="A1183" s="1" t="s">
        <v>17</v>
      </c>
      <c r="B1183" s="1" t="s">
        <v>18</v>
      </c>
      <c r="C1183" s="1" t="s">
        <v>292</v>
      </c>
      <c r="D1183" s="1" t="s">
        <v>4</v>
      </c>
      <c r="E1183" s="1" t="s">
        <v>1864</v>
      </c>
      <c r="F1183" s="1" t="s">
        <v>1865</v>
      </c>
      <c r="G1183"/>
      <c r="H1183" s="22">
        <v>-4.3E-3</v>
      </c>
      <c r="J1183" s="13">
        <v>0.1168</v>
      </c>
      <c r="K1183" s="13">
        <v>0.17150000000000001</v>
      </c>
      <c r="L1183" s="13">
        <v>9.6799999999999997E-2</v>
      </c>
      <c r="M1183" s="13">
        <v>8.5400000000000004E-2</v>
      </c>
      <c r="N1183" s="13">
        <v>-1.3899999999999999E-2</v>
      </c>
      <c r="O1183" s="13">
        <v>-0.29430000000000001</v>
      </c>
      <c r="P1183" s="13"/>
      <c r="Q1183" s="19">
        <v>0</v>
      </c>
      <c r="R1183" s="22">
        <v>0.56000000000000005</v>
      </c>
      <c r="S1183" s="22">
        <v>0.71</v>
      </c>
      <c r="T1183" s="22">
        <v>0.73</v>
      </c>
      <c r="U1183" s="19">
        <v>16</v>
      </c>
      <c r="V1183" s="19">
        <v>5</v>
      </c>
      <c r="AS1183" s="2"/>
      <c r="AT1183" s="2"/>
      <c r="AU1183" s="2"/>
      <c r="AV1183" s="15"/>
      <c r="AW1183" s="15"/>
      <c r="BA1183" s="2"/>
      <c r="BB1183" s="2"/>
      <c r="BD1183" s="20"/>
      <c r="BE1183" s="20"/>
      <c r="BG1183" s="3"/>
      <c r="BH1183" s="1"/>
      <c r="BI1183" s="1"/>
      <c r="BJ1183" s="1"/>
      <c r="BK1183" s="1"/>
      <c r="BL1183" s="1"/>
    </row>
    <row r="1184" spans="1:64" x14ac:dyDescent="0.25">
      <c r="A1184" s="1" t="s">
        <v>6</v>
      </c>
      <c r="B1184" s="1" t="s">
        <v>18</v>
      </c>
      <c r="C1184" s="1" t="s">
        <v>1645</v>
      </c>
      <c r="D1184" s="1" t="s">
        <v>4</v>
      </c>
      <c r="E1184" s="1" t="s">
        <v>1031</v>
      </c>
      <c r="F1184" s="1" t="s">
        <v>1032</v>
      </c>
      <c r="G1184">
        <v>-0.13418099999999999</v>
      </c>
      <c r="H1184" s="22">
        <v>-0.100138</v>
      </c>
      <c r="I1184" s="2">
        <v>-0.13420000000000001</v>
      </c>
      <c r="J1184" s="13">
        <v>0.45660000000000001</v>
      </c>
      <c r="K1184" s="13">
        <v>0.77329999999999999</v>
      </c>
      <c r="L1184" s="13">
        <v>0.43240000000000001</v>
      </c>
      <c r="M1184" s="13">
        <v>0.19570000000000001</v>
      </c>
      <c r="N1184" s="13">
        <v>-0.52829999999999999</v>
      </c>
      <c r="O1184" s="13">
        <v>-0.74360000000000004</v>
      </c>
      <c r="P1184" s="13">
        <v>-0.13420000000000001</v>
      </c>
      <c r="Q1184" s="19">
        <v>0</v>
      </c>
      <c r="R1184" s="22">
        <v>0.56000000000000005</v>
      </c>
      <c r="S1184" s="22">
        <v>1.5</v>
      </c>
      <c r="T1184" s="22">
        <v>0.44</v>
      </c>
      <c r="U1184" s="19">
        <v>39</v>
      </c>
      <c r="V1184" s="19">
        <v>14</v>
      </c>
      <c r="AS1184" s="2"/>
      <c r="AT1184" s="2"/>
      <c r="AU1184" s="2"/>
      <c r="AV1184" s="15"/>
      <c r="AW1184" s="15"/>
      <c r="BA1184" s="2"/>
      <c r="BB1184" s="2"/>
      <c r="BD1184" s="20"/>
      <c r="BE1184" s="20"/>
      <c r="BG1184" s="3"/>
      <c r="BH1184" s="1"/>
      <c r="BI1184" s="1"/>
      <c r="BJ1184" s="1"/>
      <c r="BK1184" s="1"/>
      <c r="BL1184" s="1"/>
    </row>
    <row r="1185" spans="1:64" x14ac:dyDescent="0.25">
      <c r="A1185" s="1" t="s">
        <v>1</v>
      </c>
      <c r="B1185" s="1" t="s">
        <v>18</v>
      </c>
      <c r="C1185" s="1" t="s">
        <v>25</v>
      </c>
      <c r="D1185" s="1" t="s">
        <v>16</v>
      </c>
      <c r="E1185" s="1" t="s">
        <v>1401</v>
      </c>
      <c r="F1185" s="1" t="s">
        <v>3134</v>
      </c>
      <c r="G1185"/>
      <c r="H1185" s="22">
        <v>2.1600000000000001E-2</v>
      </c>
      <c r="J1185" s="13">
        <v>0.1242</v>
      </c>
      <c r="K1185" s="13">
        <v>0.18410000000000001</v>
      </c>
      <c r="L1185" s="13">
        <v>0.1023</v>
      </c>
      <c r="M1185" s="13">
        <v>8.9800000000000005E-2</v>
      </c>
      <c r="N1185" s="13">
        <v>-7.0999999999999994E-2</v>
      </c>
      <c r="O1185" s="13">
        <v>-0.1356</v>
      </c>
      <c r="P1185" s="13"/>
      <c r="Q1185" s="19">
        <v>12</v>
      </c>
      <c r="R1185" s="22">
        <v>0.56000000000000005</v>
      </c>
      <c r="S1185" s="22">
        <v>1.31</v>
      </c>
      <c r="T1185" s="22">
        <v>0.03</v>
      </c>
      <c r="U1185" s="19">
        <v>7</v>
      </c>
      <c r="V1185" s="19">
        <v>4</v>
      </c>
      <c r="AS1185" s="2"/>
      <c r="AT1185" s="2"/>
      <c r="AU1185" s="2"/>
      <c r="AV1185" s="15"/>
      <c r="AW1185" s="15"/>
      <c r="BA1185" s="2"/>
      <c r="BB1185" s="2"/>
      <c r="BD1185" s="20"/>
      <c r="BE1185" s="20"/>
      <c r="BG1185" s="3"/>
      <c r="BH1185" s="1"/>
      <c r="BI1185" s="1"/>
      <c r="BJ1185" s="1"/>
      <c r="BK1185" s="1"/>
      <c r="BL1185" s="1"/>
    </row>
    <row r="1186" spans="1:64" x14ac:dyDescent="0.25">
      <c r="A1186" s="1" t="s">
        <v>17</v>
      </c>
      <c r="B1186" s="1" t="s">
        <v>18</v>
      </c>
      <c r="C1186" s="1" t="s">
        <v>286</v>
      </c>
      <c r="D1186" s="1" t="s">
        <v>45</v>
      </c>
      <c r="E1186" s="1" t="s">
        <v>1757</v>
      </c>
      <c r="F1186" s="1" t="s">
        <v>718</v>
      </c>
      <c r="G1186"/>
      <c r="H1186" s="22">
        <v>-1.2976E-2</v>
      </c>
      <c r="J1186" s="13">
        <v>-3.7999999999999999E-2</v>
      </c>
      <c r="K1186" s="13">
        <v>6.88E-2</v>
      </c>
      <c r="L1186" s="13">
        <v>3.85E-2</v>
      </c>
      <c r="M1186" s="13">
        <v>3.6799999999999999E-2</v>
      </c>
      <c r="N1186" s="13">
        <v>-4.6800000000000001E-2</v>
      </c>
      <c r="O1186" s="13">
        <v>-7.9500000000000001E-2</v>
      </c>
      <c r="P1186" s="13"/>
      <c r="Q1186" s="19">
        <v>567</v>
      </c>
      <c r="R1186" s="22">
        <v>0.56000000000000005</v>
      </c>
      <c r="S1186" s="22">
        <v>0.98</v>
      </c>
      <c r="T1186" s="22">
        <v>-0.46</v>
      </c>
      <c r="U1186" s="19">
        <v>21</v>
      </c>
      <c r="V1186" s="19">
        <v>6</v>
      </c>
      <c r="AS1186" s="2"/>
      <c r="AT1186" s="2"/>
      <c r="AU1186" s="2"/>
      <c r="AV1186" s="15"/>
      <c r="AW1186" s="15"/>
      <c r="BA1186" s="2"/>
      <c r="BB1186" s="2"/>
      <c r="BD1186" s="20"/>
      <c r="BE1186" s="20"/>
      <c r="BG1186" s="3"/>
      <c r="BH1186" s="1"/>
      <c r="BI1186" s="1"/>
      <c r="BJ1186" s="1"/>
      <c r="BK1186" s="1"/>
      <c r="BL1186" s="1"/>
    </row>
    <row r="1187" spans="1:64" x14ac:dyDescent="0.25">
      <c r="A1187" s="1" t="s">
        <v>483</v>
      </c>
      <c r="B1187" s="1" t="s">
        <v>18</v>
      </c>
      <c r="C1187" s="1" t="s">
        <v>39</v>
      </c>
      <c r="D1187" s="1" t="s">
        <v>4</v>
      </c>
      <c r="E1187" s="1" t="s">
        <v>622</v>
      </c>
      <c r="F1187" s="1" t="s">
        <v>483</v>
      </c>
      <c r="G1187"/>
      <c r="H1187" s="22">
        <v>6.8999999999999999E-3</v>
      </c>
      <c r="J1187" s="13">
        <v>3.49E-2</v>
      </c>
      <c r="K1187" s="13">
        <v>3.95E-2</v>
      </c>
      <c r="L1187" s="13">
        <v>2.2100000000000002E-2</v>
      </c>
      <c r="M1187" s="13">
        <v>2.1499999999999998E-2</v>
      </c>
      <c r="N1187" s="13">
        <v>0</v>
      </c>
      <c r="O1187" s="13">
        <v>-4.8500000000000001E-2</v>
      </c>
      <c r="P1187" s="13"/>
      <c r="Q1187" s="19">
        <v>212</v>
      </c>
      <c r="R1187" s="22">
        <v>0.56000000000000005</v>
      </c>
      <c r="S1187" s="22">
        <v>0.64</v>
      </c>
      <c r="T1187" s="22">
        <v>0.23</v>
      </c>
      <c r="U1187" s="19">
        <v>17</v>
      </c>
      <c r="V1187" s="19">
        <v>4</v>
      </c>
      <c r="AS1187" s="2"/>
      <c r="AT1187" s="2"/>
      <c r="AU1187" s="2"/>
      <c r="AV1187" s="15"/>
      <c r="AW1187" s="15"/>
      <c r="BA1187" s="2"/>
      <c r="BB1187" s="2"/>
      <c r="BD1187" s="20"/>
      <c r="BE1187" s="20"/>
      <c r="BG1187" s="3"/>
      <c r="BH1187" s="1"/>
      <c r="BI1187" s="1"/>
      <c r="BJ1187" s="1"/>
      <c r="BK1187" s="1"/>
      <c r="BL1187" s="1"/>
    </row>
    <row r="1188" spans="1:64" x14ac:dyDescent="0.25">
      <c r="A1188" s="1" t="s">
        <v>36</v>
      </c>
      <c r="B1188" s="1" t="s">
        <v>8</v>
      </c>
      <c r="C1188" s="1" t="s">
        <v>7</v>
      </c>
      <c r="D1188" s="1" t="s">
        <v>4</v>
      </c>
      <c r="E1188" s="1" t="s">
        <v>2372</v>
      </c>
      <c r="F1188" s="1" t="s">
        <v>2373</v>
      </c>
      <c r="G1188"/>
      <c r="H1188" s="22">
        <v>-6.0000000000000001E-3</v>
      </c>
      <c r="J1188" s="13">
        <v>6.7400000000000002E-2</v>
      </c>
      <c r="K1188" s="13">
        <v>5.3499999999999999E-2</v>
      </c>
      <c r="L1188" s="13">
        <v>0.03</v>
      </c>
      <c r="M1188" s="13">
        <v>2.9000000000000001E-2</v>
      </c>
      <c r="N1188" s="13">
        <v>-6.0000000000000001E-3</v>
      </c>
      <c r="O1188" s="13">
        <v>-0.1321</v>
      </c>
      <c r="P1188" s="13"/>
      <c r="Q1188" s="19">
        <v>2</v>
      </c>
      <c r="R1188" s="22">
        <v>0.56000000000000005</v>
      </c>
      <c r="S1188" s="22">
        <v>0.7</v>
      </c>
      <c r="T1188" s="22">
        <v>0.69</v>
      </c>
      <c r="U1188" s="19">
        <v>34</v>
      </c>
      <c r="V1188" s="19">
        <v>6</v>
      </c>
      <c r="AS1188" s="2"/>
      <c r="AT1188" s="2"/>
      <c r="AU1188" s="2"/>
      <c r="AV1188" s="15"/>
      <c r="AW1188" s="15"/>
      <c r="BA1188" s="2"/>
      <c r="BB1188" s="2"/>
      <c r="BD1188" s="20"/>
      <c r="BE1188" s="20"/>
      <c r="BG1188" s="3"/>
      <c r="BH1188" s="1"/>
      <c r="BI1188" s="1"/>
      <c r="BJ1188" s="1"/>
      <c r="BK1188" s="1"/>
      <c r="BL1188" s="1"/>
    </row>
    <row r="1189" spans="1:64" x14ac:dyDescent="0.25">
      <c r="A1189" s="1" t="s">
        <v>17</v>
      </c>
      <c r="B1189" s="1" t="s">
        <v>18</v>
      </c>
      <c r="C1189" s="1" t="s">
        <v>25</v>
      </c>
      <c r="D1189" s="1" t="s">
        <v>473</v>
      </c>
      <c r="E1189" s="1" t="s">
        <v>2775</v>
      </c>
      <c r="F1189" s="1" t="s">
        <v>2777</v>
      </c>
      <c r="G1189"/>
      <c r="H1189" s="22">
        <v>4.1000000000000002E-2</v>
      </c>
      <c r="J1189" s="13">
        <v>1.2500000000000001E-2</v>
      </c>
      <c r="K1189" s="13">
        <v>0.1699</v>
      </c>
      <c r="L1189" s="13">
        <v>9.4500000000000001E-2</v>
      </c>
      <c r="M1189" s="13">
        <v>8.4000000000000005E-2</v>
      </c>
      <c r="N1189" s="13">
        <v>-0.1004</v>
      </c>
      <c r="O1189" s="13">
        <v>-0.18140000000000001</v>
      </c>
      <c r="P1189" s="13"/>
      <c r="Q1189" s="19">
        <v>990</v>
      </c>
      <c r="R1189" s="22">
        <v>0.56000000000000005</v>
      </c>
      <c r="S1189" s="22">
        <v>0.71</v>
      </c>
      <c r="T1189" s="22">
        <v>0.16</v>
      </c>
      <c r="U1189" s="19">
        <v>10</v>
      </c>
      <c r="V1189" s="19">
        <v>10</v>
      </c>
      <c r="AS1189" s="2"/>
      <c r="AT1189" s="2"/>
      <c r="AU1189" s="2"/>
      <c r="AV1189" s="15"/>
      <c r="AW1189" s="15"/>
      <c r="BA1189" s="2"/>
      <c r="BB1189" s="2"/>
      <c r="BD1189" s="20"/>
      <c r="BE1189" s="20"/>
      <c r="BG1189" s="3"/>
      <c r="BH1189" s="1"/>
      <c r="BI1189" s="1"/>
      <c r="BJ1189" s="1"/>
      <c r="BK1189" s="1"/>
      <c r="BL1189" s="1"/>
    </row>
    <row r="1190" spans="1:64" x14ac:dyDescent="0.25">
      <c r="A1190" s="1" t="s">
        <v>6</v>
      </c>
      <c r="B1190" s="1" t="s">
        <v>18</v>
      </c>
      <c r="C1190" s="1" t="s">
        <v>1645</v>
      </c>
      <c r="D1190" s="1" t="s">
        <v>4</v>
      </c>
      <c r="E1190" s="1" t="s">
        <v>3014</v>
      </c>
      <c r="F1190" s="1" t="s">
        <v>702</v>
      </c>
      <c r="G1190"/>
      <c r="H1190" s="22">
        <v>-0.19170000000000001</v>
      </c>
      <c r="J1190" s="13">
        <v>0.2492</v>
      </c>
      <c r="K1190" s="13">
        <v>0.8891</v>
      </c>
      <c r="L1190" s="13">
        <v>0.49440000000000001</v>
      </c>
      <c r="M1190" s="13">
        <v>0.1719</v>
      </c>
      <c r="N1190" s="13">
        <v>-0.68030000000000002</v>
      </c>
      <c r="O1190" s="13">
        <v>-0.87860000000000005</v>
      </c>
      <c r="P1190" s="13"/>
      <c r="Q1190" s="19">
        <v>20</v>
      </c>
      <c r="R1190" s="22">
        <v>0.56000000000000005</v>
      </c>
      <c r="S1190" s="22">
        <v>1.31</v>
      </c>
      <c r="T1190" s="22">
        <v>0.42</v>
      </c>
      <c r="U1190" s="19">
        <v>37</v>
      </c>
      <c r="V1190" s="19">
        <v>11</v>
      </c>
      <c r="AS1190" s="2"/>
      <c r="AT1190" s="2"/>
      <c r="AU1190" s="2"/>
      <c r="AV1190" s="15"/>
      <c r="AW1190" s="15"/>
      <c r="BA1190" s="2"/>
      <c r="BB1190" s="2"/>
      <c r="BD1190" s="20"/>
      <c r="BE1190" s="20"/>
      <c r="BG1190" s="3"/>
      <c r="BH1190" s="1"/>
      <c r="BI1190" s="1"/>
      <c r="BJ1190" s="1"/>
      <c r="BK1190" s="1"/>
      <c r="BL1190" s="1"/>
    </row>
    <row r="1191" spans="1:64" x14ac:dyDescent="0.25">
      <c r="A1191" s="1" t="s">
        <v>17</v>
      </c>
      <c r="B1191" s="1" t="s">
        <v>18</v>
      </c>
      <c r="C1191" s="1" t="s">
        <v>25</v>
      </c>
      <c r="D1191" s="1" t="s">
        <v>286</v>
      </c>
      <c r="E1191" s="1" t="s">
        <v>2487</v>
      </c>
      <c r="F1191" s="1" t="s">
        <v>1444</v>
      </c>
      <c r="G1191"/>
      <c r="H1191" s="22">
        <v>-3.1399999999999997E-2</v>
      </c>
      <c r="J1191" s="13">
        <v>1.3599999999999999E-2</v>
      </c>
      <c r="K1191" s="13">
        <v>6.7000000000000004E-2</v>
      </c>
      <c r="L1191" s="13">
        <v>3.7699999999999997E-2</v>
      </c>
      <c r="M1191" s="13">
        <v>3.61E-2</v>
      </c>
      <c r="N1191" s="13">
        <v>-5.0099999999999999E-2</v>
      </c>
      <c r="O1191" s="13">
        <v>-5.0099999999999999E-2</v>
      </c>
      <c r="P1191" s="13"/>
      <c r="Q1191" s="19">
        <v>77</v>
      </c>
      <c r="R1191" s="22">
        <v>0.56000000000000005</v>
      </c>
      <c r="S1191" s="22">
        <v>1.01</v>
      </c>
      <c r="T1191" s="22">
        <v>-0.18</v>
      </c>
      <c r="U1191" s="19">
        <v>7</v>
      </c>
      <c r="V1191" s="19">
        <v>6</v>
      </c>
      <c r="AS1191" s="2"/>
      <c r="AT1191" s="2"/>
      <c r="AU1191" s="2"/>
      <c r="AV1191" s="15"/>
      <c r="AW1191" s="15"/>
      <c r="BA1191" s="2"/>
      <c r="BB1191" s="2"/>
      <c r="BD1191" s="20"/>
      <c r="BE1191" s="20"/>
      <c r="BG1191" s="3"/>
      <c r="BH1191" s="1"/>
      <c r="BI1191" s="1"/>
      <c r="BJ1191" s="1"/>
      <c r="BK1191" s="1"/>
      <c r="BL1191" s="1"/>
    </row>
    <row r="1192" spans="1:64" x14ac:dyDescent="0.25">
      <c r="A1192" s="1" t="s">
        <v>1</v>
      </c>
      <c r="B1192" s="1" t="s">
        <v>2</v>
      </c>
      <c r="C1192" s="1" t="s">
        <v>13</v>
      </c>
      <c r="D1192" s="1" t="s">
        <v>16</v>
      </c>
      <c r="E1192" s="1" t="s">
        <v>85</v>
      </c>
      <c r="F1192" s="1" t="s">
        <v>86</v>
      </c>
      <c r="G1192"/>
      <c r="H1192" s="22">
        <v>-9.2999999999999992E-3</v>
      </c>
      <c r="J1192" s="13">
        <v>1.52E-2</v>
      </c>
      <c r="K1192" s="13">
        <v>6.2600000000000003E-2</v>
      </c>
      <c r="L1192" s="13">
        <v>3.5299999999999998E-2</v>
      </c>
      <c r="M1192" s="13">
        <v>3.39E-2</v>
      </c>
      <c r="N1192" s="13">
        <v>-1.3100000000000001E-2</v>
      </c>
      <c r="O1192" s="13">
        <v>-6.6600000000000006E-2</v>
      </c>
      <c r="P1192" s="13"/>
      <c r="Q1192" s="19">
        <v>7</v>
      </c>
      <c r="R1192" s="22">
        <v>0.56000000000000005</v>
      </c>
      <c r="S1192" s="22">
        <v>0.78</v>
      </c>
      <c r="T1192" s="22">
        <v>0.06</v>
      </c>
      <c r="U1192" s="19">
        <v>17</v>
      </c>
      <c r="V1192" s="19">
        <v>6</v>
      </c>
      <c r="AS1192" s="2"/>
      <c r="AT1192" s="2"/>
      <c r="AU1192" s="2"/>
      <c r="AV1192" s="15"/>
      <c r="AW1192" s="15"/>
      <c r="BA1192" s="2"/>
      <c r="BB1192" s="2"/>
      <c r="BD1192" s="20"/>
      <c r="BE1192" s="20"/>
      <c r="BG1192" s="3"/>
      <c r="BH1192" s="1"/>
      <c r="BI1192" s="1"/>
      <c r="BJ1192" s="1"/>
      <c r="BK1192" s="1"/>
      <c r="BL1192" s="1"/>
    </row>
    <row r="1193" spans="1:64" x14ac:dyDescent="0.25">
      <c r="A1193" s="1" t="s">
        <v>1</v>
      </c>
      <c r="B1193" s="1" t="s">
        <v>2</v>
      </c>
      <c r="C1193" s="1" t="s">
        <v>27</v>
      </c>
      <c r="D1193" s="1" t="s">
        <v>48</v>
      </c>
      <c r="E1193" s="1" t="s">
        <v>1187</v>
      </c>
      <c r="F1193" s="1" t="s">
        <v>1189</v>
      </c>
      <c r="G1193"/>
      <c r="H1193" s="22">
        <v>1.0699999999999999E-2</v>
      </c>
      <c r="J1193" s="13">
        <v>-1.04E-2</v>
      </c>
      <c r="K1193" s="13">
        <v>0.12989999999999999</v>
      </c>
      <c r="L1193" s="13">
        <v>7.2800000000000004E-2</v>
      </c>
      <c r="M1193" s="13">
        <v>6.6600000000000006E-2</v>
      </c>
      <c r="N1193" s="13">
        <v>-0.16270000000000001</v>
      </c>
      <c r="O1193" s="13">
        <v>-0.22439999999999999</v>
      </c>
      <c r="P1193" s="13"/>
      <c r="Q1193" s="19">
        <v>25</v>
      </c>
      <c r="R1193" s="22">
        <v>0.56000000000000005</v>
      </c>
      <c r="S1193" s="22">
        <v>0.89</v>
      </c>
      <c r="T1193" s="22">
        <v>0.05</v>
      </c>
      <c r="U1193" s="19">
        <v>54</v>
      </c>
      <c r="V1193" s="19">
        <v>10</v>
      </c>
      <c r="AS1193" s="2"/>
      <c r="AT1193" s="2"/>
      <c r="AU1193" s="2"/>
      <c r="AV1193" s="15"/>
      <c r="AW1193" s="15"/>
      <c r="BA1193" s="2"/>
      <c r="BB1193" s="2"/>
      <c r="BD1193" s="20"/>
      <c r="BE1193" s="20"/>
      <c r="BG1193" s="3"/>
      <c r="BH1193" s="1"/>
      <c r="BI1193" s="1"/>
      <c r="BJ1193" s="1"/>
      <c r="BK1193" s="1"/>
      <c r="BL1193" s="1"/>
    </row>
    <row r="1194" spans="1:64" x14ac:dyDescent="0.25">
      <c r="A1194" s="1" t="s">
        <v>65</v>
      </c>
      <c r="B1194" s="1" t="s">
        <v>2</v>
      </c>
      <c r="C1194" s="1" t="s">
        <v>368</v>
      </c>
      <c r="D1194" s="1" t="s">
        <v>30</v>
      </c>
      <c r="E1194" s="1" t="s">
        <v>400</v>
      </c>
      <c r="F1194" s="1" t="s">
        <v>401</v>
      </c>
      <c r="G1194">
        <v>2.7921999999999999E-2</v>
      </c>
      <c r="H1194" s="22">
        <v>-3.5295E-2</v>
      </c>
      <c r="I1194" s="2">
        <v>2.7900000000000001E-2</v>
      </c>
      <c r="J1194" s="13">
        <v>0.17760000000000001</v>
      </c>
      <c r="K1194" s="13">
        <v>9.8900000000000002E-2</v>
      </c>
      <c r="L1194" s="13">
        <v>5.5E-2</v>
      </c>
      <c r="M1194" s="13">
        <v>5.1299999999999998E-2</v>
      </c>
      <c r="N1194" s="13">
        <v>-8.3999999999999995E-3</v>
      </c>
      <c r="O1194" s="13">
        <v>-0.15709999999999999</v>
      </c>
      <c r="P1194" s="13">
        <v>2.7900000000000001E-2</v>
      </c>
      <c r="Q1194" s="19">
        <v>0</v>
      </c>
      <c r="R1194" s="22">
        <v>0.56000000000000005</v>
      </c>
      <c r="S1194" s="22">
        <v>0.78</v>
      </c>
      <c r="T1194" s="22">
        <v>0.79</v>
      </c>
      <c r="U1194" s="19">
        <v>26</v>
      </c>
      <c r="V1194" s="19">
        <v>10</v>
      </c>
      <c r="AS1194" s="2"/>
      <c r="AT1194" s="2"/>
      <c r="AU1194" s="2"/>
      <c r="AV1194" s="15"/>
      <c r="AW1194" s="15"/>
      <c r="BA1194" s="2"/>
      <c r="BB1194" s="2"/>
      <c r="BD1194" s="20"/>
      <c r="BE1194" s="20"/>
      <c r="BG1194" s="3"/>
      <c r="BH1194" s="1"/>
      <c r="BI1194" s="1"/>
      <c r="BJ1194" s="1"/>
      <c r="BK1194" s="1"/>
      <c r="BL1194" s="1"/>
    </row>
    <row r="1195" spans="1:64" x14ac:dyDescent="0.25">
      <c r="A1195" s="1" t="s">
        <v>1079</v>
      </c>
      <c r="B1195" s="1" t="s">
        <v>8</v>
      </c>
      <c r="C1195" s="1" t="s">
        <v>7</v>
      </c>
      <c r="D1195" s="1" t="s">
        <v>4</v>
      </c>
      <c r="E1195" s="1" t="s">
        <v>1133</v>
      </c>
      <c r="F1195" s="1" t="s">
        <v>1134</v>
      </c>
      <c r="G1195">
        <v>3.7096999999999998E-2</v>
      </c>
      <c r="H1195" s="22">
        <v>1.547E-3</v>
      </c>
      <c r="I1195" s="2">
        <v>3.7100000000000001E-2</v>
      </c>
      <c r="J1195" s="13">
        <v>8.1500000000000003E-2</v>
      </c>
      <c r="K1195" s="13">
        <v>0.22009999999999999</v>
      </c>
      <c r="L1195" s="13">
        <v>0.1227</v>
      </c>
      <c r="M1195" s="13">
        <v>0.1022</v>
      </c>
      <c r="N1195" s="13">
        <v>0</v>
      </c>
      <c r="O1195" s="13">
        <v>-0.64629999999999999</v>
      </c>
      <c r="P1195" s="13">
        <v>3.7100000000000001E-2</v>
      </c>
      <c r="Q1195" s="19">
        <v>0</v>
      </c>
      <c r="R1195" s="22">
        <v>0.56000000000000005</v>
      </c>
      <c r="S1195" s="22">
        <v>0.68</v>
      </c>
      <c r="T1195" s="22">
        <v>0.56999999999999995</v>
      </c>
      <c r="U1195" s="19">
        <v>69</v>
      </c>
      <c r="V1195" s="19">
        <v>9</v>
      </c>
      <c r="AS1195" s="2"/>
      <c r="AT1195" s="2"/>
      <c r="AU1195" s="2"/>
      <c r="AV1195" s="15"/>
      <c r="AW1195" s="15"/>
      <c r="BA1195" s="2"/>
      <c r="BB1195" s="2"/>
      <c r="BD1195" s="20"/>
      <c r="BE1195" s="20"/>
      <c r="BG1195" s="3"/>
      <c r="BH1195" s="1"/>
      <c r="BI1195" s="1"/>
      <c r="BJ1195" s="1"/>
      <c r="BK1195" s="1"/>
      <c r="BL1195" s="1"/>
    </row>
    <row r="1196" spans="1:64" x14ac:dyDescent="0.25">
      <c r="A1196" s="1" t="s">
        <v>36</v>
      </c>
      <c r="B1196" s="1" t="s">
        <v>8</v>
      </c>
      <c r="C1196" s="1" t="s">
        <v>7</v>
      </c>
      <c r="D1196" s="1" t="s">
        <v>4</v>
      </c>
      <c r="E1196" s="1" t="s">
        <v>488</v>
      </c>
      <c r="F1196" s="1" t="s">
        <v>2454</v>
      </c>
      <c r="G1196"/>
      <c r="H1196" s="22">
        <v>-1.1900000000000001E-2</v>
      </c>
      <c r="J1196" s="13">
        <v>2.81E-2</v>
      </c>
      <c r="K1196" s="13">
        <v>4.4600000000000001E-2</v>
      </c>
      <c r="L1196" s="13">
        <v>2.5100000000000001E-2</v>
      </c>
      <c r="M1196" s="13">
        <v>2.4400000000000002E-2</v>
      </c>
      <c r="N1196" s="13">
        <v>-1.67E-2</v>
      </c>
      <c r="O1196" s="13">
        <v>-9.1800000000000007E-2</v>
      </c>
      <c r="P1196" s="13"/>
      <c r="Q1196" s="19">
        <v>743</v>
      </c>
      <c r="R1196" s="22">
        <v>0.56000000000000005</v>
      </c>
      <c r="S1196" s="22">
        <v>0.86</v>
      </c>
      <c r="T1196" s="22">
        <v>0.75</v>
      </c>
      <c r="U1196" s="19">
        <v>46</v>
      </c>
      <c r="V1196" s="19">
        <v>5</v>
      </c>
      <c r="AS1196" s="2"/>
      <c r="AT1196" s="2"/>
      <c r="AU1196" s="2"/>
      <c r="AV1196" s="15"/>
      <c r="AW1196" s="15"/>
      <c r="BA1196" s="2"/>
      <c r="BB1196" s="2"/>
      <c r="BD1196" s="20"/>
      <c r="BE1196" s="20"/>
      <c r="BG1196" s="3"/>
      <c r="BH1196" s="1"/>
      <c r="BI1196" s="1"/>
      <c r="BJ1196" s="1"/>
      <c r="BK1196" s="1"/>
      <c r="BL1196" s="1"/>
    </row>
    <row r="1197" spans="1:64" x14ac:dyDescent="0.25">
      <c r="A1197" s="1" t="s">
        <v>6</v>
      </c>
      <c r="B1197" s="1" t="s">
        <v>2</v>
      </c>
      <c r="C1197" s="1" t="s">
        <v>1646</v>
      </c>
      <c r="D1197" s="1" t="s">
        <v>4</v>
      </c>
      <c r="E1197" s="1" t="s">
        <v>3033</v>
      </c>
      <c r="F1197" s="1" t="s">
        <v>3034</v>
      </c>
      <c r="G1197"/>
      <c r="H1197" s="22">
        <v>-0.19769999999999999</v>
      </c>
      <c r="J1197" s="13">
        <v>0.51060000000000005</v>
      </c>
      <c r="K1197" s="13">
        <v>0.50949999999999995</v>
      </c>
      <c r="L1197" s="13">
        <v>0.28439999999999999</v>
      </c>
      <c r="M1197" s="13">
        <v>0.18340000000000001</v>
      </c>
      <c r="N1197" s="13">
        <v>-0.19769999999999999</v>
      </c>
      <c r="O1197" s="13">
        <v>-0.4461</v>
      </c>
      <c r="P1197" s="13"/>
      <c r="Q1197" s="19">
        <v>0</v>
      </c>
      <c r="R1197" s="22">
        <v>0.56000000000000005</v>
      </c>
      <c r="S1197" s="22">
        <v>1.24</v>
      </c>
      <c r="T1197" s="22">
        <v>0.4</v>
      </c>
      <c r="U1197" s="19">
        <v>25</v>
      </c>
      <c r="V1197" s="19">
        <v>5</v>
      </c>
      <c r="AS1197" s="2"/>
      <c r="AT1197" s="2"/>
      <c r="AU1197" s="2"/>
      <c r="AV1197" s="15"/>
      <c r="AW1197" s="15"/>
      <c r="BA1197" s="2"/>
      <c r="BB1197" s="2"/>
      <c r="BD1197" s="20"/>
      <c r="BE1197" s="20"/>
      <c r="BG1197" s="3"/>
      <c r="BH1197" s="1"/>
      <c r="BI1197" s="1"/>
      <c r="BJ1197" s="1"/>
      <c r="BK1197" s="1"/>
      <c r="BL1197" s="1"/>
    </row>
    <row r="1198" spans="1:64" x14ac:dyDescent="0.25">
      <c r="A1198" s="1" t="s">
        <v>1</v>
      </c>
      <c r="B1198" s="1" t="s">
        <v>2</v>
      </c>
      <c r="C1198" s="1" t="s">
        <v>13</v>
      </c>
      <c r="D1198" s="1" t="s">
        <v>4</v>
      </c>
      <c r="E1198" s="1" t="s">
        <v>178</v>
      </c>
      <c r="F1198" s="1" t="s">
        <v>1560</v>
      </c>
      <c r="G1198"/>
      <c r="H1198" s="22">
        <v>2.1499999999999998E-2</v>
      </c>
      <c r="J1198" s="13">
        <v>-2.9899999999999999E-2</v>
      </c>
      <c r="K1198" s="13">
        <v>8.2299999999999998E-2</v>
      </c>
      <c r="L1198" s="13">
        <v>4.6199999999999998E-2</v>
      </c>
      <c r="M1198" s="13">
        <v>4.36E-2</v>
      </c>
      <c r="N1198" s="13">
        <v>-9.74E-2</v>
      </c>
      <c r="O1198" s="13">
        <v>-0.1215</v>
      </c>
      <c r="P1198" s="13"/>
      <c r="Q1198" s="19">
        <v>5900</v>
      </c>
      <c r="R1198" s="22">
        <v>0.56000000000000005</v>
      </c>
      <c r="S1198" s="22">
        <v>0.87</v>
      </c>
      <c r="T1198" s="22">
        <v>-0.03</v>
      </c>
      <c r="U1198" s="19">
        <v>30</v>
      </c>
      <c r="V1198" s="19">
        <v>7</v>
      </c>
      <c r="AS1198" s="2"/>
      <c r="AT1198" s="2"/>
      <c r="AU1198" s="2"/>
      <c r="AV1198" s="15"/>
      <c r="AW1198" s="15"/>
      <c r="BA1198" s="2"/>
      <c r="BB1198" s="2"/>
      <c r="BD1198" s="20"/>
      <c r="BE1198" s="20"/>
      <c r="BG1198" s="3"/>
      <c r="BH1198" s="1"/>
      <c r="BI1198" s="1"/>
      <c r="BJ1198" s="1"/>
      <c r="BK1198" s="1"/>
      <c r="BL1198" s="1"/>
    </row>
    <row r="1199" spans="1:64" x14ac:dyDescent="0.25">
      <c r="A1199" s="1" t="s">
        <v>148</v>
      </c>
      <c r="B1199" s="1" t="s">
        <v>2</v>
      </c>
      <c r="C1199" s="1" t="s">
        <v>39</v>
      </c>
      <c r="D1199" s="1" t="s">
        <v>4</v>
      </c>
      <c r="E1199" s="1" t="s">
        <v>1296</v>
      </c>
      <c r="F1199" s="1" t="s">
        <v>1297</v>
      </c>
      <c r="G1199">
        <v>1.5448E-2</v>
      </c>
      <c r="H1199" s="22">
        <v>-2.8435999999999999E-2</v>
      </c>
      <c r="I1199" s="2">
        <v>1.54E-2</v>
      </c>
      <c r="J1199" s="13">
        <v>7.6100000000000001E-2</v>
      </c>
      <c r="K1199" s="13">
        <v>9.3899999999999997E-2</v>
      </c>
      <c r="L1199" s="13">
        <v>5.2699999999999997E-2</v>
      </c>
      <c r="M1199" s="13">
        <v>4.9500000000000002E-2</v>
      </c>
      <c r="N1199" s="13">
        <v>-1.34E-2</v>
      </c>
      <c r="O1199" s="13">
        <v>-0.12180000000000001</v>
      </c>
      <c r="P1199" s="13">
        <v>1.54E-2</v>
      </c>
      <c r="Q1199" s="19">
        <v>0</v>
      </c>
      <c r="R1199" s="22">
        <v>0.56000000000000005</v>
      </c>
      <c r="S1199" s="22">
        <v>0.92</v>
      </c>
      <c r="T1199" s="22">
        <v>0.56999999999999995</v>
      </c>
      <c r="U1199" s="19">
        <v>17</v>
      </c>
      <c r="V1199" s="19">
        <v>6</v>
      </c>
      <c r="AS1199" s="2"/>
      <c r="AT1199" s="2"/>
      <c r="AU1199" s="2"/>
      <c r="AV1199" s="15"/>
      <c r="AW1199" s="15"/>
      <c r="BA1199" s="2"/>
      <c r="BB1199" s="2"/>
      <c r="BD1199" s="20"/>
      <c r="BE1199" s="20"/>
      <c r="BG1199" s="3"/>
      <c r="BH1199" s="1"/>
      <c r="BI1199" s="1"/>
      <c r="BJ1199" s="1"/>
      <c r="BK1199" s="1"/>
      <c r="BL1199" s="1"/>
    </row>
    <row r="1200" spans="1:64" x14ac:dyDescent="0.25">
      <c r="A1200" s="1" t="s">
        <v>1</v>
      </c>
      <c r="B1200" s="1" t="s">
        <v>2</v>
      </c>
      <c r="C1200" s="1" t="s">
        <v>13</v>
      </c>
      <c r="D1200" s="1" t="s">
        <v>4</v>
      </c>
      <c r="E1200" s="1" t="s">
        <v>194</v>
      </c>
      <c r="F1200" s="1" t="s">
        <v>195</v>
      </c>
      <c r="G1200"/>
      <c r="H1200" s="22">
        <v>1E-3</v>
      </c>
      <c r="J1200" s="13">
        <v>0.19359999999999999</v>
      </c>
      <c r="K1200" s="13">
        <v>0.11940000000000001</v>
      </c>
      <c r="L1200" s="13">
        <v>6.6500000000000004E-2</v>
      </c>
      <c r="M1200" s="13">
        <v>6.1199999999999997E-2</v>
      </c>
      <c r="N1200" s="13">
        <v>0</v>
      </c>
      <c r="O1200" s="13">
        <v>-0.13780000000000001</v>
      </c>
      <c r="P1200" s="13"/>
      <c r="Q1200" s="19">
        <v>65</v>
      </c>
      <c r="R1200" s="22">
        <v>0.56000000000000005</v>
      </c>
      <c r="S1200" s="22">
        <v>1.01</v>
      </c>
      <c r="T1200" s="22">
        <v>-0.02</v>
      </c>
      <c r="U1200" s="19">
        <v>18</v>
      </c>
      <c r="V1200" s="19">
        <v>6</v>
      </c>
      <c r="AS1200" s="2"/>
      <c r="AT1200" s="2"/>
      <c r="AU1200" s="2"/>
      <c r="AV1200" s="15"/>
      <c r="AW1200" s="15"/>
      <c r="BA1200" s="2"/>
      <c r="BB1200" s="2"/>
      <c r="BD1200" s="20"/>
      <c r="BE1200" s="20"/>
      <c r="BG1200" s="3"/>
      <c r="BH1200" s="1"/>
      <c r="BI1200" s="1"/>
      <c r="BJ1200" s="1"/>
      <c r="BK1200" s="1"/>
      <c r="BL1200" s="1"/>
    </row>
    <row r="1201" spans="1:64" x14ac:dyDescent="0.25">
      <c r="A1201" s="1" t="s">
        <v>17</v>
      </c>
      <c r="B1201" s="1" t="s">
        <v>18</v>
      </c>
      <c r="C1201" s="1" t="s">
        <v>25</v>
      </c>
      <c r="D1201" s="1" t="s">
        <v>4</v>
      </c>
      <c r="E1201" s="1" t="s">
        <v>3331</v>
      </c>
      <c r="F1201" s="1" t="s">
        <v>3332</v>
      </c>
      <c r="G1201"/>
      <c r="H1201" s="22">
        <v>-5.5599999999999997E-2</v>
      </c>
      <c r="J1201" s="13">
        <v>0.1394</v>
      </c>
      <c r="K1201" s="13">
        <v>0.49619999999999997</v>
      </c>
      <c r="L1201" s="13">
        <v>0.27629999999999999</v>
      </c>
      <c r="M1201" s="13">
        <v>0.18529999999999999</v>
      </c>
      <c r="N1201" s="13">
        <v>-0.19309999999999999</v>
      </c>
      <c r="O1201" s="13">
        <v>-0.34389999999999998</v>
      </c>
      <c r="P1201" s="13"/>
      <c r="Q1201" s="19">
        <v>235</v>
      </c>
      <c r="R1201" s="22">
        <v>0.56000000000000005</v>
      </c>
      <c r="S1201" s="22">
        <v>1.4</v>
      </c>
      <c r="T1201" s="22">
        <v>0.56999999999999995</v>
      </c>
      <c r="U1201" s="19">
        <v>9</v>
      </c>
      <c r="V1201" s="19">
        <v>4</v>
      </c>
      <c r="AS1201" s="2"/>
      <c r="AT1201" s="2"/>
      <c r="AU1201" s="2"/>
      <c r="AV1201" s="15"/>
      <c r="AW1201" s="15"/>
      <c r="BA1201" s="2"/>
      <c r="BB1201" s="2"/>
      <c r="BD1201" s="20"/>
      <c r="BE1201" s="20"/>
      <c r="BG1201" s="3"/>
      <c r="BH1201" s="1"/>
      <c r="BI1201" s="1"/>
      <c r="BJ1201" s="1"/>
      <c r="BK1201" s="1"/>
      <c r="BL1201" s="1"/>
    </row>
    <row r="1202" spans="1:64" x14ac:dyDescent="0.25">
      <c r="A1202" s="1" t="s">
        <v>21</v>
      </c>
      <c r="B1202" s="1" t="s">
        <v>8</v>
      </c>
      <c r="C1202" s="1" t="s">
        <v>7</v>
      </c>
      <c r="D1202" s="1" t="s">
        <v>4</v>
      </c>
      <c r="E1202" s="1" t="s">
        <v>1366</v>
      </c>
      <c r="F1202" s="1" t="s">
        <v>1367</v>
      </c>
      <c r="G1202"/>
      <c r="H1202" s="22">
        <v>-4.8999999999999998E-3</v>
      </c>
      <c r="J1202" s="13">
        <v>0.14349999999999999</v>
      </c>
      <c r="K1202" s="13">
        <v>5.6000000000000001E-2</v>
      </c>
      <c r="L1202" s="13">
        <v>3.1199999999999999E-2</v>
      </c>
      <c r="M1202" s="13">
        <v>3.0099999999999998E-2</v>
      </c>
      <c r="N1202" s="13">
        <v>-4.8999999999999998E-3</v>
      </c>
      <c r="O1202" s="13">
        <v>-8.2000000000000003E-2</v>
      </c>
      <c r="P1202" s="13"/>
      <c r="Q1202" s="19">
        <v>0</v>
      </c>
      <c r="R1202" s="22">
        <v>0.56000000000000005</v>
      </c>
      <c r="S1202" s="22">
        <v>0.9</v>
      </c>
      <c r="T1202" s="22">
        <v>0.27</v>
      </c>
      <c r="U1202" s="19">
        <v>22</v>
      </c>
      <c r="V1202" s="19">
        <v>8</v>
      </c>
      <c r="AS1202" s="2"/>
      <c r="AT1202" s="2"/>
      <c r="AU1202" s="2"/>
      <c r="AV1202" s="15"/>
      <c r="AW1202" s="15"/>
      <c r="BA1202" s="2"/>
      <c r="BB1202" s="2"/>
      <c r="BD1202" s="20"/>
      <c r="BE1202" s="20"/>
      <c r="BG1202" s="3"/>
      <c r="BH1202" s="1"/>
      <c r="BI1202" s="1"/>
      <c r="BJ1202" s="1"/>
      <c r="BK1202" s="1"/>
      <c r="BL1202" s="1"/>
    </row>
    <row r="1203" spans="1:64" x14ac:dyDescent="0.25">
      <c r="A1203" s="1" t="s">
        <v>17</v>
      </c>
      <c r="B1203" s="1" t="s">
        <v>18</v>
      </c>
      <c r="C1203" s="1" t="s">
        <v>25</v>
      </c>
      <c r="D1203" s="1" t="s">
        <v>283</v>
      </c>
      <c r="E1203" s="1" t="s">
        <v>2967</v>
      </c>
      <c r="F1203" s="1" t="s">
        <v>1288</v>
      </c>
      <c r="G1203"/>
      <c r="H1203" s="22">
        <v>8.5300000000000001E-2</v>
      </c>
      <c r="J1203" s="13">
        <v>0.26769999999999999</v>
      </c>
      <c r="K1203" s="13">
        <v>0.18429999999999999</v>
      </c>
      <c r="L1203" s="13">
        <v>0.1038</v>
      </c>
      <c r="M1203" s="13">
        <v>8.9499999999999996E-2</v>
      </c>
      <c r="N1203" s="13">
        <v>0</v>
      </c>
      <c r="O1203" s="13">
        <v>-0.65329999999999999</v>
      </c>
      <c r="P1203" s="13"/>
      <c r="Q1203" s="19">
        <v>15</v>
      </c>
      <c r="R1203" s="22">
        <v>0.56000000000000005</v>
      </c>
      <c r="S1203" s="22">
        <v>0.59</v>
      </c>
      <c r="T1203" s="22">
        <v>0.46</v>
      </c>
      <c r="U1203" s="19">
        <v>118</v>
      </c>
      <c r="V1203" s="19">
        <v>10</v>
      </c>
      <c r="AS1203" s="2"/>
      <c r="AT1203" s="2"/>
      <c r="AU1203" s="2"/>
      <c r="AV1203" s="15"/>
      <c r="AW1203" s="15"/>
      <c r="BA1203" s="2"/>
      <c r="BB1203" s="2"/>
      <c r="BD1203" s="20"/>
      <c r="BE1203" s="20"/>
      <c r="BG1203" s="3"/>
      <c r="BH1203" s="1"/>
      <c r="BI1203" s="1"/>
      <c r="BJ1203" s="1"/>
      <c r="BK1203" s="1"/>
      <c r="BL1203" s="1"/>
    </row>
    <row r="1204" spans="1:64" x14ac:dyDescent="0.25">
      <c r="A1204" s="1" t="s">
        <v>1</v>
      </c>
      <c r="B1204" s="1" t="s">
        <v>2</v>
      </c>
      <c r="C1204" s="1" t="s">
        <v>39</v>
      </c>
      <c r="D1204" s="1" t="s">
        <v>4</v>
      </c>
      <c r="E1204" s="1" t="s">
        <v>986</v>
      </c>
      <c r="F1204" s="1" t="s">
        <v>1533</v>
      </c>
      <c r="G1204"/>
      <c r="H1204" s="22">
        <v>-8.3000000000000001E-3</v>
      </c>
      <c r="J1204" s="13">
        <v>7.4000000000000003E-3</v>
      </c>
      <c r="K1204" s="13">
        <v>5.0799999999999998E-2</v>
      </c>
      <c r="L1204" s="13">
        <v>2.8500000000000001E-2</v>
      </c>
      <c r="M1204" s="13">
        <v>2.75E-2</v>
      </c>
      <c r="N1204" s="13">
        <v>-2.6200000000000001E-2</v>
      </c>
      <c r="O1204" s="13">
        <v>-4.1000000000000002E-2</v>
      </c>
      <c r="P1204" s="13"/>
      <c r="Q1204" s="19">
        <v>252</v>
      </c>
      <c r="R1204" s="22">
        <v>0.56000000000000005</v>
      </c>
      <c r="S1204" s="22">
        <v>1.1100000000000001</v>
      </c>
      <c r="T1204" s="22">
        <v>-0.14000000000000001</v>
      </c>
      <c r="U1204" s="19">
        <v>17</v>
      </c>
      <c r="V1204" s="19">
        <v>5</v>
      </c>
      <c r="AS1204" s="2"/>
      <c r="AT1204" s="2"/>
      <c r="AU1204" s="2"/>
      <c r="AV1204" s="15"/>
      <c r="AW1204" s="15"/>
      <c r="BA1204" s="2"/>
      <c r="BB1204" s="2"/>
      <c r="BD1204" s="20"/>
      <c r="BE1204" s="20"/>
      <c r="BG1204" s="3"/>
      <c r="BH1204" s="1"/>
      <c r="BI1204" s="1"/>
      <c r="BJ1204" s="1"/>
      <c r="BK1204" s="1"/>
      <c r="BL1204" s="1"/>
    </row>
    <row r="1205" spans="1:64" x14ac:dyDescent="0.25">
      <c r="A1205" s="1" t="s">
        <v>6</v>
      </c>
      <c r="B1205" s="1" t="s">
        <v>18</v>
      </c>
      <c r="C1205" s="1" t="s">
        <v>1645</v>
      </c>
      <c r="D1205" s="1" t="s">
        <v>4</v>
      </c>
      <c r="E1205" s="1" t="s">
        <v>1068</v>
      </c>
      <c r="F1205" s="1" t="s">
        <v>1069</v>
      </c>
      <c r="G1205">
        <v>-0.104342</v>
      </c>
      <c r="H1205" s="22">
        <v>6.1398000000000001E-2</v>
      </c>
      <c r="I1205" s="2">
        <v>-0.1043</v>
      </c>
      <c r="J1205" s="13">
        <v>0.125</v>
      </c>
      <c r="K1205" s="13">
        <v>1.2262</v>
      </c>
      <c r="L1205" s="13">
        <v>0.68969999999999998</v>
      </c>
      <c r="M1205" s="13">
        <v>9.64E-2</v>
      </c>
      <c r="N1205" s="13">
        <v>-0.72189999999999999</v>
      </c>
      <c r="O1205" s="13">
        <v>-0.83989999999999998</v>
      </c>
      <c r="P1205" s="13">
        <v>-0.1043</v>
      </c>
      <c r="Q1205" s="19">
        <v>0</v>
      </c>
      <c r="R1205" s="22">
        <v>0.56000000000000005</v>
      </c>
      <c r="S1205" s="22">
        <v>1.58</v>
      </c>
      <c r="T1205" s="22">
        <v>0.34</v>
      </c>
      <c r="U1205" s="19">
        <v>45</v>
      </c>
      <c r="V1205" s="19">
        <v>15</v>
      </c>
      <c r="AS1205" s="2"/>
      <c r="AT1205" s="2"/>
      <c r="AU1205" s="2"/>
      <c r="AV1205" s="15"/>
      <c r="AW1205" s="15"/>
      <c r="BA1205" s="2"/>
      <c r="BB1205" s="2"/>
      <c r="BD1205" s="20"/>
      <c r="BE1205" s="20"/>
      <c r="BG1205" s="3"/>
      <c r="BH1205" s="1"/>
      <c r="BI1205" s="1"/>
      <c r="BJ1205" s="1"/>
      <c r="BK1205" s="1"/>
      <c r="BL1205" s="1"/>
    </row>
    <row r="1206" spans="1:64" x14ac:dyDescent="0.25">
      <c r="A1206" s="1" t="s">
        <v>36</v>
      </c>
      <c r="B1206" s="1" t="s">
        <v>8</v>
      </c>
      <c r="C1206" s="1" t="s">
        <v>7</v>
      </c>
      <c r="D1206" s="1" t="s">
        <v>4</v>
      </c>
      <c r="E1206" s="1" t="s">
        <v>439</v>
      </c>
      <c r="F1206" s="1" t="s">
        <v>1164</v>
      </c>
      <c r="G1206">
        <v>1.0576E-2</v>
      </c>
      <c r="H1206" s="22">
        <v>-1.4213E-2</v>
      </c>
      <c r="I1206" s="2">
        <v>1.06E-2</v>
      </c>
      <c r="J1206" s="13">
        <v>6.6299999999999998E-2</v>
      </c>
      <c r="K1206" s="13">
        <v>4.0899999999999999E-2</v>
      </c>
      <c r="L1206" s="13">
        <v>2.29E-2</v>
      </c>
      <c r="M1206" s="13">
        <v>2.23E-2</v>
      </c>
      <c r="N1206" s="13">
        <v>-3.8E-3</v>
      </c>
      <c r="O1206" s="13">
        <v>-8.3299999999999999E-2</v>
      </c>
      <c r="P1206" s="13">
        <v>1.06E-2</v>
      </c>
      <c r="Q1206" s="19">
        <v>0</v>
      </c>
      <c r="R1206" s="22">
        <v>0.56000000000000005</v>
      </c>
      <c r="S1206" s="22">
        <v>0.77</v>
      </c>
      <c r="T1206" s="22">
        <v>0.75</v>
      </c>
      <c r="U1206" s="19">
        <v>31</v>
      </c>
      <c r="V1206" s="19">
        <v>7</v>
      </c>
      <c r="AS1206" s="2"/>
      <c r="AT1206" s="2"/>
      <c r="AU1206" s="2"/>
      <c r="AV1206" s="15"/>
      <c r="AW1206" s="15"/>
      <c r="BA1206" s="2"/>
      <c r="BB1206" s="2"/>
      <c r="BD1206" s="20"/>
      <c r="BE1206" s="20"/>
      <c r="BG1206" s="3"/>
      <c r="BH1206" s="1"/>
      <c r="BI1206" s="1"/>
      <c r="BJ1206" s="1"/>
      <c r="BK1206" s="1"/>
      <c r="BL1206" s="1"/>
    </row>
    <row r="1207" spans="1:64" x14ac:dyDescent="0.25">
      <c r="A1207" s="1" t="s">
        <v>65</v>
      </c>
      <c r="B1207" s="1" t="s">
        <v>2</v>
      </c>
      <c r="C1207" s="1" t="s">
        <v>7</v>
      </c>
      <c r="D1207" s="1" t="s">
        <v>30</v>
      </c>
      <c r="E1207" s="1" t="s">
        <v>443</v>
      </c>
      <c r="F1207" s="1" t="s">
        <v>436</v>
      </c>
      <c r="G1207">
        <v>2.5774999999999999E-2</v>
      </c>
      <c r="H1207" s="22">
        <v>-2.7480999999999998E-2</v>
      </c>
      <c r="I1207" s="2">
        <v>2.58E-2</v>
      </c>
      <c r="J1207" s="13">
        <v>0.15110000000000001</v>
      </c>
      <c r="K1207" s="13">
        <v>0.12529999999999999</v>
      </c>
      <c r="L1207" s="13">
        <v>7.0400000000000004E-2</v>
      </c>
      <c r="M1207" s="13">
        <v>6.4299999999999996E-2</v>
      </c>
      <c r="N1207" s="13">
        <v>-2.3999999999999998E-3</v>
      </c>
      <c r="O1207" s="13">
        <v>-0.37240000000000001</v>
      </c>
      <c r="P1207" s="13">
        <v>2.58E-2</v>
      </c>
      <c r="Q1207" s="19">
        <v>0</v>
      </c>
      <c r="R1207" s="22">
        <v>0.56000000000000005</v>
      </c>
      <c r="S1207" s="22">
        <v>0.74</v>
      </c>
      <c r="T1207" s="22">
        <v>0.9</v>
      </c>
      <c r="U1207" s="19">
        <v>42</v>
      </c>
      <c r="V1207" s="19">
        <v>5</v>
      </c>
      <c r="AS1207" s="2"/>
      <c r="AT1207" s="2"/>
      <c r="AU1207" s="2"/>
      <c r="AV1207" s="15"/>
      <c r="AW1207" s="15"/>
      <c r="BA1207" s="2"/>
      <c r="BB1207" s="2"/>
      <c r="BD1207" s="20"/>
      <c r="BE1207" s="20"/>
      <c r="BG1207" s="3"/>
      <c r="BH1207" s="1"/>
      <c r="BI1207" s="1"/>
      <c r="BJ1207" s="1"/>
      <c r="BK1207" s="1"/>
      <c r="BL1207" s="1"/>
    </row>
    <row r="1208" spans="1:64" x14ac:dyDescent="0.25">
      <c r="A1208" s="1" t="s">
        <v>1</v>
      </c>
      <c r="B1208" s="1" t="s">
        <v>2</v>
      </c>
      <c r="C1208" s="1" t="s">
        <v>39</v>
      </c>
      <c r="D1208" s="1" t="s">
        <v>4</v>
      </c>
      <c r="E1208" s="1" t="s">
        <v>3111</v>
      </c>
      <c r="F1208" s="1" t="s">
        <v>15</v>
      </c>
      <c r="G1208"/>
      <c r="H1208" s="22">
        <v>-1.7999999999999999E-2</v>
      </c>
      <c r="J1208" s="13">
        <v>3.5200000000000002E-2</v>
      </c>
      <c r="K1208" s="13">
        <v>0.1167</v>
      </c>
      <c r="L1208" s="13">
        <v>6.5299999999999997E-2</v>
      </c>
      <c r="M1208" s="13">
        <v>6.0199999999999997E-2</v>
      </c>
      <c r="N1208" s="13">
        <v>-9.64E-2</v>
      </c>
      <c r="O1208" s="13">
        <v>-0.111</v>
      </c>
      <c r="P1208" s="13"/>
      <c r="Q1208" s="19">
        <v>0</v>
      </c>
      <c r="R1208" s="22">
        <v>0.56000000000000005</v>
      </c>
      <c r="S1208" s="22">
        <v>0.89</v>
      </c>
      <c r="T1208" s="22">
        <v>0.43</v>
      </c>
      <c r="U1208" s="19">
        <v>24</v>
      </c>
      <c r="V1208" s="19">
        <v>6</v>
      </c>
      <c r="AS1208" s="2"/>
      <c r="AT1208" s="2"/>
      <c r="AU1208" s="2"/>
      <c r="AV1208" s="15"/>
      <c r="AW1208" s="15"/>
      <c r="BA1208" s="2"/>
      <c r="BB1208" s="2"/>
      <c r="BD1208" s="20"/>
      <c r="BE1208" s="20"/>
      <c r="BG1208" s="3"/>
      <c r="BH1208" s="1"/>
      <c r="BI1208" s="1"/>
      <c r="BJ1208" s="1"/>
      <c r="BK1208" s="1"/>
      <c r="BL1208" s="1"/>
    </row>
    <row r="1209" spans="1:64" x14ac:dyDescent="0.25">
      <c r="A1209" s="1" t="s">
        <v>21</v>
      </c>
      <c r="B1209" s="1" t="s">
        <v>18</v>
      </c>
      <c r="C1209" s="1" t="s">
        <v>7</v>
      </c>
      <c r="D1209" s="1" t="s">
        <v>4</v>
      </c>
      <c r="E1209" s="1" t="s">
        <v>879</v>
      </c>
      <c r="F1209" s="1" t="s">
        <v>880</v>
      </c>
      <c r="G1209"/>
      <c r="H1209" s="22">
        <v>-3.2989999999999998E-3</v>
      </c>
      <c r="J1209" s="13">
        <v>0.1323</v>
      </c>
      <c r="K1209" s="13">
        <v>0.1077</v>
      </c>
      <c r="L1209" s="13">
        <v>5.8700000000000002E-2</v>
      </c>
      <c r="M1209" s="13">
        <v>5.4199999999999998E-2</v>
      </c>
      <c r="N1209" s="13">
        <v>-3.3E-3</v>
      </c>
      <c r="O1209" s="13">
        <v>-0.30840000000000001</v>
      </c>
      <c r="P1209" s="13"/>
      <c r="Q1209" s="19">
        <v>0</v>
      </c>
      <c r="R1209" s="22">
        <v>0.55000000000000004</v>
      </c>
      <c r="S1209" s="22">
        <v>0.75</v>
      </c>
      <c r="T1209" s="22">
        <v>0.7</v>
      </c>
      <c r="U1209" s="19">
        <v>85</v>
      </c>
      <c r="V1209" s="19">
        <v>7</v>
      </c>
      <c r="AS1209" s="2"/>
      <c r="AT1209" s="2"/>
      <c r="AU1209" s="2"/>
      <c r="AV1209" s="15"/>
      <c r="AW1209" s="15"/>
      <c r="BA1209" s="2"/>
      <c r="BB1209" s="2"/>
      <c r="BD1209" s="20"/>
      <c r="BE1209" s="20"/>
      <c r="BG1209" s="3"/>
      <c r="BH1209" s="1"/>
      <c r="BI1209" s="1"/>
      <c r="BJ1209" s="1"/>
      <c r="BK1209" s="1"/>
      <c r="BL1209" s="1"/>
    </row>
    <row r="1210" spans="1:64" x14ac:dyDescent="0.25">
      <c r="A1210" s="1" t="s">
        <v>1079</v>
      </c>
      <c r="B1210" s="1" t="s">
        <v>18</v>
      </c>
      <c r="C1210" s="1" t="s">
        <v>7</v>
      </c>
      <c r="D1210" s="1" t="s">
        <v>2162</v>
      </c>
      <c r="E1210" s="1" t="s">
        <v>2200</v>
      </c>
      <c r="F1210" s="1" t="s">
        <v>2202</v>
      </c>
      <c r="G1210"/>
      <c r="H1210" s="22">
        <v>3.509E-3</v>
      </c>
      <c r="J1210" s="13">
        <v>0.39679999999999999</v>
      </c>
      <c r="K1210" s="13">
        <v>0.2079</v>
      </c>
      <c r="L1210" s="13">
        <v>0.1152</v>
      </c>
      <c r="M1210" s="13">
        <v>9.4100000000000003E-2</v>
      </c>
      <c r="N1210" s="13">
        <v>0</v>
      </c>
      <c r="O1210" s="13">
        <v>-0.68620000000000003</v>
      </c>
      <c r="P1210" s="13"/>
      <c r="Q1210" s="19">
        <v>0</v>
      </c>
      <c r="R1210" s="22">
        <v>0.55000000000000004</v>
      </c>
      <c r="S1210" s="22">
        <v>0.49</v>
      </c>
      <c r="T1210" s="22">
        <v>0.23</v>
      </c>
      <c r="U1210" s="19">
        <v>47</v>
      </c>
      <c r="V1210" s="19">
        <v>10</v>
      </c>
      <c r="AS1210" s="2"/>
      <c r="AT1210" s="2"/>
      <c r="AU1210" s="2"/>
      <c r="AV1210" s="15"/>
      <c r="AW1210" s="15"/>
      <c r="BA1210" s="2"/>
      <c r="BB1210" s="2"/>
      <c r="BD1210" s="20"/>
      <c r="BE1210" s="20"/>
      <c r="BG1210" s="3"/>
      <c r="BH1210" s="1"/>
      <c r="BI1210" s="1"/>
      <c r="BJ1210" s="1"/>
      <c r="BK1210" s="1"/>
      <c r="BL1210" s="1"/>
    </row>
    <row r="1211" spans="1:64" x14ac:dyDescent="0.25">
      <c r="A1211" s="1" t="s">
        <v>36</v>
      </c>
      <c r="B1211" s="1" t="s">
        <v>8</v>
      </c>
      <c r="C1211" s="1" t="s">
        <v>7</v>
      </c>
      <c r="D1211" s="1" t="s">
        <v>4</v>
      </c>
      <c r="E1211" s="1" t="s">
        <v>2715</v>
      </c>
      <c r="F1211" s="1" t="s">
        <v>2716</v>
      </c>
      <c r="G1211"/>
      <c r="H1211" s="22">
        <v>-6.3E-3</v>
      </c>
      <c r="J1211" s="13">
        <v>7.6999999999999999E-2</v>
      </c>
      <c r="K1211" s="13">
        <v>4.5499999999999999E-2</v>
      </c>
      <c r="L1211" s="13">
        <v>2.4799999999999999E-2</v>
      </c>
      <c r="M1211" s="13">
        <v>2.4E-2</v>
      </c>
      <c r="N1211" s="13">
        <v>-6.3E-3</v>
      </c>
      <c r="O1211" s="13">
        <v>-6.8400000000000002E-2</v>
      </c>
      <c r="P1211" s="13"/>
      <c r="Q1211" s="19">
        <v>62</v>
      </c>
      <c r="R1211" s="22">
        <v>0.55000000000000004</v>
      </c>
      <c r="S1211" s="22">
        <v>0.81</v>
      </c>
      <c r="T1211" s="22">
        <v>0.59</v>
      </c>
      <c r="U1211" s="19">
        <v>19</v>
      </c>
      <c r="V1211" s="19">
        <v>5</v>
      </c>
      <c r="AS1211" s="2"/>
      <c r="AT1211" s="2"/>
      <c r="AU1211" s="2"/>
      <c r="AV1211" s="15"/>
      <c r="AW1211" s="15"/>
      <c r="BA1211" s="2"/>
      <c r="BB1211" s="2"/>
      <c r="BD1211" s="20"/>
      <c r="BE1211" s="20"/>
      <c r="BG1211" s="3"/>
      <c r="BH1211" s="1"/>
      <c r="BI1211" s="1"/>
      <c r="BJ1211" s="1"/>
      <c r="BK1211" s="1"/>
      <c r="BL1211" s="1"/>
    </row>
    <row r="1212" spans="1:64" x14ac:dyDescent="0.25">
      <c r="A1212" s="1" t="s">
        <v>65</v>
      </c>
      <c r="B1212" s="1" t="s">
        <v>129</v>
      </c>
      <c r="C1212" s="1" t="s">
        <v>39</v>
      </c>
      <c r="D1212" s="1" t="s">
        <v>4</v>
      </c>
      <c r="E1212" s="1" t="s">
        <v>2302</v>
      </c>
      <c r="F1212" s="1" t="s">
        <v>2305</v>
      </c>
      <c r="G1212"/>
      <c r="H1212" s="22">
        <v>-1.44E-2</v>
      </c>
      <c r="J1212" s="13">
        <v>0.10920000000000001</v>
      </c>
      <c r="K1212" s="13">
        <v>0.1018</v>
      </c>
      <c r="L1212" s="13">
        <v>5.6300000000000003E-2</v>
      </c>
      <c r="M1212" s="13">
        <v>5.2200000000000003E-2</v>
      </c>
      <c r="N1212" s="13">
        <v>-1.44E-2</v>
      </c>
      <c r="O1212" s="13">
        <v>-0.20069999999999999</v>
      </c>
      <c r="P1212" s="13"/>
      <c r="Q1212" s="19">
        <v>123</v>
      </c>
      <c r="R1212" s="22">
        <v>0.55000000000000004</v>
      </c>
      <c r="S1212" s="22">
        <v>0.62</v>
      </c>
      <c r="T1212" s="22">
        <v>0.86</v>
      </c>
      <c r="U1212" s="19">
        <v>31</v>
      </c>
      <c r="V1212" s="19">
        <v>5</v>
      </c>
      <c r="AS1212" s="2"/>
      <c r="AT1212" s="2"/>
      <c r="AU1212" s="2"/>
      <c r="AV1212" s="15"/>
      <c r="AW1212" s="15"/>
      <c r="BA1212" s="2"/>
      <c r="BB1212" s="2"/>
      <c r="BD1212" s="20"/>
      <c r="BE1212" s="20"/>
      <c r="BG1212" s="3"/>
      <c r="BH1212" s="1"/>
      <c r="BI1212" s="1"/>
      <c r="BJ1212" s="1"/>
      <c r="BK1212" s="1"/>
      <c r="BL1212" s="1"/>
    </row>
    <row r="1213" spans="1:64" x14ac:dyDescent="0.25">
      <c r="A1213" s="1" t="s">
        <v>65</v>
      </c>
      <c r="B1213" s="1" t="s">
        <v>129</v>
      </c>
      <c r="C1213" s="1" t="s">
        <v>7</v>
      </c>
      <c r="D1213" s="1" t="s">
        <v>4</v>
      </c>
      <c r="E1213" s="1" t="s">
        <v>50</v>
      </c>
      <c r="F1213" s="1" t="s">
        <v>2399</v>
      </c>
      <c r="G1213"/>
      <c r="H1213" s="22">
        <v>-2.7799999999999998E-2</v>
      </c>
      <c r="J1213" s="13">
        <v>2.7699999999999999E-2</v>
      </c>
      <c r="K1213" s="13">
        <v>8.6400000000000005E-2</v>
      </c>
      <c r="L1213" s="13">
        <v>4.7199999999999999E-2</v>
      </c>
      <c r="M1213" s="13">
        <v>4.4299999999999999E-2</v>
      </c>
      <c r="N1213" s="13">
        <v>-9.8900000000000002E-2</v>
      </c>
      <c r="O1213" s="13">
        <v>-0.19109999999999999</v>
      </c>
      <c r="P1213" s="13"/>
      <c r="Q1213" s="19">
        <v>698</v>
      </c>
      <c r="R1213" s="22">
        <v>0.55000000000000004</v>
      </c>
      <c r="S1213" s="22">
        <v>0.75</v>
      </c>
      <c r="T1213" s="22">
        <v>0.67</v>
      </c>
      <c r="U1213" s="19">
        <v>40</v>
      </c>
      <c r="V1213" s="19">
        <v>5</v>
      </c>
      <c r="AS1213" s="2"/>
      <c r="AT1213" s="2"/>
      <c r="AU1213" s="2"/>
      <c r="AV1213" s="15"/>
      <c r="AW1213" s="15"/>
      <c r="BA1213" s="2"/>
      <c r="BB1213" s="2"/>
      <c r="BD1213" s="20"/>
      <c r="BE1213" s="20"/>
      <c r="BG1213" s="3"/>
      <c r="BH1213" s="1"/>
      <c r="BI1213" s="1"/>
      <c r="BJ1213" s="1"/>
      <c r="BK1213" s="1"/>
      <c r="BL1213" s="1"/>
    </row>
    <row r="1214" spans="1:64" x14ac:dyDescent="0.25">
      <c r="A1214" s="1" t="s">
        <v>6</v>
      </c>
      <c r="B1214" s="1" t="s">
        <v>18</v>
      </c>
      <c r="C1214" s="1" t="s">
        <v>1645</v>
      </c>
      <c r="D1214" s="1" t="s">
        <v>4</v>
      </c>
      <c r="E1214" s="1" t="s">
        <v>802</v>
      </c>
      <c r="F1214" s="1" t="s">
        <v>803</v>
      </c>
      <c r="G1214">
        <v>0.133857</v>
      </c>
      <c r="H1214" s="22">
        <v>-8.3143999999999996E-2</v>
      </c>
      <c r="I1214" s="2">
        <v>0.13389999999999999</v>
      </c>
      <c r="J1214" s="13">
        <v>0.2046</v>
      </c>
      <c r="K1214" s="13">
        <v>0.66180000000000005</v>
      </c>
      <c r="L1214" s="13">
        <v>0.36530000000000001</v>
      </c>
      <c r="M1214" s="13">
        <v>0.17480000000000001</v>
      </c>
      <c r="N1214" s="13">
        <v>-0.3241</v>
      </c>
      <c r="O1214" s="13">
        <v>-0.76280000000000003</v>
      </c>
      <c r="P1214" s="13">
        <v>0.13389999999999999</v>
      </c>
      <c r="Q1214" s="19">
        <v>0</v>
      </c>
      <c r="R1214" s="22">
        <v>0.55000000000000004</v>
      </c>
      <c r="S1214" s="22">
        <v>1.1000000000000001</v>
      </c>
      <c r="T1214" s="22">
        <v>0.34</v>
      </c>
      <c r="U1214" s="19">
        <v>38</v>
      </c>
      <c r="V1214" s="19">
        <v>17</v>
      </c>
      <c r="AS1214" s="2"/>
      <c r="AT1214" s="2"/>
      <c r="AU1214" s="2"/>
      <c r="AV1214" s="15"/>
      <c r="AW1214" s="15"/>
      <c r="BA1214" s="2"/>
      <c r="BB1214" s="2"/>
      <c r="BD1214" s="20"/>
      <c r="BE1214" s="20"/>
      <c r="BG1214" s="3"/>
      <c r="BH1214" s="1"/>
      <c r="BI1214" s="1"/>
      <c r="BJ1214" s="1"/>
      <c r="BK1214" s="1"/>
      <c r="BL1214" s="1"/>
    </row>
    <row r="1215" spans="1:64" x14ac:dyDescent="0.25">
      <c r="A1215" s="1" t="s">
        <v>36</v>
      </c>
      <c r="B1215" s="1" t="s">
        <v>8</v>
      </c>
      <c r="C1215" s="1" t="s">
        <v>7</v>
      </c>
      <c r="D1215" s="1" t="s">
        <v>4</v>
      </c>
      <c r="E1215" s="1" t="s">
        <v>494</v>
      </c>
      <c r="F1215" s="1" t="s">
        <v>1173</v>
      </c>
      <c r="G1215">
        <v>1.6364E-2</v>
      </c>
      <c r="H1215" s="22">
        <v>-1.6937000000000001E-2</v>
      </c>
      <c r="I1215" s="2">
        <v>1.6400000000000001E-2</v>
      </c>
      <c r="J1215" s="13">
        <v>0.2019</v>
      </c>
      <c r="K1215" s="13">
        <v>0.13039999999999999</v>
      </c>
      <c r="L1215" s="13">
        <v>7.1300000000000002E-2</v>
      </c>
      <c r="M1215" s="13">
        <v>6.4699999999999994E-2</v>
      </c>
      <c r="N1215" s="13">
        <v>-8.9999999999999998E-4</v>
      </c>
      <c r="O1215" s="13">
        <v>-0.25619999999999998</v>
      </c>
      <c r="P1215" s="13">
        <v>1.6400000000000001E-2</v>
      </c>
      <c r="Q1215" s="19">
        <v>0</v>
      </c>
      <c r="R1215" s="22">
        <v>0.55000000000000004</v>
      </c>
      <c r="S1215" s="22">
        <v>0.73</v>
      </c>
      <c r="T1215" s="22">
        <v>0.95</v>
      </c>
      <c r="U1215" s="19">
        <v>28</v>
      </c>
      <c r="V1215" s="19">
        <v>4</v>
      </c>
      <c r="AS1215" s="2"/>
      <c r="AT1215" s="2"/>
      <c r="AU1215" s="2"/>
      <c r="AV1215" s="15"/>
      <c r="AW1215" s="15"/>
      <c r="BA1215" s="2"/>
      <c r="BB1215" s="2"/>
      <c r="BD1215" s="20"/>
      <c r="BE1215" s="20"/>
      <c r="BG1215" s="3"/>
      <c r="BH1215" s="1"/>
      <c r="BI1215" s="1"/>
      <c r="BJ1215" s="1"/>
      <c r="BK1215" s="1"/>
      <c r="BL1215" s="1"/>
    </row>
    <row r="1216" spans="1:64" x14ac:dyDescent="0.25">
      <c r="A1216" s="1" t="s">
        <v>17</v>
      </c>
      <c r="B1216" s="1" t="s">
        <v>18</v>
      </c>
      <c r="C1216" s="1" t="s">
        <v>502</v>
      </c>
      <c r="D1216" s="1" t="s">
        <v>283</v>
      </c>
      <c r="E1216" s="1" t="s">
        <v>446</v>
      </c>
      <c r="F1216" s="1" t="s">
        <v>579</v>
      </c>
      <c r="G1216">
        <v>1.712E-2</v>
      </c>
      <c r="H1216" s="22">
        <v>-3.7810000000000003E-2</v>
      </c>
      <c r="I1216" s="2">
        <v>1.7100000000000001E-2</v>
      </c>
      <c r="J1216" s="13">
        <v>2.8799999999999999E-2</v>
      </c>
      <c r="K1216" s="13">
        <v>0.1399</v>
      </c>
      <c r="L1216" s="13">
        <v>7.6799999999999993E-2</v>
      </c>
      <c r="M1216" s="13">
        <v>6.9199999999999998E-2</v>
      </c>
      <c r="N1216" s="13">
        <v>-6.0699999999999997E-2</v>
      </c>
      <c r="O1216" s="13">
        <v>-0.21879999999999999</v>
      </c>
      <c r="P1216" s="13">
        <v>1.7100000000000001E-2</v>
      </c>
      <c r="Q1216" s="19">
        <v>0</v>
      </c>
      <c r="R1216" s="22">
        <v>0.55000000000000004</v>
      </c>
      <c r="S1216" s="22">
        <v>0.76</v>
      </c>
      <c r="T1216" s="22">
        <v>0.9</v>
      </c>
      <c r="U1216" s="19">
        <v>37</v>
      </c>
      <c r="V1216" s="19">
        <v>5</v>
      </c>
      <c r="AS1216" s="2"/>
      <c r="AT1216" s="2"/>
      <c r="AU1216" s="2"/>
      <c r="AV1216" s="15"/>
      <c r="AW1216" s="15"/>
      <c r="BA1216" s="2"/>
      <c r="BB1216" s="2"/>
      <c r="BD1216" s="20"/>
      <c r="BE1216" s="20"/>
      <c r="BG1216" s="3"/>
      <c r="BH1216" s="1"/>
      <c r="BI1216" s="1"/>
      <c r="BJ1216" s="1"/>
      <c r="BK1216" s="1"/>
      <c r="BL1216" s="1"/>
    </row>
    <row r="1217" spans="1:64" x14ac:dyDescent="0.25">
      <c r="A1217" s="1" t="s">
        <v>6</v>
      </c>
      <c r="B1217" s="1" t="s">
        <v>18</v>
      </c>
      <c r="C1217" s="1" t="s">
        <v>1645</v>
      </c>
      <c r="D1217" s="1" t="s">
        <v>4</v>
      </c>
      <c r="E1217" s="1" t="s">
        <v>1074</v>
      </c>
      <c r="F1217" s="1" t="s">
        <v>1075</v>
      </c>
      <c r="G1217">
        <v>2.6564999999999998E-2</v>
      </c>
      <c r="H1217" s="22">
        <v>-0.11071499999999999</v>
      </c>
      <c r="I1217" s="2">
        <v>2.6599999999999999E-2</v>
      </c>
      <c r="J1217" s="13">
        <v>0.62229999999999996</v>
      </c>
      <c r="K1217" s="13">
        <v>0.91020000000000001</v>
      </c>
      <c r="L1217" s="13">
        <v>0.498</v>
      </c>
      <c r="M1217" s="13">
        <v>0.1595</v>
      </c>
      <c r="N1217" s="13">
        <v>-0.44650000000000001</v>
      </c>
      <c r="O1217" s="13">
        <v>-0.83140000000000003</v>
      </c>
      <c r="P1217" s="13">
        <v>2.6599999999999999E-2</v>
      </c>
      <c r="Q1217" s="19">
        <v>0</v>
      </c>
      <c r="R1217" s="22">
        <v>0.55000000000000004</v>
      </c>
      <c r="S1217" s="22">
        <v>1.4</v>
      </c>
      <c r="T1217" s="22">
        <v>0.54</v>
      </c>
      <c r="U1217" s="19">
        <v>45</v>
      </c>
      <c r="V1217" s="19">
        <v>45</v>
      </c>
      <c r="AS1217" s="2"/>
      <c r="AT1217" s="2"/>
      <c r="AU1217" s="2"/>
      <c r="AV1217" s="15"/>
      <c r="AW1217" s="15"/>
      <c r="BA1217" s="2"/>
      <c r="BB1217" s="2"/>
      <c r="BD1217" s="20"/>
      <c r="BE1217" s="20"/>
      <c r="BG1217" s="3"/>
      <c r="BH1217" s="1"/>
      <c r="BI1217" s="1"/>
      <c r="BJ1217" s="1"/>
      <c r="BK1217" s="1"/>
      <c r="BL1217" s="1"/>
    </row>
    <row r="1218" spans="1:64" x14ac:dyDescent="0.25">
      <c r="A1218" s="1" t="s">
        <v>6</v>
      </c>
      <c r="B1218" s="1" t="s">
        <v>18</v>
      </c>
      <c r="C1218" s="1" t="s">
        <v>1645</v>
      </c>
      <c r="D1218" s="1" t="s">
        <v>4</v>
      </c>
      <c r="E1218" s="1" t="s">
        <v>3011</v>
      </c>
      <c r="F1218" s="1" t="s">
        <v>3012</v>
      </c>
      <c r="G1218"/>
      <c r="H1218" s="22">
        <v>-0.11799999999999999</v>
      </c>
      <c r="J1218" s="13">
        <v>0.1241</v>
      </c>
      <c r="K1218" s="13">
        <v>0.68569999999999998</v>
      </c>
      <c r="L1218" s="13">
        <v>0.37719999999999998</v>
      </c>
      <c r="M1218" s="13">
        <v>0.17460000000000001</v>
      </c>
      <c r="N1218" s="13">
        <v>-0.57589999999999997</v>
      </c>
      <c r="O1218" s="13">
        <v>-0.75819999999999999</v>
      </c>
      <c r="P1218" s="13"/>
      <c r="Q1218" s="19">
        <v>15</v>
      </c>
      <c r="R1218" s="22">
        <v>0.55000000000000004</v>
      </c>
      <c r="S1218" s="22">
        <v>1.23</v>
      </c>
      <c r="T1218" s="22">
        <v>0.4</v>
      </c>
      <c r="U1218" s="19">
        <v>38</v>
      </c>
      <c r="V1218" s="19">
        <v>12</v>
      </c>
      <c r="AS1218" s="2"/>
      <c r="AT1218" s="2"/>
      <c r="AU1218" s="2"/>
      <c r="AV1218" s="15"/>
      <c r="AW1218" s="15"/>
      <c r="BA1218" s="2"/>
      <c r="BB1218" s="2"/>
      <c r="BD1218" s="20"/>
      <c r="BE1218" s="20"/>
      <c r="BG1218" s="3"/>
      <c r="BH1218" s="1"/>
      <c r="BI1218" s="1"/>
      <c r="BJ1218" s="1"/>
      <c r="BK1218" s="1"/>
      <c r="BL1218" s="1"/>
    </row>
    <row r="1219" spans="1:64" x14ac:dyDescent="0.25">
      <c r="A1219" s="1" t="s">
        <v>1</v>
      </c>
      <c r="B1219" s="1" t="s">
        <v>2</v>
      </c>
      <c r="C1219" s="1" t="s">
        <v>27</v>
      </c>
      <c r="D1219" s="1" t="s">
        <v>30</v>
      </c>
      <c r="E1219" s="1" t="s">
        <v>1900</v>
      </c>
      <c r="F1219" s="1" t="s">
        <v>1902</v>
      </c>
      <c r="G1219"/>
      <c r="H1219" s="22">
        <v>1.72E-2</v>
      </c>
      <c r="J1219" s="13">
        <v>1.7299999999999999E-2</v>
      </c>
      <c r="K1219" s="13">
        <v>0.1225</v>
      </c>
      <c r="L1219" s="13">
        <v>6.6799999999999998E-2</v>
      </c>
      <c r="M1219" s="13">
        <v>6.1100000000000002E-2</v>
      </c>
      <c r="N1219" s="13">
        <v>-3.9E-2</v>
      </c>
      <c r="O1219" s="13">
        <v>-0.16600000000000001</v>
      </c>
      <c r="P1219" s="13"/>
      <c r="Q1219" s="19">
        <v>290</v>
      </c>
      <c r="R1219" s="22">
        <v>0.55000000000000004</v>
      </c>
      <c r="S1219" s="22">
        <v>0.86</v>
      </c>
      <c r="T1219" s="22">
        <v>-0.24</v>
      </c>
      <c r="U1219" s="19">
        <v>19</v>
      </c>
      <c r="V1219" s="19">
        <v>7</v>
      </c>
      <c r="AS1219" s="2"/>
      <c r="AT1219" s="2"/>
      <c r="AU1219" s="2"/>
      <c r="AV1219" s="15"/>
      <c r="AW1219" s="15"/>
      <c r="BA1219" s="2"/>
      <c r="BB1219" s="2"/>
      <c r="BD1219" s="20"/>
      <c r="BE1219" s="20"/>
      <c r="BG1219" s="3"/>
      <c r="BH1219" s="1"/>
      <c r="BI1219" s="1"/>
      <c r="BJ1219" s="1"/>
      <c r="BK1219" s="1"/>
      <c r="BL1219" s="1"/>
    </row>
    <row r="1220" spans="1:64" x14ac:dyDescent="0.25">
      <c r="A1220" s="1" t="s">
        <v>6</v>
      </c>
      <c r="B1220" s="1" t="s">
        <v>18</v>
      </c>
      <c r="C1220" s="1" t="s">
        <v>1645</v>
      </c>
      <c r="D1220" s="1" t="s">
        <v>4</v>
      </c>
      <c r="E1220" s="1" t="s">
        <v>762</v>
      </c>
      <c r="F1220" s="1" t="s">
        <v>763</v>
      </c>
      <c r="G1220">
        <v>8.6387000000000005E-2</v>
      </c>
      <c r="H1220" s="22">
        <v>-6.0276000000000003E-2</v>
      </c>
      <c r="I1220" s="2">
        <v>8.6400000000000005E-2</v>
      </c>
      <c r="J1220" s="13">
        <v>0.188</v>
      </c>
      <c r="K1220" s="13">
        <v>0.94199999999999995</v>
      </c>
      <c r="L1220" s="13">
        <v>0.51470000000000005</v>
      </c>
      <c r="M1220" s="13">
        <v>0.10920000000000001</v>
      </c>
      <c r="N1220" s="13">
        <v>-0.55759999999999998</v>
      </c>
      <c r="O1220" s="13">
        <v>-0.89929999999999999</v>
      </c>
      <c r="P1220" s="13">
        <v>8.6400000000000005E-2</v>
      </c>
      <c r="Q1220" s="19">
        <v>0</v>
      </c>
      <c r="R1220" s="22">
        <v>0.55000000000000004</v>
      </c>
      <c r="S1220" s="22">
        <v>1.25</v>
      </c>
      <c r="T1220" s="22">
        <v>0.4</v>
      </c>
      <c r="U1220" s="19">
        <v>38</v>
      </c>
      <c r="V1220" s="19">
        <v>26</v>
      </c>
      <c r="AS1220" s="2"/>
      <c r="AT1220" s="2"/>
      <c r="AU1220" s="2"/>
      <c r="AV1220" s="15"/>
      <c r="AW1220" s="15"/>
      <c r="BA1220" s="2"/>
      <c r="BB1220" s="2"/>
      <c r="BD1220" s="20"/>
      <c r="BE1220" s="20"/>
      <c r="BG1220" s="3"/>
      <c r="BH1220" s="1"/>
      <c r="BI1220" s="1"/>
      <c r="BJ1220" s="1"/>
      <c r="BK1220" s="1"/>
      <c r="BL1220" s="1"/>
    </row>
    <row r="1221" spans="1:64" x14ac:dyDescent="0.25">
      <c r="A1221" s="1" t="s">
        <v>17</v>
      </c>
      <c r="B1221" s="1" t="s">
        <v>18</v>
      </c>
      <c r="C1221" s="1" t="s">
        <v>39</v>
      </c>
      <c r="D1221" s="1" t="s">
        <v>4</v>
      </c>
      <c r="E1221" s="1" t="s">
        <v>1842</v>
      </c>
      <c r="F1221" s="1" t="s">
        <v>1843</v>
      </c>
      <c r="G1221"/>
      <c r="H1221" s="22">
        <v>2.81E-2</v>
      </c>
      <c r="J1221" s="13">
        <v>0.1588</v>
      </c>
      <c r="K1221" s="13">
        <v>0.16819999999999999</v>
      </c>
      <c r="L1221" s="13">
        <v>9.3299999999999994E-2</v>
      </c>
      <c r="M1221" s="13">
        <v>8.2500000000000004E-2</v>
      </c>
      <c r="N1221" s="13">
        <v>-2.1100000000000001E-2</v>
      </c>
      <c r="O1221" s="13">
        <v>-0.30449999999999999</v>
      </c>
      <c r="P1221" s="13"/>
      <c r="Q1221" s="19">
        <v>220</v>
      </c>
      <c r="R1221" s="22">
        <v>0.55000000000000004</v>
      </c>
      <c r="S1221" s="22">
        <v>0.9</v>
      </c>
      <c r="T1221" s="22">
        <v>0.27</v>
      </c>
      <c r="U1221" s="19">
        <v>66</v>
      </c>
      <c r="V1221" s="19">
        <v>9</v>
      </c>
      <c r="AS1221" s="2"/>
      <c r="AT1221" s="2"/>
      <c r="AU1221" s="2"/>
      <c r="AV1221" s="15"/>
      <c r="AW1221" s="15"/>
      <c r="BA1221" s="2"/>
      <c r="BB1221" s="2"/>
      <c r="BD1221" s="20"/>
      <c r="BE1221" s="20"/>
      <c r="BG1221" s="3"/>
      <c r="BH1221" s="1"/>
      <c r="BI1221" s="1"/>
      <c r="BJ1221" s="1"/>
      <c r="BK1221" s="1"/>
      <c r="BL1221" s="1"/>
    </row>
    <row r="1222" spans="1:64" x14ac:dyDescent="0.25">
      <c r="A1222" s="1" t="s">
        <v>1</v>
      </c>
      <c r="B1222" s="1" t="s">
        <v>2</v>
      </c>
      <c r="C1222" s="1" t="s">
        <v>22</v>
      </c>
      <c r="D1222" s="1" t="s">
        <v>4</v>
      </c>
      <c r="E1222" s="1" t="s">
        <v>91</v>
      </c>
      <c r="F1222" s="1" t="s">
        <v>1709</v>
      </c>
      <c r="G1222"/>
      <c r="H1222" s="22">
        <v>5.2600000000000001E-2</v>
      </c>
      <c r="J1222" s="13">
        <v>0.15659999999999999</v>
      </c>
      <c r="K1222" s="13">
        <v>0.22209999999999999</v>
      </c>
      <c r="L1222" s="13">
        <v>0.1217</v>
      </c>
      <c r="M1222" s="13">
        <v>0.1014</v>
      </c>
      <c r="N1222" s="13">
        <v>0</v>
      </c>
      <c r="O1222" s="13">
        <v>-0.49120000000000003</v>
      </c>
      <c r="P1222" s="13"/>
      <c r="Q1222" s="19">
        <v>149</v>
      </c>
      <c r="R1222" s="22">
        <v>0.55000000000000004</v>
      </c>
      <c r="S1222" s="22">
        <v>0.8</v>
      </c>
      <c r="T1222" s="22">
        <v>-0.13</v>
      </c>
      <c r="U1222" s="19">
        <v>60</v>
      </c>
      <c r="V1222" s="19">
        <v>9</v>
      </c>
      <c r="AS1222" s="2"/>
      <c r="AT1222" s="2"/>
      <c r="AU1222" s="2"/>
      <c r="AV1222" s="15"/>
      <c r="AW1222" s="15"/>
      <c r="BA1222" s="2"/>
      <c r="BB1222" s="2"/>
      <c r="BD1222" s="20"/>
      <c r="BE1222" s="20"/>
      <c r="BG1222" s="3"/>
      <c r="BH1222" s="1"/>
      <c r="BI1222" s="1"/>
      <c r="BJ1222" s="1"/>
      <c r="BK1222" s="1"/>
      <c r="BL1222" s="1"/>
    </row>
    <row r="1223" spans="1:64" x14ac:dyDescent="0.25">
      <c r="A1223" s="1" t="s">
        <v>32</v>
      </c>
      <c r="B1223" s="1" t="s">
        <v>18</v>
      </c>
      <c r="C1223" s="1" t="s">
        <v>25</v>
      </c>
      <c r="D1223" s="1" t="s">
        <v>33</v>
      </c>
      <c r="E1223" s="1" t="s">
        <v>282</v>
      </c>
      <c r="F1223" s="1" t="s">
        <v>316</v>
      </c>
      <c r="G1223"/>
      <c r="H1223" s="22">
        <v>6.0000000000000001E-3</v>
      </c>
      <c r="J1223" s="13">
        <v>0.17230000000000001</v>
      </c>
      <c r="K1223" s="13">
        <v>0.10979999999999999</v>
      </c>
      <c r="L1223" s="13">
        <v>6.08E-2</v>
      </c>
      <c r="M1223" s="13">
        <v>5.5800000000000002E-2</v>
      </c>
      <c r="N1223" s="13">
        <v>0</v>
      </c>
      <c r="O1223" s="13">
        <v>-0.20930000000000001</v>
      </c>
      <c r="P1223" s="13"/>
      <c r="Q1223" s="19">
        <v>24</v>
      </c>
      <c r="R1223" s="22">
        <v>0.55000000000000004</v>
      </c>
      <c r="S1223" s="22">
        <v>0.37</v>
      </c>
      <c r="T1223" s="22">
        <v>0.65</v>
      </c>
      <c r="U1223" s="19">
        <v>25</v>
      </c>
      <c r="V1223" s="19">
        <v>8</v>
      </c>
      <c r="AS1223" s="2"/>
      <c r="AT1223" s="2"/>
      <c r="AU1223" s="2"/>
      <c r="AV1223" s="15"/>
      <c r="AW1223" s="15"/>
      <c r="BA1223" s="2"/>
      <c r="BB1223" s="2"/>
      <c r="BD1223" s="20"/>
      <c r="BE1223" s="20"/>
      <c r="BG1223" s="3"/>
      <c r="BH1223" s="1"/>
      <c r="BI1223" s="1"/>
      <c r="BJ1223" s="1"/>
      <c r="BK1223" s="1"/>
      <c r="BL1223" s="1"/>
    </row>
    <row r="1224" spans="1:64" x14ac:dyDescent="0.25">
      <c r="A1224" s="1" t="s">
        <v>32</v>
      </c>
      <c r="B1224" s="1" t="s">
        <v>18</v>
      </c>
      <c r="C1224" s="1" t="s">
        <v>1501</v>
      </c>
      <c r="D1224" s="1" t="s">
        <v>4</v>
      </c>
      <c r="E1224" s="1" t="s">
        <v>652</v>
      </c>
      <c r="F1224" s="1" t="s">
        <v>2166</v>
      </c>
      <c r="G1224">
        <v>4.4843000000000001E-2</v>
      </c>
      <c r="H1224" s="22">
        <v>7.2114999999999999E-2</v>
      </c>
      <c r="I1224" s="2">
        <v>4.48E-2</v>
      </c>
      <c r="J1224" s="13">
        <v>0.40500000000000003</v>
      </c>
      <c r="K1224" s="13">
        <v>0.15409999999999999</v>
      </c>
      <c r="L1224" s="13">
        <v>8.5199999999999998E-2</v>
      </c>
      <c r="M1224" s="13">
        <v>7.5399999999999995E-2</v>
      </c>
      <c r="N1224" s="13">
        <v>0</v>
      </c>
      <c r="O1224" s="13">
        <v>-0.35460000000000003</v>
      </c>
      <c r="P1224" s="13">
        <v>4.48E-2</v>
      </c>
      <c r="Q1224" s="19">
        <v>0</v>
      </c>
      <c r="R1224" s="22">
        <v>0.55000000000000004</v>
      </c>
      <c r="S1224" s="22">
        <v>0.54</v>
      </c>
      <c r="T1224" s="22">
        <v>0.19</v>
      </c>
      <c r="U1224" s="19">
        <v>34</v>
      </c>
      <c r="V1224" s="19">
        <v>5</v>
      </c>
      <c r="AS1224" s="2"/>
      <c r="AT1224" s="2"/>
      <c r="AU1224" s="2"/>
      <c r="AV1224" s="15"/>
      <c r="AW1224" s="15"/>
      <c r="BA1224" s="2"/>
      <c r="BB1224" s="2"/>
      <c r="BD1224" s="20"/>
      <c r="BE1224" s="20"/>
      <c r="BG1224" s="3"/>
      <c r="BH1224" s="1"/>
      <c r="BI1224" s="1"/>
      <c r="BJ1224" s="1"/>
      <c r="BK1224" s="1"/>
      <c r="BL1224" s="1"/>
    </row>
    <row r="1225" spans="1:64" x14ac:dyDescent="0.25">
      <c r="A1225" s="1" t="s">
        <v>27</v>
      </c>
      <c r="B1225" s="1" t="s">
        <v>2</v>
      </c>
      <c r="C1225" s="1" t="s">
        <v>25</v>
      </c>
      <c r="D1225" s="1" t="s">
        <v>283</v>
      </c>
      <c r="E1225" s="1" t="s">
        <v>488</v>
      </c>
      <c r="F1225" s="1" t="s">
        <v>559</v>
      </c>
      <c r="G1225">
        <v>4.1660000000000004E-3</v>
      </c>
      <c r="H1225" s="22">
        <v>-2.0999999999999999E-3</v>
      </c>
      <c r="I1225" s="2">
        <v>4.1999999999999997E-3</v>
      </c>
      <c r="J1225" s="13">
        <v>0.13980000000000001</v>
      </c>
      <c r="K1225" s="13">
        <v>4.0500000000000001E-2</v>
      </c>
      <c r="L1225" s="13">
        <v>2.2200000000000001E-2</v>
      </c>
      <c r="M1225" s="13">
        <v>2.1499999999999998E-2</v>
      </c>
      <c r="N1225" s="13">
        <v>0</v>
      </c>
      <c r="O1225" s="13">
        <v>-0.1145</v>
      </c>
      <c r="P1225" s="13">
        <v>4.1999999999999997E-3</v>
      </c>
      <c r="Q1225" s="19">
        <v>0</v>
      </c>
      <c r="R1225" s="22">
        <v>0.55000000000000004</v>
      </c>
      <c r="S1225" s="22">
        <v>0.71</v>
      </c>
      <c r="T1225" s="22">
        <v>0.09</v>
      </c>
      <c r="U1225" s="19">
        <v>116</v>
      </c>
      <c r="V1225" s="19">
        <v>16</v>
      </c>
      <c r="AS1225" s="2"/>
      <c r="AT1225" s="2"/>
      <c r="AU1225" s="2"/>
      <c r="AV1225" s="15"/>
      <c r="AW1225" s="15"/>
      <c r="BA1225" s="2"/>
      <c r="BB1225" s="2"/>
      <c r="BD1225" s="20"/>
      <c r="BE1225" s="20"/>
      <c r="BG1225" s="3"/>
      <c r="BH1225" s="1"/>
      <c r="BI1225" s="1"/>
      <c r="BJ1225" s="1"/>
      <c r="BK1225" s="1"/>
      <c r="BL1225" s="1"/>
    </row>
    <row r="1226" spans="1:64" x14ac:dyDescent="0.25">
      <c r="A1226" s="1" t="s">
        <v>1</v>
      </c>
      <c r="B1226" s="1" t="s">
        <v>18</v>
      </c>
      <c r="C1226" s="1" t="s">
        <v>25</v>
      </c>
      <c r="D1226" s="1" t="s">
        <v>4</v>
      </c>
      <c r="E1226" s="1" t="s">
        <v>615</v>
      </c>
      <c r="F1226" s="1" t="s">
        <v>1481</v>
      </c>
      <c r="G1226"/>
      <c r="H1226" s="22">
        <v>-1.9390000000000001E-2</v>
      </c>
      <c r="J1226" s="13">
        <v>1.2500000000000001E-2</v>
      </c>
      <c r="K1226" s="13">
        <v>9.4500000000000001E-2</v>
      </c>
      <c r="L1226" s="13">
        <v>5.1799999999999999E-2</v>
      </c>
      <c r="M1226" s="13">
        <v>4.8300000000000003E-2</v>
      </c>
      <c r="N1226" s="13">
        <v>-4.1099999999999998E-2</v>
      </c>
      <c r="O1226" s="13">
        <v>-0.3276</v>
      </c>
      <c r="P1226" s="13"/>
      <c r="Q1226" s="19">
        <v>669</v>
      </c>
      <c r="R1226" s="22">
        <v>0.55000000000000004</v>
      </c>
      <c r="S1226" s="22">
        <v>0.6</v>
      </c>
      <c r="T1226" s="22">
        <v>0.72</v>
      </c>
      <c r="U1226" s="19">
        <v>51</v>
      </c>
      <c r="V1226" s="19">
        <v>7</v>
      </c>
      <c r="AS1226" s="2"/>
      <c r="AT1226" s="2"/>
      <c r="AU1226" s="2"/>
      <c r="AV1226" s="15"/>
      <c r="AW1226" s="15"/>
      <c r="BA1226" s="2"/>
      <c r="BB1226" s="2"/>
      <c r="BD1226" s="20"/>
      <c r="BE1226" s="20"/>
      <c r="BG1226" s="3"/>
      <c r="BH1226" s="1"/>
      <c r="BI1226" s="1"/>
      <c r="BJ1226" s="1"/>
      <c r="BK1226" s="1"/>
      <c r="BL1226" s="1"/>
    </row>
    <row r="1227" spans="1:64" x14ac:dyDescent="0.25">
      <c r="A1227" s="1" t="s">
        <v>148</v>
      </c>
      <c r="B1227" s="1" t="s">
        <v>2</v>
      </c>
      <c r="C1227" s="1" t="s">
        <v>39</v>
      </c>
      <c r="D1227" s="1" t="s">
        <v>4</v>
      </c>
      <c r="E1227" s="1" t="s">
        <v>178</v>
      </c>
      <c r="F1227" s="1" t="s">
        <v>2605</v>
      </c>
      <c r="G1227"/>
      <c r="H1227" s="22">
        <v>1.66E-2</v>
      </c>
      <c r="J1227" s="13">
        <v>8.8700000000000001E-2</v>
      </c>
      <c r="K1227" s="13">
        <v>6.3700000000000007E-2</v>
      </c>
      <c r="L1227" s="13">
        <v>3.5099999999999999E-2</v>
      </c>
      <c r="M1227" s="13">
        <v>3.3599999999999998E-2</v>
      </c>
      <c r="N1227" s="13">
        <v>-2.4199999999999999E-2</v>
      </c>
      <c r="O1227" s="13">
        <v>-0.18160000000000001</v>
      </c>
      <c r="P1227" s="13"/>
      <c r="Q1227" s="19">
        <v>324</v>
      </c>
      <c r="R1227" s="22">
        <v>0.55000000000000004</v>
      </c>
      <c r="S1227" s="22">
        <v>0.94</v>
      </c>
      <c r="T1227" s="22">
        <v>0.2</v>
      </c>
      <c r="U1227" s="19">
        <v>54</v>
      </c>
      <c r="V1227" s="19">
        <v>11</v>
      </c>
      <c r="AS1227" s="2"/>
      <c r="AT1227" s="2"/>
      <c r="AU1227" s="2"/>
      <c r="AV1227" s="15"/>
      <c r="AW1227" s="15"/>
      <c r="BA1227" s="2"/>
      <c r="BB1227" s="2"/>
      <c r="BD1227" s="20"/>
      <c r="BE1227" s="20"/>
      <c r="BG1227" s="3"/>
      <c r="BH1227" s="1"/>
      <c r="BI1227" s="1"/>
      <c r="BJ1227" s="1"/>
      <c r="BK1227" s="1"/>
      <c r="BL1227" s="1"/>
    </row>
    <row r="1228" spans="1:64" x14ac:dyDescent="0.25">
      <c r="A1228" s="1" t="s">
        <v>36</v>
      </c>
      <c r="B1228" s="1" t="s">
        <v>8</v>
      </c>
      <c r="C1228" s="1" t="s">
        <v>7</v>
      </c>
      <c r="D1228" s="1" t="s">
        <v>4</v>
      </c>
      <c r="E1228" s="1" t="s">
        <v>2627</v>
      </c>
      <c r="F1228" s="1" t="s">
        <v>2628</v>
      </c>
      <c r="G1228"/>
      <c r="H1228" s="22">
        <v>4.4000000000000003E-3</v>
      </c>
      <c r="J1228" s="13">
        <v>4.8000000000000001E-2</v>
      </c>
      <c r="K1228" s="13">
        <v>4.0500000000000001E-2</v>
      </c>
      <c r="L1228" s="13">
        <v>2.2100000000000002E-2</v>
      </c>
      <c r="M1228" s="13">
        <v>2.1499999999999998E-2</v>
      </c>
      <c r="N1228" s="13">
        <v>-2.5999999999999999E-3</v>
      </c>
      <c r="O1228" s="13">
        <v>-7.0499999999999993E-2</v>
      </c>
      <c r="P1228" s="13"/>
      <c r="Q1228" s="19">
        <v>115</v>
      </c>
      <c r="R1228" s="22">
        <v>0.55000000000000004</v>
      </c>
      <c r="S1228" s="22">
        <v>0.63</v>
      </c>
      <c r="T1228" s="22">
        <v>0.44</v>
      </c>
      <c r="U1228" s="19">
        <v>32</v>
      </c>
      <c r="V1228" s="19">
        <v>7</v>
      </c>
      <c r="AS1228" s="2"/>
      <c r="AT1228" s="2"/>
      <c r="AU1228" s="2"/>
      <c r="AV1228" s="15"/>
      <c r="AW1228" s="15"/>
      <c r="BA1228" s="2"/>
      <c r="BB1228" s="2"/>
      <c r="BD1228" s="20"/>
      <c r="BE1228" s="20"/>
      <c r="BG1228" s="3"/>
      <c r="BH1228" s="1"/>
      <c r="BI1228" s="1"/>
      <c r="BJ1228" s="1"/>
      <c r="BK1228" s="1"/>
      <c r="BL1228" s="1"/>
    </row>
    <row r="1229" spans="1:64" x14ac:dyDescent="0.25">
      <c r="A1229" s="1" t="s">
        <v>987</v>
      </c>
      <c r="B1229" s="1" t="s">
        <v>987</v>
      </c>
      <c r="C1229" s="1" t="s">
        <v>987</v>
      </c>
      <c r="D1229" s="1" t="s">
        <v>987</v>
      </c>
      <c r="E1229" s="1" t="s">
        <v>987</v>
      </c>
      <c r="F1229" s="1" t="s">
        <v>990</v>
      </c>
      <c r="G1229">
        <v>9.0279999999999996E-3</v>
      </c>
      <c r="H1229" s="22">
        <v>-1.6130000000000001E-3</v>
      </c>
      <c r="I1229" s="2">
        <v>8.9999999999999993E-3</v>
      </c>
      <c r="J1229" s="13">
        <v>-7.7999999999999996E-3</v>
      </c>
      <c r="K1229" s="13">
        <v>8.0299999999999996E-2</v>
      </c>
      <c r="L1229" s="13">
        <v>4.3799999999999999E-2</v>
      </c>
      <c r="M1229" s="13">
        <v>4.1500000000000002E-2</v>
      </c>
      <c r="N1229" s="13">
        <v>-7.2999999999999995E-2</v>
      </c>
      <c r="O1229" s="13">
        <v>-0.1115</v>
      </c>
      <c r="P1229" s="13">
        <v>8.9999999999999993E-3</v>
      </c>
      <c r="Q1229" s="19"/>
      <c r="R1229" s="22">
        <v>0.55000000000000004</v>
      </c>
      <c r="S1229" s="22">
        <v>1.2</v>
      </c>
      <c r="T1229" s="22">
        <v>0.1</v>
      </c>
      <c r="U1229" s="19">
        <v>18</v>
      </c>
      <c r="V1229" s="19">
        <v>7</v>
      </c>
      <c r="AS1229" s="2"/>
      <c r="AT1229" s="2"/>
      <c r="AU1229" s="2"/>
      <c r="AV1229" s="15"/>
      <c r="AW1229" s="15"/>
      <c r="BA1229" s="2"/>
      <c r="BB1229" s="2"/>
      <c r="BD1229" s="20"/>
      <c r="BE1229" s="20"/>
      <c r="BG1229" s="3"/>
      <c r="BH1229" s="1"/>
      <c r="BI1229" s="1"/>
      <c r="BJ1229" s="1"/>
      <c r="BK1229" s="1"/>
      <c r="BL1229" s="1"/>
    </row>
    <row r="1230" spans="1:64" x14ac:dyDescent="0.25">
      <c r="A1230" s="1" t="s">
        <v>6</v>
      </c>
      <c r="B1230" s="1" t="s">
        <v>18</v>
      </c>
      <c r="C1230" s="1" t="s">
        <v>1645</v>
      </c>
      <c r="D1230" s="1" t="s">
        <v>4</v>
      </c>
      <c r="E1230" s="1" t="s">
        <v>799</v>
      </c>
      <c r="F1230" s="1" t="s">
        <v>799</v>
      </c>
      <c r="G1230">
        <v>-9.0080000000000004E-3</v>
      </c>
      <c r="H1230" s="22">
        <v>-0.24011099999999999</v>
      </c>
      <c r="I1230" s="2">
        <v>-8.9999999999999993E-3</v>
      </c>
      <c r="J1230" s="13">
        <v>-0.28820000000000001</v>
      </c>
      <c r="K1230" s="13">
        <v>0.95679999999999998</v>
      </c>
      <c r="L1230" s="13">
        <v>0.52590000000000003</v>
      </c>
      <c r="M1230" s="13">
        <v>0.16139999999999999</v>
      </c>
      <c r="N1230" s="13">
        <v>-0.55269999999999997</v>
      </c>
      <c r="O1230" s="13">
        <v>-0.84789999999999999</v>
      </c>
      <c r="P1230" s="13">
        <v>-8.9999999999999993E-3</v>
      </c>
      <c r="Q1230" s="19">
        <v>0</v>
      </c>
      <c r="R1230" s="22">
        <v>0.55000000000000004</v>
      </c>
      <c r="S1230" s="22">
        <v>1.26</v>
      </c>
      <c r="T1230" s="22">
        <v>0.25</v>
      </c>
      <c r="U1230" s="19">
        <v>39</v>
      </c>
      <c r="V1230" s="19">
        <v>26</v>
      </c>
      <c r="AS1230" s="2"/>
      <c r="AT1230" s="2"/>
      <c r="AU1230" s="2"/>
      <c r="AV1230" s="15"/>
      <c r="AW1230" s="15"/>
      <c r="BA1230" s="2"/>
      <c r="BB1230" s="2"/>
      <c r="BD1230" s="20"/>
      <c r="BE1230" s="20"/>
      <c r="BG1230" s="3"/>
      <c r="BH1230" s="1"/>
      <c r="BI1230" s="1"/>
      <c r="BJ1230" s="1"/>
      <c r="BK1230" s="1"/>
      <c r="BL1230" s="1"/>
    </row>
    <row r="1231" spans="1:64" x14ac:dyDescent="0.25">
      <c r="A1231" s="1" t="s">
        <v>1</v>
      </c>
      <c r="B1231" s="1" t="s">
        <v>2</v>
      </c>
      <c r="C1231" s="1" t="s">
        <v>22</v>
      </c>
      <c r="D1231" s="1" t="s">
        <v>29</v>
      </c>
      <c r="E1231" s="1" t="s">
        <v>2989</v>
      </c>
      <c r="F1231" s="1" t="s">
        <v>3358</v>
      </c>
      <c r="G1231"/>
      <c r="H1231" s="22">
        <v>0</v>
      </c>
      <c r="J1231" s="13">
        <v>-0.2392</v>
      </c>
      <c r="K1231" s="13">
        <v>0.1085</v>
      </c>
      <c r="L1231" s="13">
        <v>6.0100000000000001E-2</v>
      </c>
      <c r="M1231" s="13">
        <v>5.5E-2</v>
      </c>
      <c r="N1231" s="13">
        <v>-0.24390000000000001</v>
      </c>
      <c r="O1231" s="13">
        <v>-0.24390000000000001</v>
      </c>
      <c r="P1231" s="13"/>
      <c r="Q1231" s="19">
        <v>0</v>
      </c>
      <c r="R1231" s="22">
        <v>0.55000000000000004</v>
      </c>
      <c r="S1231" s="22">
        <v>0.34</v>
      </c>
      <c r="T1231" s="22">
        <v>0</v>
      </c>
      <c r="U1231" s="19">
        <v>8</v>
      </c>
      <c r="V1231" s="19">
        <v>2</v>
      </c>
      <c r="AS1231" s="2"/>
      <c r="AT1231" s="2"/>
      <c r="AU1231" s="2"/>
      <c r="AV1231" s="15"/>
      <c r="AW1231" s="15"/>
      <c r="BA1231" s="2"/>
      <c r="BB1231" s="2"/>
      <c r="BD1231" s="20"/>
      <c r="BE1231" s="20"/>
      <c r="BG1231" s="3"/>
      <c r="BH1231" s="1"/>
      <c r="BI1231" s="1"/>
      <c r="BJ1231" s="1"/>
      <c r="BK1231" s="1"/>
      <c r="BL1231" s="1"/>
    </row>
    <row r="1232" spans="1:64" x14ac:dyDescent="0.25">
      <c r="A1232" s="1" t="s">
        <v>21</v>
      </c>
      <c r="B1232" s="1" t="s">
        <v>2</v>
      </c>
      <c r="C1232" s="1" t="s">
        <v>7</v>
      </c>
      <c r="D1232" s="1" t="s">
        <v>4</v>
      </c>
      <c r="E1232" s="1" t="s">
        <v>356</v>
      </c>
      <c r="F1232" s="1" t="s">
        <v>357</v>
      </c>
      <c r="G1232">
        <v>2.9270000000000001E-2</v>
      </c>
      <c r="H1232" s="22">
        <v>-3.1649999999999998E-2</v>
      </c>
      <c r="I1232" s="2">
        <v>2.93E-2</v>
      </c>
      <c r="J1232" s="13">
        <v>0.11219999999999999</v>
      </c>
      <c r="K1232" s="13">
        <v>0.1007</v>
      </c>
      <c r="L1232" s="13">
        <v>5.4199999999999998E-2</v>
      </c>
      <c r="M1232" s="13">
        <v>5.0299999999999997E-2</v>
      </c>
      <c r="N1232" s="13">
        <v>-3.3E-3</v>
      </c>
      <c r="O1232" s="13">
        <v>-0.217</v>
      </c>
      <c r="P1232" s="13">
        <v>2.93E-2</v>
      </c>
      <c r="Q1232" s="19">
        <v>0</v>
      </c>
      <c r="R1232" s="22">
        <v>0.54</v>
      </c>
      <c r="S1232" s="22">
        <v>0.75</v>
      </c>
      <c r="T1232" s="22">
        <v>0.95</v>
      </c>
      <c r="U1232" s="19">
        <v>31</v>
      </c>
      <c r="V1232" s="19">
        <v>6</v>
      </c>
      <c r="AS1232" s="2"/>
      <c r="AT1232" s="2"/>
      <c r="AU1232" s="2"/>
      <c r="AV1232" s="15"/>
      <c r="AW1232" s="15"/>
      <c r="BA1232" s="2"/>
      <c r="BB1232" s="2"/>
      <c r="BD1232" s="20"/>
      <c r="BE1232" s="20"/>
      <c r="BG1232" s="3"/>
      <c r="BH1232" s="1"/>
      <c r="BI1232" s="1"/>
      <c r="BJ1232" s="1"/>
      <c r="BK1232" s="1"/>
      <c r="BL1232" s="1"/>
    </row>
    <row r="1233" spans="1:64" x14ac:dyDescent="0.25">
      <c r="A1233" s="1" t="s">
        <v>32</v>
      </c>
      <c r="B1233" s="1" t="s">
        <v>18</v>
      </c>
      <c r="C1233" s="1" t="s">
        <v>25</v>
      </c>
      <c r="D1233" s="1" t="s">
        <v>280</v>
      </c>
      <c r="E1233" s="1" t="s">
        <v>2905</v>
      </c>
      <c r="F1233" s="1" t="s">
        <v>2906</v>
      </c>
      <c r="G1233"/>
      <c r="H1233" s="22">
        <v>1.2500000000000001E-2</v>
      </c>
      <c r="J1233" s="13">
        <v>0.25090000000000001</v>
      </c>
      <c r="K1233" s="13">
        <v>0.13469999999999999</v>
      </c>
      <c r="L1233" s="13">
        <v>7.3099999999999998E-2</v>
      </c>
      <c r="M1233" s="13">
        <v>6.59E-2</v>
      </c>
      <c r="N1233" s="13">
        <v>0</v>
      </c>
      <c r="O1233" s="13">
        <v>-0.29249999999999998</v>
      </c>
      <c r="P1233" s="13"/>
      <c r="Q1233" s="19">
        <v>0</v>
      </c>
      <c r="R1233" s="22">
        <v>0.54</v>
      </c>
      <c r="S1233" s="22">
        <v>0.59</v>
      </c>
      <c r="T1233" s="22">
        <v>0.71</v>
      </c>
      <c r="U1233" s="19">
        <v>30</v>
      </c>
      <c r="V1233" s="19">
        <v>8</v>
      </c>
      <c r="AS1233" s="2"/>
      <c r="AT1233" s="2"/>
      <c r="AU1233" s="2"/>
      <c r="AV1233" s="15"/>
      <c r="AW1233" s="15"/>
      <c r="BA1233" s="2"/>
      <c r="BB1233" s="2"/>
      <c r="BD1233" s="20"/>
      <c r="BE1233" s="20"/>
      <c r="BG1233" s="3"/>
      <c r="BH1233" s="1"/>
      <c r="BI1233" s="1"/>
      <c r="BJ1233" s="1"/>
      <c r="BK1233" s="1"/>
      <c r="BL1233" s="1"/>
    </row>
    <row r="1234" spans="1:64" x14ac:dyDescent="0.25">
      <c r="A1234" s="1" t="s">
        <v>483</v>
      </c>
      <c r="B1234" s="1" t="s">
        <v>18</v>
      </c>
      <c r="C1234" s="1" t="s">
        <v>25</v>
      </c>
      <c r="D1234" s="1" t="s">
        <v>4</v>
      </c>
      <c r="E1234" s="1" t="s">
        <v>146</v>
      </c>
      <c r="F1234" s="1" t="s">
        <v>147</v>
      </c>
      <c r="G1234"/>
      <c r="H1234" s="22">
        <v>1.4E-3</v>
      </c>
      <c r="J1234" s="13">
        <v>-2.8199999999999999E-2</v>
      </c>
      <c r="K1234" s="13">
        <v>9.0399999999999994E-2</v>
      </c>
      <c r="L1234" s="13">
        <v>4.8500000000000001E-2</v>
      </c>
      <c r="M1234" s="13">
        <v>4.5199999999999997E-2</v>
      </c>
      <c r="N1234" s="13">
        <v>-0.1789</v>
      </c>
      <c r="O1234" s="13">
        <v>-0.24260000000000001</v>
      </c>
      <c r="P1234" s="13"/>
      <c r="Q1234" s="19">
        <v>27</v>
      </c>
      <c r="R1234" s="22">
        <v>0.54</v>
      </c>
      <c r="S1234" s="22">
        <v>0.48</v>
      </c>
      <c r="T1234" s="22">
        <v>0.03</v>
      </c>
      <c r="U1234" s="19">
        <v>46</v>
      </c>
      <c r="V1234" s="19">
        <v>11</v>
      </c>
      <c r="AS1234" s="2"/>
      <c r="AT1234" s="2"/>
      <c r="AU1234" s="2"/>
      <c r="AV1234" s="15"/>
      <c r="AW1234" s="15"/>
      <c r="BA1234" s="2"/>
      <c r="BB1234" s="2"/>
      <c r="BD1234" s="20"/>
      <c r="BE1234" s="20"/>
      <c r="BG1234" s="3"/>
      <c r="BH1234" s="1"/>
      <c r="BI1234" s="1"/>
      <c r="BJ1234" s="1"/>
      <c r="BK1234" s="1"/>
      <c r="BL1234" s="1"/>
    </row>
    <row r="1235" spans="1:64" x14ac:dyDescent="0.25">
      <c r="A1235" s="1" t="s">
        <v>21</v>
      </c>
      <c r="B1235" s="1" t="s">
        <v>18</v>
      </c>
      <c r="C1235" s="1" t="s">
        <v>7</v>
      </c>
      <c r="D1235" s="1" t="s">
        <v>4</v>
      </c>
      <c r="E1235" s="1" t="s">
        <v>614</v>
      </c>
      <c r="F1235" s="1" t="s">
        <v>2583</v>
      </c>
      <c r="G1235"/>
      <c r="H1235" s="22">
        <v>-2.1700000000000001E-2</v>
      </c>
      <c r="J1235" s="13">
        <v>4.0300000000000002E-2</v>
      </c>
      <c r="K1235" s="13">
        <v>7.5499999999999998E-2</v>
      </c>
      <c r="L1235" s="13">
        <v>4.1000000000000002E-2</v>
      </c>
      <c r="M1235" s="13">
        <v>3.8800000000000001E-2</v>
      </c>
      <c r="N1235" s="13">
        <v>-2.1700000000000001E-2</v>
      </c>
      <c r="O1235" s="13">
        <v>-0.128</v>
      </c>
      <c r="P1235" s="13"/>
      <c r="Q1235" s="19">
        <v>108</v>
      </c>
      <c r="R1235" s="22">
        <v>0.54</v>
      </c>
      <c r="S1235" s="22">
        <v>0.47</v>
      </c>
      <c r="T1235" s="22">
        <v>0.6</v>
      </c>
      <c r="U1235" s="19">
        <v>19</v>
      </c>
      <c r="V1235" s="19">
        <v>3</v>
      </c>
      <c r="AS1235" s="2"/>
      <c r="AT1235" s="2"/>
      <c r="AU1235" s="2"/>
      <c r="AV1235" s="15"/>
      <c r="AW1235" s="15"/>
      <c r="BA1235" s="2"/>
      <c r="BB1235" s="2"/>
      <c r="BD1235" s="20"/>
      <c r="BE1235" s="20"/>
      <c r="BG1235" s="3"/>
      <c r="BH1235" s="1"/>
      <c r="BI1235" s="1"/>
      <c r="BJ1235" s="1"/>
      <c r="BK1235" s="1"/>
      <c r="BL1235" s="1"/>
    </row>
    <row r="1236" spans="1:64" x14ac:dyDescent="0.25">
      <c r="A1236" s="1" t="s">
        <v>6</v>
      </c>
      <c r="B1236" s="1" t="s">
        <v>18</v>
      </c>
      <c r="C1236" s="1" t="s">
        <v>1645</v>
      </c>
      <c r="D1236" s="1" t="s">
        <v>4</v>
      </c>
      <c r="E1236" s="1" t="s">
        <v>784</v>
      </c>
      <c r="F1236" s="1" t="s">
        <v>784</v>
      </c>
      <c r="G1236">
        <v>2.5153999999999999E-2</v>
      </c>
      <c r="H1236" s="22">
        <v>-0.206619</v>
      </c>
      <c r="I1236" s="2">
        <v>2.52E-2</v>
      </c>
      <c r="J1236" s="13">
        <v>0.14280000000000001</v>
      </c>
      <c r="K1236" s="13">
        <v>0.91159999999999997</v>
      </c>
      <c r="L1236" s="13">
        <v>0.49630000000000002</v>
      </c>
      <c r="M1236" s="13">
        <v>0.1232</v>
      </c>
      <c r="N1236" s="13">
        <v>-0.64649999999999996</v>
      </c>
      <c r="O1236" s="13">
        <v>-0.86780000000000002</v>
      </c>
      <c r="P1236" s="13">
        <v>2.52E-2</v>
      </c>
      <c r="Q1236" s="19">
        <v>0</v>
      </c>
      <c r="R1236" s="22">
        <v>0.54</v>
      </c>
      <c r="S1236" s="22">
        <v>1.23</v>
      </c>
      <c r="T1236" s="22">
        <v>0.43</v>
      </c>
      <c r="U1236" s="19">
        <v>39</v>
      </c>
      <c r="V1236" s="19">
        <v>25</v>
      </c>
      <c r="AS1236" s="2"/>
      <c r="AT1236" s="2"/>
      <c r="AU1236" s="2"/>
      <c r="AV1236" s="15"/>
      <c r="AW1236" s="15"/>
      <c r="BA1236" s="2"/>
      <c r="BB1236" s="2"/>
      <c r="BD1236" s="20"/>
      <c r="BE1236" s="20"/>
      <c r="BG1236" s="3"/>
      <c r="BH1236" s="1"/>
      <c r="BI1236" s="1"/>
      <c r="BJ1236" s="1"/>
      <c r="BK1236" s="1"/>
      <c r="BL1236" s="1"/>
    </row>
    <row r="1237" spans="1:64" x14ac:dyDescent="0.25">
      <c r="A1237" s="1" t="s">
        <v>17</v>
      </c>
      <c r="B1237" s="1" t="s">
        <v>18</v>
      </c>
      <c r="C1237" s="1" t="s">
        <v>292</v>
      </c>
      <c r="D1237" s="1" t="s">
        <v>283</v>
      </c>
      <c r="E1237" s="1" t="s">
        <v>485</v>
      </c>
      <c r="F1237" s="1" t="s">
        <v>546</v>
      </c>
      <c r="G1237">
        <v>3.7095999999999997E-2</v>
      </c>
      <c r="H1237" s="22">
        <v>-4.7835999999999997E-2</v>
      </c>
      <c r="I1237" s="2">
        <v>3.7100000000000001E-2</v>
      </c>
      <c r="J1237" s="13">
        <v>0.15629999999999999</v>
      </c>
      <c r="K1237" s="13">
        <v>0.127</v>
      </c>
      <c r="L1237" s="13">
        <v>6.9099999999999995E-2</v>
      </c>
      <c r="M1237" s="13">
        <v>6.2799999999999995E-2</v>
      </c>
      <c r="N1237" s="13">
        <v>-1.2500000000000001E-2</v>
      </c>
      <c r="O1237" s="13">
        <v>-0.21299999999999999</v>
      </c>
      <c r="P1237" s="13">
        <v>3.7100000000000001E-2</v>
      </c>
      <c r="Q1237" s="19">
        <v>0</v>
      </c>
      <c r="R1237" s="22">
        <v>0.54</v>
      </c>
      <c r="S1237" s="22">
        <v>0.81</v>
      </c>
      <c r="T1237" s="22">
        <v>0.87</v>
      </c>
      <c r="U1237" s="19">
        <v>24</v>
      </c>
      <c r="V1237" s="19">
        <v>7</v>
      </c>
      <c r="AS1237" s="2"/>
      <c r="AT1237" s="2"/>
      <c r="AU1237" s="2"/>
      <c r="AV1237" s="15"/>
      <c r="AW1237" s="15"/>
      <c r="BA1237" s="2"/>
      <c r="BB1237" s="2"/>
      <c r="BD1237" s="20"/>
      <c r="BE1237" s="20"/>
      <c r="BG1237" s="3"/>
      <c r="BH1237" s="1"/>
      <c r="BI1237" s="1"/>
      <c r="BJ1237" s="1"/>
      <c r="BK1237" s="1"/>
      <c r="BL1237" s="1"/>
    </row>
    <row r="1238" spans="1:64" x14ac:dyDescent="0.25">
      <c r="A1238" s="1" t="s">
        <v>1</v>
      </c>
      <c r="B1238" s="1" t="s">
        <v>2</v>
      </c>
      <c r="C1238" s="1" t="s">
        <v>13</v>
      </c>
      <c r="D1238" s="1" t="s">
        <v>4</v>
      </c>
      <c r="E1238" s="1" t="s">
        <v>158</v>
      </c>
      <c r="F1238" s="1" t="s">
        <v>1548</v>
      </c>
      <c r="G1238"/>
      <c r="H1238" s="22">
        <v>2.92E-2</v>
      </c>
      <c r="J1238" s="13">
        <v>4.1799999999999997E-2</v>
      </c>
      <c r="K1238" s="13">
        <v>0.1789</v>
      </c>
      <c r="L1238" s="13">
        <v>9.6799999999999997E-2</v>
      </c>
      <c r="M1238" s="13">
        <v>8.4099999999999994E-2</v>
      </c>
      <c r="N1238" s="13">
        <v>-0.1925</v>
      </c>
      <c r="O1238" s="13">
        <v>-0.30009999999999998</v>
      </c>
      <c r="P1238" s="13"/>
      <c r="Q1238" s="19">
        <v>1779</v>
      </c>
      <c r="R1238" s="22">
        <v>0.54</v>
      </c>
      <c r="S1238" s="22">
        <v>0.98</v>
      </c>
      <c r="T1238" s="22">
        <v>-0.05</v>
      </c>
      <c r="U1238" s="19">
        <v>52</v>
      </c>
      <c r="V1238" s="19">
        <v>10</v>
      </c>
      <c r="AS1238" s="2"/>
      <c r="AT1238" s="2"/>
      <c r="AU1238" s="2"/>
      <c r="AV1238" s="15"/>
      <c r="AW1238" s="15"/>
      <c r="BA1238" s="2"/>
      <c r="BB1238" s="2"/>
      <c r="BD1238" s="20"/>
      <c r="BE1238" s="20"/>
      <c r="BG1238" s="3"/>
      <c r="BH1238" s="1"/>
      <c r="BI1238" s="1"/>
      <c r="BJ1238" s="1"/>
      <c r="BK1238" s="1"/>
      <c r="BL1238" s="1"/>
    </row>
    <row r="1239" spans="1:64" x14ac:dyDescent="0.25">
      <c r="A1239" s="1" t="s">
        <v>1</v>
      </c>
      <c r="B1239" s="1" t="s">
        <v>2</v>
      </c>
      <c r="C1239" s="1" t="s">
        <v>13</v>
      </c>
      <c r="D1239" s="1" t="s">
        <v>4</v>
      </c>
      <c r="E1239" s="1" t="s">
        <v>158</v>
      </c>
      <c r="F1239" s="1" t="s">
        <v>160</v>
      </c>
      <c r="G1239">
        <v>6.8700000000000002E-3</v>
      </c>
      <c r="H1239" s="22">
        <v>1.3840999999999999E-2</v>
      </c>
      <c r="I1239" s="2">
        <v>6.8999999999999999E-3</v>
      </c>
      <c r="J1239" s="13">
        <v>5.9499999999999997E-2</v>
      </c>
      <c r="K1239" s="13">
        <v>0.1192</v>
      </c>
      <c r="L1239" s="13">
        <v>6.4899999999999999E-2</v>
      </c>
      <c r="M1239" s="13">
        <v>5.9499999999999997E-2</v>
      </c>
      <c r="N1239" s="13">
        <v>-0.12920000000000001</v>
      </c>
      <c r="O1239" s="13">
        <v>-0.26500000000000001</v>
      </c>
      <c r="P1239" s="13">
        <v>6.8999999999999999E-3</v>
      </c>
      <c r="Q1239" s="19">
        <v>4425</v>
      </c>
      <c r="R1239" s="22">
        <v>0.54</v>
      </c>
      <c r="S1239" s="22">
        <v>0.98</v>
      </c>
      <c r="T1239" s="22">
        <v>0</v>
      </c>
      <c r="U1239" s="19">
        <v>80</v>
      </c>
      <c r="V1239" s="19">
        <v>7</v>
      </c>
      <c r="AS1239" s="2"/>
      <c r="AT1239" s="2"/>
      <c r="AU1239" s="2"/>
      <c r="AV1239" s="15"/>
      <c r="AW1239" s="15"/>
      <c r="BA1239" s="2"/>
      <c r="BB1239" s="2"/>
      <c r="BD1239" s="20"/>
      <c r="BE1239" s="20"/>
      <c r="BG1239" s="3"/>
      <c r="BH1239" s="1"/>
      <c r="BI1239" s="1"/>
      <c r="BJ1239" s="1"/>
      <c r="BK1239" s="1"/>
      <c r="BL1239" s="1"/>
    </row>
    <row r="1240" spans="1:64" x14ac:dyDescent="0.25">
      <c r="A1240" s="1" t="s">
        <v>27</v>
      </c>
      <c r="B1240" s="1" t="s">
        <v>2</v>
      </c>
      <c r="C1240" s="1" t="s">
        <v>25</v>
      </c>
      <c r="D1240" s="1" t="s">
        <v>100</v>
      </c>
      <c r="E1240" s="1" t="s">
        <v>1415</v>
      </c>
      <c r="F1240" s="1" t="s">
        <v>1416</v>
      </c>
      <c r="G1240"/>
      <c r="H1240" s="22">
        <v>1.9699999999999999E-2</v>
      </c>
      <c r="J1240" s="13">
        <v>0.3357</v>
      </c>
      <c r="K1240" s="13">
        <v>0.13519999999999999</v>
      </c>
      <c r="L1240" s="13">
        <v>7.3400000000000007E-2</v>
      </c>
      <c r="M1240" s="13">
        <v>6.6100000000000006E-2</v>
      </c>
      <c r="N1240" s="13">
        <v>0</v>
      </c>
      <c r="O1240" s="13">
        <v>-0.27929999999999999</v>
      </c>
      <c r="P1240" s="13"/>
      <c r="Q1240" s="19">
        <v>40</v>
      </c>
      <c r="R1240" s="22">
        <v>0.54</v>
      </c>
      <c r="S1240" s="22">
        <v>0.73</v>
      </c>
      <c r="T1240" s="22">
        <v>0.13</v>
      </c>
      <c r="U1240" s="19">
        <v>103</v>
      </c>
      <c r="V1240" s="19">
        <v>12</v>
      </c>
      <c r="AS1240" s="2"/>
      <c r="AT1240" s="2"/>
      <c r="AU1240" s="2"/>
      <c r="AV1240" s="15"/>
      <c r="AW1240" s="15"/>
      <c r="BA1240" s="2"/>
      <c r="BB1240" s="2"/>
      <c r="BD1240" s="20"/>
      <c r="BE1240" s="20"/>
      <c r="BG1240" s="3"/>
      <c r="BH1240" s="1"/>
      <c r="BI1240" s="1"/>
      <c r="BJ1240" s="1"/>
      <c r="BK1240" s="1"/>
      <c r="BL1240" s="1"/>
    </row>
    <row r="1241" spans="1:64" x14ac:dyDescent="0.25">
      <c r="A1241" s="1" t="s">
        <v>36</v>
      </c>
      <c r="B1241" s="1" t="s">
        <v>2</v>
      </c>
      <c r="C1241" s="1" t="s">
        <v>39</v>
      </c>
      <c r="D1241" s="1" t="s">
        <v>4</v>
      </c>
      <c r="E1241" s="1" t="s">
        <v>50</v>
      </c>
      <c r="F1241" s="1" t="s">
        <v>2732</v>
      </c>
      <c r="G1241"/>
      <c r="H1241" s="22">
        <v>1.8200000000000001E-2</v>
      </c>
      <c r="J1241" s="13">
        <v>0.21160000000000001</v>
      </c>
      <c r="K1241" s="13">
        <v>0.11</v>
      </c>
      <c r="L1241" s="13">
        <v>5.9299999999999999E-2</v>
      </c>
      <c r="M1241" s="13">
        <v>5.4699999999999999E-2</v>
      </c>
      <c r="N1241" s="13">
        <v>0</v>
      </c>
      <c r="O1241" s="13">
        <v>-0.37740000000000001</v>
      </c>
      <c r="P1241" s="13"/>
      <c r="Q1241" s="19">
        <v>500</v>
      </c>
      <c r="R1241" s="22">
        <v>0.54</v>
      </c>
      <c r="S1241" s="22">
        <v>1.08</v>
      </c>
      <c r="T1241" s="22">
        <v>0.06</v>
      </c>
      <c r="U1241" s="19">
        <v>51</v>
      </c>
      <c r="V1241" s="19">
        <v>12</v>
      </c>
      <c r="AS1241" s="2"/>
      <c r="AT1241" s="2"/>
      <c r="AU1241" s="2"/>
      <c r="AV1241" s="15"/>
      <c r="AW1241" s="15"/>
      <c r="BA1241" s="2"/>
      <c r="BB1241" s="2"/>
      <c r="BD1241" s="20"/>
      <c r="BE1241" s="20"/>
      <c r="BG1241" s="3"/>
      <c r="BH1241" s="1"/>
      <c r="BI1241" s="1"/>
      <c r="BJ1241" s="1"/>
      <c r="BK1241" s="1"/>
      <c r="BL1241" s="1"/>
    </row>
    <row r="1242" spans="1:64" x14ac:dyDescent="0.25">
      <c r="A1242" s="1" t="s">
        <v>1</v>
      </c>
      <c r="B1242" s="1" t="s">
        <v>2</v>
      </c>
      <c r="C1242" s="1" t="s">
        <v>13</v>
      </c>
      <c r="D1242" s="1" t="s">
        <v>4</v>
      </c>
      <c r="E1242" s="1" t="s">
        <v>55</v>
      </c>
      <c r="F1242" s="1" t="s">
        <v>14</v>
      </c>
      <c r="G1242"/>
      <c r="H1242" s="22">
        <v>7.8279999999999999E-3</v>
      </c>
      <c r="J1242" s="13">
        <v>6.6900000000000001E-2</v>
      </c>
      <c r="K1242" s="13">
        <v>0.1512</v>
      </c>
      <c r="L1242" s="13">
        <v>8.2400000000000001E-2</v>
      </c>
      <c r="M1242" s="13">
        <v>7.3400000000000007E-2</v>
      </c>
      <c r="N1242" s="13">
        <v>-0.1072</v>
      </c>
      <c r="O1242" s="13">
        <v>-0.24199999999999999</v>
      </c>
      <c r="P1242" s="13"/>
      <c r="Q1242" s="19">
        <v>3424</v>
      </c>
      <c r="R1242" s="22">
        <v>0.54</v>
      </c>
      <c r="S1242" s="22">
        <v>1</v>
      </c>
      <c r="T1242" s="22">
        <v>-0.16</v>
      </c>
      <c r="U1242" s="19">
        <v>70</v>
      </c>
      <c r="V1242" s="19">
        <v>8</v>
      </c>
      <c r="AS1242" s="2"/>
      <c r="AT1242" s="2"/>
      <c r="AU1242" s="2"/>
      <c r="AV1242" s="15"/>
      <c r="AW1242" s="15"/>
      <c r="BA1242" s="2"/>
      <c r="BB1242" s="2"/>
      <c r="BD1242" s="20"/>
      <c r="BE1242" s="20"/>
      <c r="BG1242" s="3"/>
      <c r="BH1242" s="1"/>
      <c r="BI1242" s="1"/>
      <c r="BJ1242" s="1"/>
      <c r="BK1242" s="1"/>
      <c r="BL1242" s="1"/>
    </row>
    <row r="1243" spans="1:64" x14ac:dyDescent="0.25">
      <c r="A1243" s="1" t="s">
        <v>483</v>
      </c>
      <c r="B1243" s="1" t="s">
        <v>18</v>
      </c>
      <c r="C1243" s="1" t="s">
        <v>25</v>
      </c>
      <c r="D1243" s="1" t="s">
        <v>617</v>
      </c>
      <c r="E1243" s="1" t="s">
        <v>2406</v>
      </c>
      <c r="F1243" s="1" t="s">
        <v>483</v>
      </c>
      <c r="G1243"/>
      <c r="H1243" s="22">
        <v>1.9900000000000001E-2</v>
      </c>
      <c r="J1243" s="13">
        <v>7.5499999999999998E-2</v>
      </c>
      <c r="K1243" s="13">
        <v>5.9299999999999999E-2</v>
      </c>
      <c r="L1243" s="13">
        <v>3.2199999999999999E-2</v>
      </c>
      <c r="M1243" s="13">
        <v>3.09E-2</v>
      </c>
      <c r="N1243" s="13">
        <v>-2.1000000000000001E-2</v>
      </c>
      <c r="O1243" s="13">
        <v>-7.2700000000000001E-2</v>
      </c>
      <c r="P1243" s="13"/>
      <c r="Q1243" s="19">
        <v>43</v>
      </c>
      <c r="R1243" s="22">
        <v>0.54</v>
      </c>
      <c r="S1243" s="22">
        <v>0.77</v>
      </c>
      <c r="T1243" s="22">
        <v>0.38</v>
      </c>
      <c r="U1243" s="19">
        <v>22</v>
      </c>
      <c r="V1243" s="19">
        <v>6</v>
      </c>
      <c r="AS1243" s="2"/>
      <c r="AT1243" s="2"/>
      <c r="AU1243" s="2"/>
      <c r="AV1243" s="15"/>
      <c r="AW1243" s="15"/>
      <c r="BA1243" s="2"/>
      <c r="BB1243" s="2"/>
      <c r="BD1243" s="20"/>
      <c r="BE1243" s="20"/>
      <c r="BG1243" s="3"/>
      <c r="BH1243" s="1"/>
      <c r="BI1243" s="1"/>
      <c r="BJ1243" s="1"/>
      <c r="BK1243" s="1"/>
      <c r="BL1243" s="1"/>
    </row>
    <row r="1244" spans="1:64" x14ac:dyDescent="0.25">
      <c r="A1244" s="1" t="s">
        <v>21</v>
      </c>
      <c r="B1244" s="1" t="s">
        <v>18</v>
      </c>
      <c r="C1244" s="1" t="s">
        <v>7</v>
      </c>
      <c r="D1244" s="1" t="s">
        <v>4</v>
      </c>
      <c r="E1244" s="1" t="s">
        <v>445</v>
      </c>
      <c r="F1244" s="1" t="s">
        <v>445</v>
      </c>
      <c r="G1244">
        <v>2.4702000000000002E-2</v>
      </c>
      <c r="H1244" s="22">
        <v>-1.6175999999999999E-2</v>
      </c>
      <c r="I1244" s="2">
        <v>2.47E-2</v>
      </c>
      <c r="J1244" s="13">
        <v>0.20760000000000001</v>
      </c>
      <c r="K1244" s="13">
        <v>0.13669999999999999</v>
      </c>
      <c r="L1244" s="13">
        <v>7.3200000000000001E-2</v>
      </c>
      <c r="M1244" s="13">
        <v>6.5699999999999995E-2</v>
      </c>
      <c r="N1244" s="13">
        <v>0</v>
      </c>
      <c r="O1244" s="13">
        <v>-0.4037</v>
      </c>
      <c r="P1244" s="13">
        <v>2.47E-2</v>
      </c>
      <c r="Q1244" s="19">
        <v>0</v>
      </c>
      <c r="R1244" s="22">
        <v>0.54</v>
      </c>
      <c r="S1244" s="22">
        <v>0.67</v>
      </c>
      <c r="T1244" s="22">
        <v>0.85</v>
      </c>
      <c r="U1244" s="19">
        <v>51</v>
      </c>
      <c r="V1244" s="19">
        <v>7</v>
      </c>
      <c r="AS1244" s="2"/>
      <c r="AT1244" s="2"/>
      <c r="AU1244" s="2"/>
      <c r="AV1244" s="15"/>
      <c r="AW1244" s="15"/>
      <c r="BA1244" s="2"/>
      <c r="BB1244" s="2"/>
      <c r="BD1244" s="20"/>
      <c r="BE1244" s="20"/>
      <c r="BG1244" s="3"/>
      <c r="BH1244" s="1"/>
      <c r="BI1244" s="1"/>
      <c r="BJ1244" s="1"/>
      <c r="BK1244" s="1"/>
      <c r="BL1244" s="1"/>
    </row>
    <row r="1245" spans="1:64" x14ac:dyDescent="0.25">
      <c r="A1245" s="1" t="s">
        <v>17</v>
      </c>
      <c r="B1245" s="1" t="s">
        <v>18</v>
      </c>
      <c r="C1245" s="1" t="s">
        <v>25</v>
      </c>
      <c r="D1245" s="1" t="s">
        <v>617</v>
      </c>
      <c r="E1245" s="1" t="s">
        <v>2917</v>
      </c>
      <c r="F1245" s="1" t="s">
        <v>2918</v>
      </c>
      <c r="G1245"/>
      <c r="H1245" s="22">
        <v>2.5000000000000001E-2</v>
      </c>
      <c r="J1245" s="13">
        <v>6.3899999999999998E-2</v>
      </c>
      <c r="K1245" s="13">
        <v>6.9900000000000004E-2</v>
      </c>
      <c r="L1245" s="13">
        <v>3.7900000000000003E-2</v>
      </c>
      <c r="M1245" s="13">
        <v>3.6200000000000003E-2</v>
      </c>
      <c r="N1245" s="13">
        <v>0</v>
      </c>
      <c r="O1245" s="13">
        <v>-5.7099999999999998E-2</v>
      </c>
      <c r="P1245" s="13"/>
      <c r="Q1245" s="19">
        <v>14</v>
      </c>
      <c r="R1245" s="22">
        <v>0.54</v>
      </c>
      <c r="S1245" s="22">
        <v>1.21</v>
      </c>
      <c r="T1245" s="22">
        <v>7.0000000000000007E-2</v>
      </c>
      <c r="U1245" s="19">
        <v>8</v>
      </c>
      <c r="V1245" s="19">
        <v>6</v>
      </c>
      <c r="AS1245" s="2"/>
      <c r="AT1245" s="2"/>
      <c r="AU1245" s="2"/>
      <c r="AV1245" s="15"/>
      <c r="AW1245" s="15"/>
      <c r="BA1245" s="2"/>
      <c r="BB1245" s="2"/>
      <c r="BD1245" s="20"/>
      <c r="BE1245" s="20"/>
      <c r="BG1245" s="3"/>
      <c r="BH1245" s="1"/>
      <c r="BI1245" s="1"/>
      <c r="BJ1245" s="1"/>
      <c r="BK1245" s="1"/>
      <c r="BL1245" s="1"/>
    </row>
    <row r="1246" spans="1:64" x14ac:dyDescent="0.25">
      <c r="A1246" s="1" t="s">
        <v>1</v>
      </c>
      <c r="B1246" s="1" t="s">
        <v>2</v>
      </c>
      <c r="C1246" s="1" t="s">
        <v>13</v>
      </c>
      <c r="D1246" s="1" t="s">
        <v>4</v>
      </c>
      <c r="E1246" s="1" t="s">
        <v>273</v>
      </c>
      <c r="F1246" s="1" t="s">
        <v>285</v>
      </c>
      <c r="G1246"/>
      <c r="H1246" s="22">
        <v>8.9999999999999998E-4</v>
      </c>
      <c r="J1246" s="13">
        <v>-3.2899999999999999E-2</v>
      </c>
      <c r="K1246" s="13">
        <v>9.2799999999999994E-2</v>
      </c>
      <c r="L1246" s="13">
        <v>4.9700000000000001E-2</v>
      </c>
      <c r="M1246" s="13">
        <v>4.6399999999999997E-2</v>
      </c>
      <c r="N1246" s="13">
        <v>-0.1951</v>
      </c>
      <c r="O1246" s="13">
        <v>-0.20799999999999999</v>
      </c>
      <c r="P1246" s="13"/>
      <c r="Q1246" s="19">
        <v>672</v>
      </c>
      <c r="R1246" s="22">
        <v>0.54</v>
      </c>
      <c r="S1246" s="22">
        <v>0.99</v>
      </c>
      <c r="T1246" s="22">
        <v>-0.03</v>
      </c>
      <c r="U1246" s="19">
        <v>51</v>
      </c>
      <c r="V1246" s="19">
        <v>10</v>
      </c>
      <c r="AS1246" s="2"/>
      <c r="AT1246" s="2"/>
      <c r="AU1246" s="2"/>
      <c r="AV1246" s="15"/>
      <c r="AW1246" s="15"/>
      <c r="BA1246" s="2"/>
      <c r="BB1246" s="2"/>
      <c r="BD1246" s="20"/>
      <c r="BE1246" s="20"/>
      <c r="BG1246" s="3"/>
      <c r="BH1246" s="1"/>
      <c r="BI1246" s="1"/>
      <c r="BJ1246" s="1"/>
      <c r="BK1246" s="1"/>
      <c r="BL1246" s="1"/>
    </row>
    <row r="1247" spans="1:64" x14ac:dyDescent="0.25">
      <c r="A1247" s="1" t="s">
        <v>21</v>
      </c>
      <c r="B1247" s="1" t="s">
        <v>18</v>
      </c>
      <c r="C1247" s="1" t="s">
        <v>7</v>
      </c>
      <c r="D1247" s="1" t="s">
        <v>4</v>
      </c>
      <c r="E1247" s="1" t="s">
        <v>449</v>
      </c>
      <c r="F1247" s="1" t="s">
        <v>450</v>
      </c>
      <c r="G1247">
        <v>2.4077000000000001E-2</v>
      </c>
      <c r="H1247" s="22">
        <v>-3.8843999999999997E-2</v>
      </c>
      <c r="I1247" s="2">
        <v>2.41E-2</v>
      </c>
      <c r="J1247" s="13">
        <v>7.1800000000000003E-2</v>
      </c>
      <c r="K1247" s="13">
        <v>0.1103</v>
      </c>
      <c r="L1247" s="13">
        <v>5.9499999999999997E-2</v>
      </c>
      <c r="M1247" s="13">
        <v>5.4699999999999999E-2</v>
      </c>
      <c r="N1247" s="13">
        <v>-1.5699999999999999E-2</v>
      </c>
      <c r="O1247" s="13">
        <v>-0.1822</v>
      </c>
      <c r="P1247" s="13">
        <v>2.41E-2</v>
      </c>
      <c r="Q1247" s="19">
        <v>0</v>
      </c>
      <c r="R1247" s="22">
        <v>0.54</v>
      </c>
      <c r="S1247" s="22">
        <v>0.66</v>
      </c>
      <c r="T1247" s="22">
        <v>0.95</v>
      </c>
      <c r="U1247" s="19">
        <v>30</v>
      </c>
      <c r="V1247" s="19">
        <v>5</v>
      </c>
      <c r="AS1247" s="2"/>
      <c r="AT1247" s="2"/>
      <c r="AU1247" s="2"/>
      <c r="AV1247" s="15"/>
      <c r="AW1247" s="15"/>
      <c r="BA1247" s="2"/>
      <c r="BB1247" s="2"/>
      <c r="BD1247" s="20"/>
      <c r="BE1247" s="20"/>
      <c r="BG1247" s="3"/>
      <c r="BH1247" s="1"/>
      <c r="BI1247" s="1"/>
      <c r="BJ1247" s="1"/>
      <c r="BK1247" s="1"/>
      <c r="BL1247" s="1"/>
    </row>
    <row r="1248" spans="1:64" x14ac:dyDescent="0.25">
      <c r="A1248" s="1" t="s">
        <v>17</v>
      </c>
      <c r="B1248" s="1" t="s">
        <v>18</v>
      </c>
      <c r="C1248" s="1" t="s">
        <v>25</v>
      </c>
      <c r="D1248" s="1" t="s">
        <v>1375</v>
      </c>
      <c r="E1248" s="1" t="s">
        <v>2812</v>
      </c>
      <c r="F1248" s="1" t="s">
        <v>2813</v>
      </c>
      <c r="G1248"/>
      <c r="H1248" s="22">
        <v>-4.3099999999999999E-2</v>
      </c>
      <c r="J1248" s="13">
        <v>-0.1658</v>
      </c>
      <c r="K1248" s="13">
        <v>0.2228</v>
      </c>
      <c r="L1248" s="13">
        <v>0.1202</v>
      </c>
      <c r="M1248" s="13">
        <v>0.1009</v>
      </c>
      <c r="N1248" s="13">
        <v>-0.29459999999999997</v>
      </c>
      <c r="O1248" s="13">
        <v>-0.29459999999999997</v>
      </c>
      <c r="P1248" s="13"/>
      <c r="Q1248" s="19">
        <v>0</v>
      </c>
      <c r="R1248" s="22">
        <v>0.54</v>
      </c>
      <c r="S1248" s="22">
        <v>0.97</v>
      </c>
      <c r="T1248" s="22">
        <v>0.17</v>
      </c>
      <c r="U1248" s="19">
        <v>7</v>
      </c>
      <c r="V1248" s="19">
        <v>2</v>
      </c>
      <c r="AS1248" s="2"/>
      <c r="AT1248" s="2"/>
      <c r="AU1248" s="2"/>
      <c r="AV1248" s="15"/>
      <c r="AW1248" s="15"/>
      <c r="BA1248" s="2"/>
      <c r="BB1248" s="2"/>
      <c r="BD1248" s="20"/>
      <c r="BE1248" s="20"/>
      <c r="BG1248" s="3"/>
      <c r="BH1248" s="1"/>
      <c r="BI1248" s="1"/>
      <c r="BJ1248" s="1"/>
      <c r="BK1248" s="1"/>
      <c r="BL1248" s="1"/>
    </row>
    <row r="1249" spans="1:64" x14ac:dyDescent="0.25">
      <c r="A1249" s="1" t="s">
        <v>17</v>
      </c>
      <c r="B1249" s="1" t="s">
        <v>2</v>
      </c>
      <c r="C1249" s="1" t="s">
        <v>479</v>
      </c>
      <c r="D1249" s="1" t="s">
        <v>4</v>
      </c>
      <c r="E1249" s="1" t="s">
        <v>478</v>
      </c>
      <c r="F1249" s="1" t="s">
        <v>531</v>
      </c>
      <c r="G1249">
        <v>4.5657000000000003E-2</v>
      </c>
      <c r="H1249" s="22">
        <v>-2.3089999999999999E-2</v>
      </c>
      <c r="I1249" s="2">
        <v>4.5699999999999998E-2</v>
      </c>
      <c r="J1249" s="13">
        <v>0.37309999999999999</v>
      </c>
      <c r="K1249" s="13">
        <v>0.1305</v>
      </c>
      <c r="L1249" s="13">
        <v>7.0099999999999996E-2</v>
      </c>
      <c r="M1249" s="13">
        <v>6.3600000000000004E-2</v>
      </c>
      <c r="N1249" s="13">
        <v>0</v>
      </c>
      <c r="O1249" s="13">
        <v>-0.48399999999999999</v>
      </c>
      <c r="P1249" s="13">
        <v>4.5699999999999998E-2</v>
      </c>
      <c r="Q1249" s="19">
        <v>0</v>
      </c>
      <c r="R1249" s="22">
        <v>0.54</v>
      </c>
      <c r="S1249" s="22">
        <v>0.98</v>
      </c>
      <c r="T1249" s="22">
        <v>0.26</v>
      </c>
      <c r="U1249" s="19">
        <v>51</v>
      </c>
      <c r="V1249" s="19">
        <v>9</v>
      </c>
      <c r="AS1249" s="2"/>
      <c r="AT1249" s="2"/>
      <c r="AU1249" s="2"/>
      <c r="AV1249" s="15"/>
      <c r="AW1249" s="15"/>
      <c r="BA1249" s="2"/>
      <c r="BB1249" s="2"/>
      <c r="BD1249" s="20"/>
      <c r="BE1249" s="20"/>
      <c r="BG1249" s="3"/>
      <c r="BH1249" s="1"/>
      <c r="BI1249" s="1"/>
      <c r="BJ1249" s="1"/>
      <c r="BK1249" s="1"/>
      <c r="BL1249" s="1"/>
    </row>
    <row r="1250" spans="1:64" x14ac:dyDescent="0.25">
      <c r="A1250" s="1" t="s">
        <v>1085</v>
      </c>
      <c r="B1250" s="1" t="s">
        <v>18</v>
      </c>
      <c r="C1250" s="1" t="s">
        <v>7</v>
      </c>
      <c r="D1250" s="1" t="s">
        <v>4</v>
      </c>
      <c r="E1250" s="1" t="s">
        <v>2172</v>
      </c>
      <c r="F1250" s="1" t="s">
        <v>1085</v>
      </c>
      <c r="G1250">
        <v>-4.8821999999999997E-2</v>
      </c>
      <c r="H1250" s="22">
        <v>-6.6889999999999996E-3</v>
      </c>
      <c r="I1250" s="2">
        <v>-4.8800000000000003E-2</v>
      </c>
      <c r="J1250" s="13">
        <v>-8.4099999999999994E-2</v>
      </c>
      <c r="K1250" s="13">
        <v>0.1163</v>
      </c>
      <c r="L1250" s="13">
        <v>6.2399999999999997E-2</v>
      </c>
      <c r="M1250" s="13">
        <v>5.7099999999999998E-2</v>
      </c>
      <c r="N1250" s="13">
        <v>-0.25950000000000001</v>
      </c>
      <c r="O1250" s="13">
        <v>-0.27979999999999999</v>
      </c>
      <c r="P1250" s="13">
        <v>-4.8800000000000003E-2</v>
      </c>
      <c r="Q1250" s="19">
        <v>0</v>
      </c>
      <c r="R1250" s="22">
        <v>0.54</v>
      </c>
      <c r="S1250" s="22">
        <v>0.85</v>
      </c>
      <c r="T1250" s="22">
        <v>0.26</v>
      </c>
      <c r="U1250" s="19">
        <v>32</v>
      </c>
      <c r="V1250" s="19">
        <v>3</v>
      </c>
      <c r="AS1250" s="2"/>
      <c r="AT1250" s="2"/>
      <c r="AU1250" s="2"/>
      <c r="AV1250" s="15"/>
      <c r="AW1250" s="15"/>
      <c r="BA1250" s="2"/>
      <c r="BB1250" s="2"/>
      <c r="BD1250" s="20"/>
      <c r="BE1250" s="20"/>
      <c r="BG1250" s="3"/>
      <c r="BH1250" s="1"/>
      <c r="BI1250" s="1"/>
      <c r="BJ1250" s="1"/>
      <c r="BK1250" s="1"/>
      <c r="BL1250" s="1"/>
    </row>
    <row r="1251" spans="1:64" x14ac:dyDescent="0.25">
      <c r="A1251" s="1" t="s">
        <v>36</v>
      </c>
      <c r="B1251" s="1" t="s">
        <v>18</v>
      </c>
      <c r="C1251" s="1" t="s">
        <v>2475</v>
      </c>
      <c r="D1251" s="1" t="s">
        <v>100</v>
      </c>
      <c r="E1251" s="1" t="s">
        <v>2476</v>
      </c>
      <c r="F1251" s="1" t="s">
        <v>2477</v>
      </c>
      <c r="G1251"/>
      <c r="H1251" s="22">
        <v>-8.0000000000000004E-4</v>
      </c>
      <c r="J1251" s="13">
        <v>4.4900000000000002E-2</v>
      </c>
      <c r="K1251" s="13">
        <v>9.6000000000000002E-2</v>
      </c>
      <c r="L1251" s="13">
        <v>5.1900000000000002E-2</v>
      </c>
      <c r="M1251" s="13">
        <v>4.8399999999999999E-2</v>
      </c>
      <c r="N1251" s="13">
        <v>-8.0000000000000004E-4</v>
      </c>
      <c r="O1251" s="13">
        <v>-0.16170000000000001</v>
      </c>
      <c r="P1251" s="13"/>
      <c r="Q1251" s="19">
        <v>127</v>
      </c>
      <c r="R1251" s="22">
        <v>0.54</v>
      </c>
      <c r="S1251" s="22">
        <v>0.56999999999999995</v>
      </c>
      <c r="T1251" s="22">
        <v>0.61</v>
      </c>
      <c r="U1251" s="19">
        <v>10</v>
      </c>
      <c r="V1251" s="19">
        <v>2</v>
      </c>
      <c r="AS1251" s="2"/>
      <c r="AT1251" s="2"/>
      <c r="AU1251" s="2"/>
      <c r="AV1251" s="15"/>
      <c r="AW1251" s="15"/>
      <c r="BA1251" s="2"/>
      <c r="BB1251" s="2"/>
      <c r="BD1251" s="20"/>
      <c r="BE1251" s="20"/>
      <c r="BG1251" s="3"/>
      <c r="BH1251" s="1"/>
      <c r="BI1251" s="1"/>
      <c r="BJ1251" s="1"/>
      <c r="BK1251" s="1"/>
      <c r="BL1251" s="1"/>
    </row>
    <row r="1252" spans="1:64" x14ac:dyDescent="0.25">
      <c r="A1252" s="1" t="s">
        <v>6</v>
      </c>
      <c r="B1252" s="1" t="s">
        <v>18</v>
      </c>
      <c r="C1252" s="1" t="s">
        <v>1645</v>
      </c>
      <c r="D1252" s="1" t="s">
        <v>4</v>
      </c>
      <c r="E1252" s="1" t="s">
        <v>2964</v>
      </c>
      <c r="F1252" s="1" t="s">
        <v>2965</v>
      </c>
      <c r="G1252">
        <v>9.0575000000000003E-2</v>
      </c>
      <c r="H1252" s="22">
        <v>-5.9305999999999998E-2</v>
      </c>
      <c r="I1252" s="2">
        <v>9.06E-2</v>
      </c>
      <c r="J1252" s="13">
        <v>1.0199</v>
      </c>
      <c r="K1252" s="13">
        <v>0.74650000000000005</v>
      </c>
      <c r="L1252" s="13">
        <v>0.40160000000000001</v>
      </c>
      <c r="M1252" s="13">
        <v>0.16</v>
      </c>
      <c r="N1252" s="13">
        <v>0</v>
      </c>
      <c r="O1252" s="13">
        <v>-0.76270000000000004</v>
      </c>
      <c r="P1252" s="13">
        <v>9.06E-2</v>
      </c>
      <c r="Q1252" s="19">
        <v>0</v>
      </c>
      <c r="R1252" s="22">
        <v>0.54</v>
      </c>
      <c r="S1252" s="22">
        <v>1.17</v>
      </c>
      <c r="T1252" s="22">
        <v>0.57999999999999996</v>
      </c>
      <c r="U1252" s="19">
        <v>38</v>
      </c>
      <c r="V1252" s="19">
        <v>21</v>
      </c>
      <c r="AS1252" s="2"/>
      <c r="AT1252" s="2"/>
      <c r="AU1252" s="2"/>
      <c r="AV1252" s="15"/>
      <c r="AW1252" s="15"/>
      <c r="BA1252" s="2"/>
      <c r="BB1252" s="2"/>
      <c r="BD1252" s="20"/>
      <c r="BE1252" s="20"/>
      <c r="BG1252" s="3"/>
      <c r="BH1252" s="1"/>
      <c r="BI1252" s="1"/>
      <c r="BJ1252" s="1"/>
      <c r="BK1252" s="1"/>
      <c r="BL1252" s="1"/>
    </row>
    <row r="1253" spans="1:64" x14ac:dyDescent="0.25">
      <c r="A1253" s="1" t="s">
        <v>1</v>
      </c>
      <c r="B1253" s="1" t="s">
        <v>18</v>
      </c>
      <c r="C1253" s="1" t="s">
        <v>25</v>
      </c>
      <c r="D1253" s="1" t="s">
        <v>4</v>
      </c>
      <c r="E1253" s="1" t="s">
        <v>1563</v>
      </c>
      <c r="F1253" s="1" t="s">
        <v>1564</v>
      </c>
      <c r="G1253"/>
      <c r="H1253" s="22">
        <v>-9.1000000000000004E-3</v>
      </c>
      <c r="J1253" s="13">
        <v>2.7E-2</v>
      </c>
      <c r="K1253" s="13">
        <v>5.5399999999999998E-2</v>
      </c>
      <c r="L1253" s="13">
        <v>0.03</v>
      </c>
      <c r="M1253" s="13">
        <v>2.8899999999999999E-2</v>
      </c>
      <c r="N1253" s="13">
        <v>-2.52E-2</v>
      </c>
      <c r="O1253" s="13">
        <v>-7.0400000000000004E-2</v>
      </c>
      <c r="P1253" s="13"/>
      <c r="Q1253" s="19">
        <v>446</v>
      </c>
      <c r="R1253" s="22">
        <v>0.54</v>
      </c>
      <c r="S1253" s="22">
        <v>0.75</v>
      </c>
      <c r="T1253" s="22">
        <v>-0.27</v>
      </c>
      <c r="U1253" s="19">
        <v>19</v>
      </c>
      <c r="V1253" s="19">
        <v>4</v>
      </c>
      <c r="AS1253" s="2"/>
      <c r="AT1253" s="2"/>
      <c r="AU1253" s="2"/>
      <c r="AV1253" s="15"/>
      <c r="AW1253" s="15"/>
      <c r="BA1253" s="2"/>
      <c r="BB1253" s="2"/>
      <c r="BD1253" s="20"/>
      <c r="BE1253" s="20"/>
      <c r="BG1253" s="3"/>
      <c r="BH1253" s="1"/>
      <c r="BI1253" s="1"/>
      <c r="BJ1253" s="1"/>
      <c r="BK1253" s="1"/>
      <c r="BL1253" s="1"/>
    </row>
    <row r="1254" spans="1:64" x14ac:dyDescent="0.25">
      <c r="A1254" s="1" t="s">
        <v>21</v>
      </c>
      <c r="B1254" s="1" t="s">
        <v>18</v>
      </c>
      <c r="C1254" s="1" t="s">
        <v>7</v>
      </c>
      <c r="D1254" s="1" t="s">
        <v>4</v>
      </c>
      <c r="E1254" s="1" t="s">
        <v>425</v>
      </c>
      <c r="F1254" s="1" t="s">
        <v>426</v>
      </c>
      <c r="G1254">
        <v>3.0370999999999999E-2</v>
      </c>
      <c r="H1254" s="22">
        <v>-3.1329999999999997E-2</v>
      </c>
      <c r="I1254" s="2">
        <v>3.04E-2</v>
      </c>
      <c r="J1254" s="13">
        <v>0.12239999999999999</v>
      </c>
      <c r="K1254" s="13">
        <v>9.4500000000000001E-2</v>
      </c>
      <c r="L1254" s="13">
        <v>5.1400000000000001E-2</v>
      </c>
      <c r="M1254" s="13">
        <v>4.7899999999999998E-2</v>
      </c>
      <c r="N1254" s="13">
        <v>-1.9E-3</v>
      </c>
      <c r="O1254" s="13">
        <v>-0.31730000000000003</v>
      </c>
      <c r="P1254" s="13">
        <v>3.04E-2</v>
      </c>
      <c r="Q1254" s="19">
        <v>0</v>
      </c>
      <c r="R1254" s="22">
        <v>0.54</v>
      </c>
      <c r="S1254" s="22">
        <v>0.72</v>
      </c>
      <c r="T1254" s="22">
        <v>0.86</v>
      </c>
      <c r="U1254" s="19">
        <v>63</v>
      </c>
      <c r="V1254" s="19">
        <v>7</v>
      </c>
      <c r="AS1254" s="2"/>
      <c r="AT1254" s="2"/>
      <c r="AU1254" s="2"/>
      <c r="AV1254" s="15"/>
      <c r="AW1254" s="15"/>
      <c r="BA1254" s="2"/>
      <c r="BB1254" s="2"/>
      <c r="BD1254" s="20"/>
      <c r="BE1254" s="20"/>
      <c r="BG1254" s="3"/>
      <c r="BH1254" s="1"/>
      <c r="BI1254" s="1"/>
      <c r="BJ1254" s="1"/>
      <c r="BK1254" s="1"/>
      <c r="BL1254" s="1"/>
    </row>
    <row r="1255" spans="1:64" x14ac:dyDescent="0.25">
      <c r="A1255" s="1" t="s">
        <v>1</v>
      </c>
      <c r="B1255" s="1" t="s">
        <v>18</v>
      </c>
      <c r="C1255" s="1" t="s">
        <v>25</v>
      </c>
      <c r="D1255" s="1" t="s">
        <v>4</v>
      </c>
      <c r="E1255" s="1" t="s">
        <v>1787</v>
      </c>
      <c r="F1255" s="1" t="s">
        <v>1788</v>
      </c>
      <c r="G1255"/>
      <c r="H1255" s="22">
        <v>-1.8E-3</v>
      </c>
      <c r="J1255" s="13">
        <v>-3.5999999999999997E-2</v>
      </c>
      <c r="K1255" s="13">
        <v>5.5899999999999998E-2</v>
      </c>
      <c r="L1255" s="13">
        <v>0.03</v>
      </c>
      <c r="M1255" s="13">
        <v>2.8899999999999999E-2</v>
      </c>
      <c r="N1255" s="13">
        <v>-3.5999999999999997E-2</v>
      </c>
      <c r="O1255" s="13">
        <v>-4.9700000000000001E-2</v>
      </c>
      <c r="P1255" s="13"/>
      <c r="Q1255" s="19">
        <v>289</v>
      </c>
      <c r="R1255" s="22">
        <v>0.54</v>
      </c>
      <c r="S1255" s="22">
        <v>0.91</v>
      </c>
      <c r="T1255" s="22">
        <v>0.32</v>
      </c>
      <c r="U1255" s="19">
        <v>12</v>
      </c>
      <c r="V1255" s="19">
        <v>6</v>
      </c>
      <c r="AS1255" s="2"/>
      <c r="AT1255" s="2"/>
      <c r="AU1255" s="2"/>
      <c r="AV1255" s="15"/>
      <c r="AW1255" s="15"/>
      <c r="BA1255" s="2"/>
      <c r="BB1255" s="2"/>
      <c r="BD1255" s="20"/>
      <c r="BE1255" s="20"/>
      <c r="BG1255" s="3"/>
      <c r="BH1255" s="1"/>
      <c r="BI1255" s="1"/>
      <c r="BJ1255" s="1"/>
      <c r="BK1255" s="1"/>
      <c r="BL1255" s="1"/>
    </row>
    <row r="1256" spans="1:64" x14ac:dyDescent="0.25">
      <c r="A1256" s="1" t="s">
        <v>21</v>
      </c>
      <c r="B1256" s="1" t="s">
        <v>18</v>
      </c>
      <c r="C1256" s="1" t="s">
        <v>7</v>
      </c>
      <c r="D1256" s="1" t="s">
        <v>4</v>
      </c>
      <c r="E1256" s="1" t="s">
        <v>2630</v>
      </c>
      <c r="F1256" s="1" t="s">
        <v>716</v>
      </c>
      <c r="G1256"/>
      <c r="H1256" s="22">
        <v>-1.2500000000000001E-2</v>
      </c>
      <c r="J1256" s="13">
        <v>5.9900000000000002E-2</v>
      </c>
      <c r="K1256" s="13">
        <v>5.8000000000000003E-2</v>
      </c>
      <c r="L1256" s="13">
        <v>3.15E-2</v>
      </c>
      <c r="M1256" s="13">
        <v>3.0200000000000001E-2</v>
      </c>
      <c r="N1256" s="13">
        <v>-1.2500000000000001E-2</v>
      </c>
      <c r="O1256" s="13">
        <v>-0.12670000000000001</v>
      </c>
      <c r="P1256" s="13"/>
      <c r="Q1256" s="19">
        <v>2675</v>
      </c>
      <c r="R1256" s="22">
        <v>0.54</v>
      </c>
      <c r="S1256" s="22">
        <v>0.72</v>
      </c>
      <c r="T1256" s="22">
        <v>0.62</v>
      </c>
      <c r="U1256" s="19">
        <v>34</v>
      </c>
      <c r="V1256" s="19">
        <v>5</v>
      </c>
      <c r="AS1256" s="2"/>
      <c r="AT1256" s="2"/>
      <c r="AU1256" s="2"/>
      <c r="AV1256" s="15"/>
      <c r="AW1256" s="15"/>
      <c r="BA1256" s="2"/>
      <c r="BB1256" s="2"/>
      <c r="BD1256" s="20"/>
      <c r="BE1256" s="20"/>
      <c r="BG1256" s="3"/>
      <c r="BH1256" s="1"/>
      <c r="BI1256" s="1"/>
      <c r="BJ1256" s="1"/>
      <c r="BK1256" s="1"/>
      <c r="BL1256" s="1"/>
    </row>
    <row r="1257" spans="1:64" x14ac:dyDescent="0.25">
      <c r="A1257" s="1" t="s">
        <v>21</v>
      </c>
      <c r="B1257" s="1" t="s">
        <v>18</v>
      </c>
      <c r="C1257" s="1" t="s">
        <v>7</v>
      </c>
      <c r="D1257" s="1" t="s">
        <v>4</v>
      </c>
      <c r="E1257" s="1" t="s">
        <v>431</v>
      </c>
      <c r="F1257" s="1" t="s">
        <v>432</v>
      </c>
      <c r="G1257">
        <v>4.4669E-2</v>
      </c>
      <c r="H1257" s="22">
        <v>-6.3898999999999997E-2</v>
      </c>
      <c r="I1257" s="2">
        <v>4.4699999999999997E-2</v>
      </c>
      <c r="J1257" s="13">
        <v>0.1182</v>
      </c>
      <c r="K1257" s="13">
        <v>0.12709999999999999</v>
      </c>
      <c r="L1257" s="13">
        <v>6.9199999999999998E-2</v>
      </c>
      <c r="M1257" s="13">
        <v>6.2899999999999998E-2</v>
      </c>
      <c r="N1257" s="13">
        <v>-2.2100000000000002E-2</v>
      </c>
      <c r="O1257" s="13">
        <v>-0.19420000000000001</v>
      </c>
      <c r="P1257" s="13">
        <v>4.4699999999999997E-2</v>
      </c>
      <c r="Q1257" s="19">
        <v>0</v>
      </c>
      <c r="R1257" s="22">
        <v>0.54</v>
      </c>
      <c r="S1257" s="22">
        <v>0.78</v>
      </c>
      <c r="T1257" s="22">
        <v>0.84</v>
      </c>
      <c r="U1257" s="19">
        <v>29</v>
      </c>
      <c r="V1257" s="19">
        <v>6</v>
      </c>
      <c r="AS1257" s="2"/>
      <c r="AT1257" s="2"/>
      <c r="AU1257" s="2"/>
      <c r="AV1257" s="15"/>
      <c r="AW1257" s="15"/>
      <c r="BA1257" s="2"/>
      <c r="BB1257" s="2"/>
      <c r="BD1257" s="20"/>
      <c r="BE1257" s="20"/>
      <c r="BG1257" s="3"/>
      <c r="BH1257" s="1"/>
      <c r="BI1257" s="1"/>
      <c r="BJ1257" s="1"/>
      <c r="BK1257" s="1"/>
      <c r="BL1257" s="1"/>
    </row>
    <row r="1258" spans="1:64" x14ac:dyDescent="0.25">
      <c r="A1258" s="1" t="s">
        <v>1</v>
      </c>
      <c r="B1258" s="1" t="s">
        <v>2</v>
      </c>
      <c r="C1258" s="1" t="s">
        <v>13</v>
      </c>
      <c r="D1258" s="1" t="s">
        <v>4</v>
      </c>
      <c r="E1258" s="1" t="s">
        <v>218</v>
      </c>
      <c r="F1258" s="1" t="s">
        <v>219</v>
      </c>
      <c r="G1258"/>
      <c r="H1258" s="22">
        <v>-3.1607000000000003E-2</v>
      </c>
      <c r="J1258" s="13">
        <v>-2.1600000000000001E-2</v>
      </c>
      <c r="K1258" s="13">
        <v>0.1923</v>
      </c>
      <c r="L1258" s="13">
        <v>0.1041</v>
      </c>
      <c r="M1258" s="13">
        <v>8.9700000000000002E-2</v>
      </c>
      <c r="N1258" s="13">
        <v>-0.2069</v>
      </c>
      <c r="O1258" s="13">
        <v>-0.2974</v>
      </c>
      <c r="P1258" s="13"/>
      <c r="Q1258" s="19">
        <v>2096</v>
      </c>
      <c r="R1258" s="22">
        <v>0.54</v>
      </c>
      <c r="S1258" s="22">
        <v>1.08</v>
      </c>
      <c r="T1258" s="22">
        <v>-0.17</v>
      </c>
      <c r="U1258" s="19">
        <v>67</v>
      </c>
      <c r="V1258" s="19">
        <v>6</v>
      </c>
      <c r="AS1258" s="2"/>
      <c r="AT1258" s="2"/>
      <c r="AU1258" s="2"/>
      <c r="AV1258" s="15"/>
      <c r="AW1258" s="15"/>
      <c r="BA1258" s="2"/>
      <c r="BB1258" s="2"/>
      <c r="BD1258" s="20"/>
      <c r="BE1258" s="20"/>
      <c r="BG1258" s="3"/>
      <c r="BH1258" s="1"/>
      <c r="BI1258" s="1"/>
      <c r="BJ1258" s="1"/>
      <c r="BK1258" s="1"/>
      <c r="BL1258" s="1"/>
    </row>
    <row r="1259" spans="1:64" x14ac:dyDescent="0.25">
      <c r="A1259" s="1" t="s">
        <v>1</v>
      </c>
      <c r="B1259" s="1" t="s">
        <v>2</v>
      </c>
      <c r="C1259" s="1" t="s">
        <v>13</v>
      </c>
      <c r="D1259" s="1" t="s">
        <v>4</v>
      </c>
      <c r="E1259" s="1" t="s">
        <v>122</v>
      </c>
      <c r="F1259" s="1" t="s">
        <v>123</v>
      </c>
      <c r="G1259"/>
      <c r="H1259" s="22">
        <v>2.24E-2</v>
      </c>
      <c r="J1259" s="13">
        <v>4.6399999999999997E-2</v>
      </c>
      <c r="K1259" s="13">
        <v>0.1908</v>
      </c>
      <c r="L1259" s="13">
        <v>0.10199999999999999</v>
      </c>
      <c r="M1259" s="13">
        <v>8.7599999999999997E-2</v>
      </c>
      <c r="N1259" s="13">
        <v>-0.21149999999999999</v>
      </c>
      <c r="O1259" s="13">
        <v>-0.3251</v>
      </c>
      <c r="P1259" s="13"/>
      <c r="Q1259" s="19">
        <v>340</v>
      </c>
      <c r="R1259" s="22">
        <v>0.53</v>
      </c>
      <c r="S1259" s="22">
        <v>1.06</v>
      </c>
      <c r="T1259" s="22">
        <v>-0.17</v>
      </c>
      <c r="U1259" s="19">
        <v>82</v>
      </c>
      <c r="V1259" s="19">
        <v>9</v>
      </c>
      <c r="AS1259" s="2"/>
      <c r="AT1259" s="2"/>
      <c r="AU1259" s="2"/>
      <c r="AV1259" s="15"/>
      <c r="AW1259" s="15"/>
      <c r="BA1259" s="2"/>
      <c r="BB1259" s="2"/>
      <c r="BD1259" s="20"/>
      <c r="BE1259" s="20"/>
      <c r="BG1259" s="3"/>
      <c r="BH1259" s="1"/>
      <c r="BI1259" s="1"/>
      <c r="BJ1259" s="1"/>
      <c r="BK1259" s="1"/>
      <c r="BL1259" s="1"/>
    </row>
    <row r="1260" spans="1:64" x14ac:dyDescent="0.25">
      <c r="A1260" s="1" t="s">
        <v>6</v>
      </c>
      <c r="B1260" s="1" t="s">
        <v>18</v>
      </c>
      <c r="C1260" s="1" t="s">
        <v>1645</v>
      </c>
      <c r="D1260" s="1" t="s">
        <v>4</v>
      </c>
      <c r="E1260" s="1" t="s">
        <v>1996</v>
      </c>
      <c r="F1260" s="1" t="s">
        <v>1997</v>
      </c>
      <c r="G1260">
        <v>-3.9449999999999999E-2</v>
      </c>
      <c r="H1260" s="22">
        <v>-0.19903100000000001</v>
      </c>
      <c r="I1260" s="2">
        <v>-3.95E-2</v>
      </c>
      <c r="J1260" s="13">
        <v>0.2155</v>
      </c>
      <c r="K1260" s="13">
        <v>0.99580000000000002</v>
      </c>
      <c r="L1260" s="13">
        <v>0.53249999999999997</v>
      </c>
      <c r="M1260" s="13">
        <v>0.15379999999999999</v>
      </c>
      <c r="N1260" s="13">
        <v>-0.26379999999999998</v>
      </c>
      <c r="O1260" s="13">
        <v>-0.5222</v>
      </c>
      <c r="P1260" s="13">
        <v>-3.95E-2</v>
      </c>
      <c r="Q1260" s="19">
        <v>0</v>
      </c>
      <c r="R1260" s="22">
        <v>0.53</v>
      </c>
      <c r="S1260" s="22">
        <v>1.48</v>
      </c>
      <c r="T1260" s="22">
        <v>0.74</v>
      </c>
      <c r="U1260" s="19">
        <v>10</v>
      </c>
      <c r="V1260" s="19">
        <v>10</v>
      </c>
      <c r="AS1260" s="2"/>
      <c r="AT1260" s="2"/>
      <c r="AU1260" s="2"/>
      <c r="AV1260" s="15"/>
      <c r="AW1260" s="15"/>
      <c r="BA1260" s="2"/>
      <c r="BB1260" s="2"/>
      <c r="BD1260" s="20"/>
      <c r="BE1260" s="20"/>
      <c r="BG1260" s="3"/>
      <c r="BH1260" s="1"/>
      <c r="BI1260" s="1"/>
      <c r="BJ1260" s="1"/>
      <c r="BK1260" s="1"/>
      <c r="BL1260" s="1"/>
    </row>
    <row r="1261" spans="1:64" x14ac:dyDescent="0.25">
      <c r="A1261" s="1" t="s">
        <v>1</v>
      </c>
      <c r="B1261" s="1" t="s">
        <v>2</v>
      </c>
      <c r="C1261" s="1" t="s">
        <v>13</v>
      </c>
      <c r="D1261" s="1" t="s">
        <v>4</v>
      </c>
      <c r="E1261" s="1" t="s">
        <v>132</v>
      </c>
      <c r="F1261" s="1" t="s">
        <v>134</v>
      </c>
      <c r="G1261"/>
      <c r="H1261" s="22">
        <v>8.6499999999999994E-2</v>
      </c>
      <c r="J1261" s="13">
        <v>-4.9000000000000002E-2</v>
      </c>
      <c r="K1261" s="13">
        <v>0.41570000000000001</v>
      </c>
      <c r="L1261" s="13">
        <v>0.22040000000000001</v>
      </c>
      <c r="M1261" s="13">
        <v>0.16039999999999999</v>
      </c>
      <c r="N1261" s="13">
        <v>-0.20469999999999999</v>
      </c>
      <c r="O1261" s="13">
        <v>-0.45169999999999999</v>
      </c>
      <c r="P1261" s="13"/>
      <c r="Q1261" s="19">
        <v>31</v>
      </c>
      <c r="R1261" s="22">
        <v>0.53</v>
      </c>
      <c r="S1261" s="22">
        <v>1.25</v>
      </c>
      <c r="T1261" s="22">
        <v>-0.19</v>
      </c>
      <c r="U1261" s="19">
        <v>69</v>
      </c>
      <c r="V1261" s="19">
        <v>10</v>
      </c>
      <c r="AS1261" s="2"/>
      <c r="AT1261" s="2"/>
      <c r="AU1261" s="2"/>
      <c r="AV1261" s="15"/>
      <c r="AW1261" s="15"/>
      <c r="BA1261" s="2"/>
      <c r="BB1261" s="2"/>
      <c r="BD1261" s="20"/>
      <c r="BE1261" s="20"/>
      <c r="BG1261" s="3"/>
      <c r="BH1261" s="1"/>
      <c r="BI1261" s="1"/>
      <c r="BJ1261" s="1"/>
      <c r="BK1261" s="1"/>
      <c r="BL1261" s="1"/>
    </row>
    <row r="1262" spans="1:64" x14ac:dyDescent="0.25">
      <c r="A1262" s="1" t="s">
        <v>1</v>
      </c>
      <c r="B1262" s="1" t="s">
        <v>2</v>
      </c>
      <c r="C1262" s="1" t="s">
        <v>39</v>
      </c>
      <c r="D1262" s="1" t="s">
        <v>48</v>
      </c>
      <c r="E1262" s="1" t="s">
        <v>3156</v>
      </c>
      <c r="F1262" s="1" t="s">
        <v>3157</v>
      </c>
      <c r="G1262"/>
      <c r="H1262" s="22">
        <v>-1.4200000000000001E-2</v>
      </c>
      <c r="J1262" s="13">
        <v>1.21E-2</v>
      </c>
      <c r="K1262" s="13">
        <v>0.1525</v>
      </c>
      <c r="L1262" s="13">
        <v>8.0699999999999994E-2</v>
      </c>
      <c r="M1262" s="13">
        <v>7.17E-2</v>
      </c>
      <c r="N1262" s="13">
        <v>-0.10249999999999999</v>
      </c>
      <c r="O1262" s="13">
        <v>-0.25180000000000002</v>
      </c>
      <c r="P1262" s="13"/>
      <c r="Q1262" s="19">
        <v>2</v>
      </c>
      <c r="R1262" s="22">
        <v>0.53</v>
      </c>
      <c r="S1262" s="22">
        <v>0.81</v>
      </c>
      <c r="T1262" s="22">
        <v>0.34</v>
      </c>
      <c r="U1262" s="19">
        <v>36</v>
      </c>
      <c r="V1262" s="19">
        <v>6</v>
      </c>
      <c r="AS1262" s="2"/>
      <c r="AT1262" s="2"/>
      <c r="AU1262" s="2"/>
      <c r="AV1262" s="15"/>
      <c r="AW1262" s="15"/>
      <c r="BA1262" s="2"/>
      <c r="BB1262" s="2"/>
      <c r="BD1262" s="20"/>
      <c r="BE1262" s="20"/>
      <c r="BG1262" s="3"/>
      <c r="BH1262" s="1"/>
      <c r="BI1262" s="1"/>
      <c r="BJ1262" s="1"/>
      <c r="BK1262" s="1"/>
      <c r="BL1262" s="1"/>
    </row>
    <row r="1263" spans="1:64" x14ac:dyDescent="0.25">
      <c r="A1263" s="1" t="s">
        <v>6</v>
      </c>
      <c r="B1263" s="1" t="s">
        <v>2</v>
      </c>
      <c r="C1263" s="1" t="s">
        <v>1646</v>
      </c>
      <c r="D1263" s="1" t="s">
        <v>4</v>
      </c>
      <c r="E1263" s="1" t="s">
        <v>1848</v>
      </c>
      <c r="F1263" s="1" t="s">
        <v>1849</v>
      </c>
      <c r="G1263"/>
      <c r="H1263" s="22">
        <v>-2.3900000000000001E-2</v>
      </c>
      <c r="J1263" s="13">
        <v>0.76480000000000004</v>
      </c>
      <c r="K1263" s="13">
        <v>0.65690000000000004</v>
      </c>
      <c r="L1263" s="13">
        <v>0.34570000000000001</v>
      </c>
      <c r="M1263" s="13">
        <v>0.156</v>
      </c>
      <c r="N1263" s="13">
        <v>-2.3900000000000001E-2</v>
      </c>
      <c r="O1263" s="13">
        <v>-0.6421</v>
      </c>
      <c r="P1263" s="13"/>
      <c r="Q1263" s="19">
        <v>0</v>
      </c>
      <c r="R1263" s="22">
        <v>0.53</v>
      </c>
      <c r="S1263" s="22">
        <v>1.03</v>
      </c>
      <c r="T1263" s="22">
        <v>0.61</v>
      </c>
      <c r="U1263" s="19">
        <v>22</v>
      </c>
      <c r="V1263" s="19">
        <v>10</v>
      </c>
      <c r="AS1263" s="2"/>
      <c r="AT1263" s="2"/>
      <c r="AU1263" s="2"/>
      <c r="AV1263" s="15"/>
      <c r="AW1263" s="15"/>
      <c r="BA1263" s="2"/>
      <c r="BB1263" s="2"/>
      <c r="BD1263" s="20"/>
      <c r="BE1263" s="20"/>
      <c r="BG1263" s="3"/>
      <c r="BH1263" s="1"/>
      <c r="BI1263" s="1"/>
      <c r="BJ1263" s="1"/>
      <c r="BK1263" s="1"/>
      <c r="BL1263" s="1"/>
    </row>
    <row r="1264" spans="1:64" x14ac:dyDescent="0.25">
      <c r="A1264" s="1" t="s">
        <v>17</v>
      </c>
      <c r="B1264" s="1" t="s">
        <v>2</v>
      </c>
      <c r="C1264" s="1" t="s">
        <v>25</v>
      </c>
      <c r="D1264" s="1" t="s">
        <v>283</v>
      </c>
      <c r="E1264" s="1" t="s">
        <v>145</v>
      </c>
      <c r="F1264" s="1" t="s">
        <v>537</v>
      </c>
      <c r="G1264">
        <v>4.8009999999999997E-2</v>
      </c>
      <c r="H1264" s="22">
        <v>-4.8940999999999998E-2</v>
      </c>
      <c r="I1264" s="2">
        <v>4.8000000000000001E-2</v>
      </c>
      <c r="J1264" s="13">
        <v>0.24759999999999999</v>
      </c>
      <c r="K1264" s="13">
        <v>0.14699999999999999</v>
      </c>
      <c r="L1264" s="13">
        <v>7.7399999999999997E-2</v>
      </c>
      <c r="M1264" s="13">
        <v>6.8400000000000002E-2</v>
      </c>
      <c r="N1264" s="13">
        <v>-3.3E-3</v>
      </c>
      <c r="O1264" s="13">
        <v>-0.56379999999999997</v>
      </c>
      <c r="P1264" s="13">
        <v>4.8000000000000001E-2</v>
      </c>
      <c r="Q1264" s="19">
        <v>0</v>
      </c>
      <c r="R1264" s="22">
        <v>0.53</v>
      </c>
      <c r="S1264" s="22">
        <v>0.66</v>
      </c>
      <c r="T1264" s="22">
        <v>0.91</v>
      </c>
      <c r="U1264" s="19">
        <v>94</v>
      </c>
      <c r="V1264" s="19">
        <v>7</v>
      </c>
      <c r="AS1264" s="2"/>
      <c r="AT1264" s="2"/>
      <c r="AU1264" s="2"/>
      <c r="AV1264" s="15"/>
      <c r="AW1264" s="15"/>
      <c r="BA1264" s="2"/>
      <c r="BB1264" s="2"/>
      <c r="BD1264" s="20"/>
      <c r="BE1264" s="20"/>
      <c r="BG1264" s="3"/>
      <c r="BH1264" s="1"/>
      <c r="BI1264" s="1"/>
      <c r="BJ1264" s="1"/>
      <c r="BK1264" s="1"/>
      <c r="BL1264" s="1"/>
    </row>
    <row r="1265" spans="1:64" x14ac:dyDescent="0.25">
      <c r="A1265" s="1" t="s">
        <v>1</v>
      </c>
      <c r="B1265" s="1" t="s">
        <v>2</v>
      </c>
      <c r="C1265" s="1" t="s">
        <v>13</v>
      </c>
      <c r="D1265" s="1" t="s">
        <v>4</v>
      </c>
      <c r="E1265" s="1" t="s">
        <v>1076</v>
      </c>
      <c r="F1265" s="1" t="s">
        <v>657</v>
      </c>
      <c r="G1265"/>
      <c r="H1265" s="22">
        <v>1.2706E-2</v>
      </c>
      <c r="J1265" s="13">
        <v>-1.78E-2</v>
      </c>
      <c r="K1265" s="13">
        <v>8.7900000000000006E-2</v>
      </c>
      <c r="L1265" s="13">
        <v>4.7E-2</v>
      </c>
      <c r="M1265" s="13">
        <v>4.3999999999999997E-2</v>
      </c>
      <c r="N1265" s="13">
        <v>-4.99E-2</v>
      </c>
      <c r="O1265" s="13">
        <v>-0.15759999999999999</v>
      </c>
      <c r="P1265" s="13"/>
      <c r="Q1265" s="19">
        <v>416</v>
      </c>
      <c r="R1265" s="22">
        <v>0.53</v>
      </c>
      <c r="S1265" s="22">
        <v>1.05</v>
      </c>
      <c r="T1265" s="22">
        <v>-0.18</v>
      </c>
      <c r="U1265" s="19">
        <v>52</v>
      </c>
      <c r="V1265" s="19">
        <v>13</v>
      </c>
      <c r="AS1265" s="2"/>
      <c r="AT1265" s="2"/>
      <c r="AU1265" s="2"/>
      <c r="AV1265" s="15"/>
      <c r="AW1265" s="15"/>
      <c r="BA1265" s="2"/>
      <c r="BB1265" s="2"/>
      <c r="BD1265" s="20"/>
      <c r="BE1265" s="20"/>
      <c r="BG1265" s="3"/>
      <c r="BH1265" s="1"/>
      <c r="BI1265" s="1"/>
      <c r="BJ1265" s="1"/>
      <c r="BK1265" s="1"/>
      <c r="BL1265" s="1"/>
    </row>
    <row r="1266" spans="1:64" x14ac:dyDescent="0.25">
      <c r="A1266" s="1" t="s">
        <v>21</v>
      </c>
      <c r="B1266" s="1" t="s">
        <v>18</v>
      </c>
      <c r="C1266" s="1" t="s">
        <v>7</v>
      </c>
      <c r="D1266" s="1" t="s">
        <v>4</v>
      </c>
      <c r="E1266" s="1" t="s">
        <v>1076</v>
      </c>
      <c r="F1266" s="1" t="s">
        <v>395</v>
      </c>
      <c r="G1266">
        <v>2.6006999999999999E-2</v>
      </c>
      <c r="H1266" s="22">
        <v>-1.703E-2</v>
      </c>
      <c r="I1266" s="2">
        <v>2.5999999999999999E-2</v>
      </c>
      <c r="J1266" s="13">
        <v>0.1101</v>
      </c>
      <c r="K1266" s="13">
        <v>0.1075</v>
      </c>
      <c r="L1266" s="13">
        <v>5.7200000000000001E-2</v>
      </c>
      <c r="M1266" s="13">
        <v>5.2499999999999998E-2</v>
      </c>
      <c r="N1266" s="13">
        <v>0</v>
      </c>
      <c r="O1266" s="13">
        <v>-0.42809999999999998</v>
      </c>
      <c r="P1266" s="13">
        <v>2.5999999999999999E-2</v>
      </c>
      <c r="Q1266" s="19">
        <v>0</v>
      </c>
      <c r="R1266" s="22">
        <v>0.53</v>
      </c>
      <c r="S1266" s="22">
        <v>0.68</v>
      </c>
      <c r="T1266" s="22">
        <v>0.93</v>
      </c>
      <c r="U1266" s="19">
        <v>64</v>
      </c>
      <c r="V1266" s="19">
        <v>8</v>
      </c>
      <c r="AS1266" s="2"/>
      <c r="AT1266" s="2"/>
      <c r="AU1266" s="2"/>
      <c r="AV1266" s="15"/>
      <c r="AW1266" s="15"/>
      <c r="BA1266" s="2"/>
      <c r="BB1266" s="2"/>
      <c r="BD1266" s="20"/>
      <c r="BE1266" s="20"/>
      <c r="BG1266" s="3"/>
      <c r="BH1266" s="1"/>
      <c r="BI1266" s="1"/>
      <c r="BJ1266" s="1"/>
      <c r="BK1266" s="1"/>
      <c r="BL1266" s="1"/>
    </row>
    <row r="1267" spans="1:64" x14ac:dyDescent="0.25">
      <c r="A1267" s="1" t="s">
        <v>36</v>
      </c>
      <c r="B1267" s="1" t="s">
        <v>8</v>
      </c>
      <c r="C1267" s="1" t="s">
        <v>7</v>
      </c>
      <c r="D1267" s="1" t="s">
        <v>2196</v>
      </c>
      <c r="E1267" s="1" t="s">
        <v>2197</v>
      </c>
      <c r="F1267" s="1" t="s">
        <v>2198</v>
      </c>
      <c r="G1267">
        <v>3.1914999999999999E-2</v>
      </c>
      <c r="H1267" s="22">
        <v>0.17499999999999999</v>
      </c>
      <c r="I1267" s="2">
        <v>3.1899999999999998E-2</v>
      </c>
      <c r="J1267" s="13">
        <v>0.34289999999999998</v>
      </c>
      <c r="K1267" s="13">
        <v>0.6139</v>
      </c>
      <c r="L1267" s="13">
        <v>0.32819999999999999</v>
      </c>
      <c r="M1267" s="13">
        <v>0.1759</v>
      </c>
      <c r="N1267" s="13">
        <v>-0.03</v>
      </c>
      <c r="O1267" s="13">
        <v>-0.67900000000000005</v>
      </c>
      <c r="P1267" s="13">
        <v>3.1899999999999998E-2</v>
      </c>
      <c r="Q1267" s="19">
        <v>0</v>
      </c>
      <c r="R1267" s="22">
        <v>0.53</v>
      </c>
      <c r="S1267" s="22">
        <v>0.99</v>
      </c>
      <c r="T1267" s="22">
        <v>0.05</v>
      </c>
      <c r="U1267" s="19">
        <v>38</v>
      </c>
      <c r="V1267" s="19">
        <v>14</v>
      </c>
      <c r="AS1267" s="2"/>
      <c r="AT1267" s="2"/>
      <c r="AU1267" s="2"/>
      <c r="AV1267" s="15"/>
      <c r="AW1267" s="15"/>
      <c r="BA1267" s="2"/>
      <c r="BB1267" s="2"/>
      <c r="BD1267" s="20"/>
      <c r="BE1267" s="20"/>
      <c r="BG1267" s="3"/>
      <c r="BH1267" s="1"/>
      <c r="BI1267" s="1"/>
      <c r="BJ1267" s="1"/>
      <c r="BK1267" s="1"/>
      <c r="BL1267" s="1"/>
    </row>
    <row r="1268" spans="1:64" x14ac:dyDescent="0.25">
      <c r="A1268" s="1" t="s">
        <v>1</v>
      </c>
      <c r="B1268" s="1" t="s">
        <v>2</v>
      </c>
      <c r="C1268" s="1" t="s">
        <v>13</v>
      </c>
      <c r="D1268" s="1" t="s">
        <v>4</v>
      </c>
      <c r="E1268" s="1" t="s">
        <v>1721</v>
      </c>
      <c r="F1268" s="1" t="s">
        <v>1722</v>
      </c>
      <c r="G1268"/>
      <c r="H1268" s="22">
        <v>-4.3E-3</v>
      </c>
      <c r="J1268" s="13">
        <v>9.2999999999999999E-2</v>
      </c>
      <c r="K1268" s="13">
        <v>0.17599999999999999</v>
      </c>
      <c r="L1268" s="13">
        <v>9.2499999999999999E-2</v>
      </c>
      <c r="M1268" s="13">
        <v>8.0399999999999999E-2</v>
      </c>
      <c r="N1268" s="13">
        <v>-1.18E-2</v>
      </c>
      <c r="O1268" s="13">
        <v>-0.38329999999999997</v>
      </c>
      <c r="P1268" s="13"/>
      <c r="Q1268" s="19">
        <v>13</v>
      </c>
      <c r="R1268" s="22">
        <v>0.53</v>
      </c>
      <c r="S1268" s="22">
        <v>0.98</v>
      </c>
      <c r="T1268" s="22">
        <v>-0.16</v>
      </c>
      <c r="U1268" s="19">
        <v>117</v>
      </c>
      <c r="V1268" s="19">
        <v>12</v>
      </c>
      <c r="AS1268" s="2"/>
      <c r="AT1268" s="2"/>
      <c r="AU1268" s="2"/>
      <c r="AV1268" s="15"/>
      <c r="AW1268" s="15"/>
      <c r="BA1268" s="2"/>
      <c r="BB1268" s="2"/>
      <c r="BD1268" s="20"/>
      <c r="BE1268" s="20"/>
      <c r="BG1268" s="3"/>
      <c r="BH1268" s="1"/>
      <c r="BI1268" s="1"/>
      <c r="BJ1268" s="1"/>
      <c r="BK1268" s="1"/>
      <c r="BL1268" s="1"/>
    </row>
    <row r="1269" spans="1:64" x14ac:dyDescent="0.25">
      <c r="A1269" s="1" t="s">
        <v>21</v>
      </c>
      <c r="B1269" s="1" t="s">
        <v>18</v>
      </c>
      <c r="C1269" s="1" t="s">
        <v>25</v>
      </c>
      <c r="D1269" s="1" t="s">
        <v>4</v>
      </c>
      <c r="E1269" s="1" t="s">
        <v>898</v>
      </c>
      <c r="F1269" s="1" t="s">
        <v>901</v>
      </c>
      <c r="G1269"/>
      <c r="H1269" s="22">
        <v>-1.2290000000000001E-3</v>
      </c>
      <c r="J1269" s="13">
        <v>0.15359999999999999</v>
      </c>
      <c r="K1269" s="13">
        <v>8.3799999999999999E-2</v>
      </c>
      <c r="L1269" s="13">
        <v>4.4699999999999997E-2</v>
      </c>
      <c r="M1269" s="13">
        <v>4.2000000000000003E-2</v>
      </c>
      <c r="N1269" s="13">
        <v>-1.1999999999999999E-3</v>
      </c>
      <c r="O1269" s="13">
        <v>-0.16450000000000001</v>
      </c>
      <c r="P1269" s="13"/>
      <c r="Q1269" s="19">
        <v>0</v>
      </c>
      <c r="R1269" s="22">
        <v>0.53</v>
      </c>
      <c r="S1269" s="22">
        <v>0.73</v>
      </c>
      <c r="T1269" s="22">
        <v>0.86</v>
      </c>
      <c r="U1269" s="19">
        <v>29</v>
      </c>
      <c r="V1269" s="19">
        <v>5</v>
      </c>
      <c r="AS1269" s="2"/>
      <c r="AT1269" s="2"/>
      <c r="AU1269" s="2"/>
      <c r="AV1269" s="15"/>
      <c r="AW1269" s="15"/>
      <c r="BA1269" s="2"/>
      <c r="BB1269" s="2"/>
      <c r="BD1269" s="20"/>
      <c r="BE1269" s="20"/>
      <c r="BG1269" s="3"/>
      <c r="BH1269" s="1"/>
      <c r="BI1269" s="1"/>
      <c r="BJ1269" s="1"/>
      <c r="BK1269" s="1"/>
      <c r="BL1269" s="1"/>
    </row>
    <row r="1270" spans="1:64" x14ac:dyDescent="0.25">
      <c r="A1270" s="1" t="s">
        <v>6</v>
      </c>
      <c r="B1270" s="1" t="s">
        <v>18</v>
      </c>
      <c r="C1270" s="1" t="s">
        <v>1645</v>
      </c>
      <c r="D1270" s="1" t="s">
        <v>4</v>
      </c>
      <c r="E1270" s="1" t="s">
        <v>1321</v>
      </c>
      <c r="F1270" s="1" t="s">
        <v>1322</v>
      </c>
      <c r="G1270">
        <v>-2.1357999999999999E-2</v>
      </c>
      <c r="H1270" s="22">
        <v>-0.14835100000000001</v>
      </c>
      <c r="I1270" s="2">
        <v>-2.1399999999999999E-2</v>
      </c>
      <c r="J1270" s="13">
        <v>0.57709999999999995</v>
      </c>
      <c r="K1270" s="13">
        <v>0.6542</v>
      </c>
      <c r="L1270" s="13">
        <v>0.34960000000000002</v>
      </c>
      <c r="M1270" s="13">
        <v>0.1671</v>
      </c>
      <c r="N1270" s="13">
        <v>-0.16650000000000001</v>
      </c>
      <c r="O1270" s="13">
        <v>-0.65459999999999996</v>
      </c>
      <c r="P1270" s="13">
        <v>-2.1399999999999999E-2</v>
      </c>
      <c r="Q1270" s="19">
        <v>0</v>
      </c>
      <c r="R1270" s="22">
        <v>0.53</v>
      </c>
      <c r="S1270" s="22">
        <v>1.27</v>
      </c>
      <c r="T1270" s="22">
        <v>0.48</v>
      </c>
      <c r="U1270" s="19">
        <v>24</v>
      </c>
      <c r="V1270" s="19">
        <v>8</v>
      </c>
      <c r="AS1270" s="2"/>
      <c r="AT1270" s="2"/>
      <c r="AU1270" s="2"/>
      <c r="AV1270" s="15"/>
      <c r="AW1270" s="15"/>
      <c r="BA1270" s="2"/>
      <c r="BB1270" s="2"/>
      <c r="BD1270" s="20"/>
      <c r="BE1270" s="20"/>
      <c r="BG1270" s="3"/>
      <c r="BH1270" s="1"/>
      <c r="BI1270" s="1"/>
      <c r="BJ1270" s="1"/>
      <c r="BK1270" s="1"/>
      <c r="BL1270" s="1"/>
    </row>
    <row r="1271" spans="1:64" x14ac:dyDescent="0.25">
      <c r="A1271" s="1" t="s">
        <v>1</v>
      </c>
      <c r="B1271" s="1" t="s">
        <v>2</v>
      </c>
      <c r="C1271" s="1" t="s">
        <v>28</v>
      </c>
      <c r="D1271" s="1" t="s">
        <v>4</v>
      </c>
      <c r="E1271" s="1" t="s">
        <v>272</v>
      </c>
      <c r="F1271" s="1" t="s">
        <v>114</v>
      </c>
      <c r="G1271"/>
      <c r="H1271" s="22">
        <v>4.1999999999999997E-3</v>
      </c>
      <c r="J1271" s="13">
        <v>2.1299999999999999E-2</v>
      </c>
      <c r="K1271" s="13">
        <v>9.3399999999999997E-2</v>
      </c>
      <c r="L1271" s="13">
        <v>4.9099999999999998E-2</v>
      </c>
      <c r="M1271" s="13">
        <v>4.58E-2</v>
      </c>
      <c r="N1271" s="13">
        <v>-8.0100000000000005E-2</v>
      </c>
      <c r="O1271" s="13">
        <v>-0.1512</v>
      </c>
      <c r="P1271" s="13"/>
      <c r="Q1271" s="19">
        <v>308</v>
      </c>
      <c r="R1271" s="22">
        <v>0.53</v>
      </c>
      <c r="S1271" s="22">
        <v>1.06</v>
      </c>
      <c r="T1271" s="22">
        <v>-0.19</v>
      </c>
      <c r="U1271" s="19">
        <v>27</v>
      </c>
      <c r="V1271" s="19">
        <v>6</v>
      </c>
      <c r="AS1271" s="2"/>
      <c r="AT1271" s="2"/>
      <c r="AU1271" s="2"/>
      <c r="AV1271" s="15"/>
      <c r="AW1271" s="15"/>
      <c r="BA1271" s="2"/>
      <c r="BB1271" s="2"/>
      <c r="BD1271" s="20"/>
      <c r="BE1271" s="20"/>
      <c r="BG1271" s="3"/>
      <c r="BH1271" s="1"/>
      <c r="BI1271" s="1"/>
      <c r="BJ1271" s="1"/>
      <c r="BK1271" s="1"/>
      <c r="BL1271" s="1"/>
    </row>
    <row r="1272" spans="1:64" x14ac:dyDescent="0.25">
      <c r="A1272" s="1" t="s">
        <v>483</v>
      </c>
      <c r="B1272" s="1" t="s">
        <v>18</v>
      </c>
      <c r="C1272" s="1" t="s">
        <v>25</v>
      </c>
      <c r="D1272" s="1" t="s">
        <v>283</v>
      </c>
      <c r="E1272" s="1" t="s">
        <v>590</v>
      </c>
      <c r="F1272" s="1" t="s">
        <v>592</v>
      </c>
      <c r="G1272">
        <v>1.1820000000000001E-2</v>
      </c>
      <c r="H1272" s="22">
        <v>-1.4519999999999999E-3</v>
      </c>
      <c r="I1272" s="2">
        <v>1.18E-2</v>
      </c>
      <c r="J1272" s="13">
        <v>1.9300000000000001E-2</v>
      </c>
      <c r="K1272" s="13">
        <v>4.1399999999999999E-2</v>
      </c>
      <c r="L1272" s="13">
        <v>2.2100000000000002E-2</v>
      </c>
      <c r="M1272" s="13">
        <v>2.1499999999999998E-2</v>
      </c>
      <c r="N1272" s="13">
        <v>0</v>
      </c>
      <c r="O1272" s="13">
        <v>-0.14990000000000001</v>
      </c>
      <c r="P1272" s="13">
        <v>1.18E-2</v>
      </c>
      <c r="Q1272" s="19">
        <v>0</v>
      </c>
      <c r="R1272" s="22">
        <v>0.53</v>
      </c>
      <c r="S1272" s="22">
        <v>0.75</v>
      </c>
      <c r="T1272" s="22">
        <v>0.59</v>
      </c>
      <c r="U1272" s="19">
        <v>73</v>
      </c>
      <c r="V1272" s="19">
        <v>12</v>
      </c>
      <c r="AS1272" s="2"/>
      <c r="AT1272" s="2"/>
      <c r="AU1272" s="2"/>
      <c r="AV1272" s="15"/>
      <c r="AW1272" s="15"/>
      <c r="BA1272" s="2"/>
      <c r="BB1272" s="2"/>
      <c r="BD1272" s="20"/>
      <c r="BE1272" s="20"/>
      <c r="BG1272" s="3"/>
      <c r="BH1272" s="1"/>
      <c r="BI1272" s="1"/>
      <c r="BJ1272" s="1"/>
      <c r="BK1272" s="1"/>
      <c r="BL1272" s="1"/>
    </row>
    <row r="1273" spans="1:64" x14ac:dyDescent="0.25">
      <c r="A1273" s="1" t="s">
        <v>1</v>
      </c>
      <c r="B1273" s="1" t="s">
        <v>2</v>
      </c>
      <c r="C1273" s="1" t="s">
        <v>39</v>
      </c>
      <c r="D1273" s="1" t="s">
        <v>4</v>
      </c>
      <c r="E1273" s="1" t="s">
        <v>277</v>
      </c>
      <c r="F1273" s="1" t="s">
        <v>2877</v>
      </c>
      <c r="G1273"/>
      <c r="H1273" s="22">
        <v>1.4200000000000001E-2</v>
      </c>
      <c r="J1273" s="13">
        <v>7.0199999999999999E-2</v>
      </c>
      <c r="K1273" s="13">
        <v>8.0100000000000005E-2</v>
      </c>
      <c r="L1273" s="13">
        <v>4.2099999999999999E-2</v>
      </c>
      <c r="M1273" s="13">
        <v>3.9600000000000003E-2</v>
      </c>
      <c r="N1273" s="13">
        <v>-4.9099999999999998E-2</v>
      </c>
      <c r="O1273" s="13">
        <v>-0.24149999999999999</v>
      </c>
      <c r="P1273" s="13"/>
      <c r="Q1273" s="19">
        <v>87</v>
      </c>
      <c r="R1273" s="22">
        <v>0.53</v>
      </c>
      <c r="S1273" s="22">
        <v>0.99</v>
      </c>
      <c r="T1273" s="22">
        <v>0.03</v>
      </c>
      <c r="U1273" s="19">
        <v>35</v>
      </c>
      <c r="V1273" s="19">
        <v>9</v>
      </c>
      <c r="AS1273" s="2"/>
      <c r="AT1273" s="2"/>
      <c r="AU1273" s="2"/>
      <c r="AV1273" s="15"/>
      <c r="AW1273" s="15"/>
      <c r="BA1273" s="2"/>
      <c r="BB1273" s="2"/>
      <c r="BD1273" s="20"/>
      <c r="BE1273" s="20"/>
      <c r="BG1273" s="3"/>
      <c r="BH1273" s="1"/>
      <c r="BI1273" s="1"/>
      <c r="BJ1273" s="1"/>
      <c r="BK1273" s="1"/>
      <c r="BL1273" s="1"/>
    </row>
    <row r="1274" spans="1:64" x14ac:dyDescent="0.25">
      <c r="A1274" s="1" t="s">
        <v>21</v>
      </c>
      <c r="B1274" s="1" t="s">
        <v>18</v>
      </c>
      <c r="C1274" s="1" t="s">
        <v>7</v>
      </c>
      <c r="D1274" s="1" t="s">
        <v>4</v>
      </c>
      <c r="E1274" s="1" t="s">
        <v>451</v>
      </c>
      <c r="F1274" s="1" t="s">
        <v>452</v>
      </c>
      <c r="G1274">
        <v>2.7282000000000001E-2</v>
      </c>
      <c r="H1274" s="22">
        <v>-3.2048E-2</v>
      </c>
      <c r="I1274" s="2">
        <v>2.7300000000000001E-2</v>
      </c>
      <c r="J1274" s="13">
        <v>0.1022</v>
      </c>
      <c r="K1274" s="13">
        <v>0.10059999999999999</v>
      </c>
      <c r="L1274" s="13">
        <v>5.3199999999999997E-2</v>
      </c>
      <c r="M1274" s="13">
        <v>4.9299999999999997E-2</v>
      </c>
      <c r="N1274" s="13">
        <v>-5.5999999999999999E-3</v>
      </c>
      <c r="O1274" s="13">
        <v>-0.23169999999999999</v>
      </c>
      <c r="P1274" s="13">
        <v>2.7300000000000001E-2</v>
      </c>
      <c r="Q1274" s="19">
        <v>0</v>
      </c>
      <c r="R1274" s="22">
        <v>0.53</v>
      </c>
      <c r="S1274" s="22">
        <v>0.77</v>
      </c>
      <c r="T1274" s="22">
        <v>0.9</v>
      </c>
      <c r="U1274" s="19">
        <v>32</v>
      </c>
      <c r="V1274" s="19">
        <v>5</v>
      </c>
      <c r="AS1274" s="2"/>
      <c r="AT1274" s="2"/>
      <c r="AU1274" s="2"/>
      <c r="AV1274" s="15"/>
      <c r="AW1274" s="15"/>
      <c r="BA1274" s="2"/>
      <c r="BB1274" s="2"/>
      <c r="BD1274" s="20"/>
      <c r="BE1274" s="20"/>
      <c r="BG1274" s="3"/>
      <c r="BH1274" s="1"/>
      <c r="BI1274" s="1"/>
      <c r="BJ1274" s="1"/>
      <c r="BK1274" s="1"/>
      <c r="BL1274" s="1"/>
    </row>
    <row r="1275" spans="1:64" x14ac:dyDescent="0.25">
      <c r="A1275" s="1" t="s">
        <v>32</v>
      </c>
      <c r="B1275" s="1" t="s">
        <v>18</v>
      </c>
      <c r="C1275" s="1" t="s">
        <v>27</v>
      </c>
      <c r="D1275" s="1" t="s">
        <v>4</v>
      </c>
      <c r="E1275" s="1" t="s">
        <v>2488</v>
      </c>
      <c r="F1275" s="1" t="s">
        <v>2489</v>
      </c>
      <c r="G1275"/>
      <c r="H1275" s="22">
        <v>5.4000000000000003E-3</v>
      </c>
      <c r="J1275" s="13">
        <v>6.9199999999999998E-2</v>
      </c>
      <c r="K1275" s="13">
        <v>2.3199999999999998E-2</v>
      </c>
      <c r="L1275" s="13">
        <v>1.24E-2</v>
      </c>
      <c r="M1275" s="13">
        <v>1.2200000000000001E-2</v>
      </c>
      <c r="N1275" s="13">
        <v>0</v>
      </c>
      <c r="O1275" s="13">
        <v>-7.9100000000000004E-2</v>
      </c>
      <c r="P1275" s="13"/>
      <c r="Q1275" s="19">
        <v>199</v>
      </c>
      <c r="R1275" s="22">
        <v>0.53</v>
      </c>
      <c r="S1275" s="22">
        <v>0.33</v>
      </c>
      <c r="T1275" s="22">
        <v>0.25</v>
      </c>
      <c r="U1275" s="19">
        <v>113</v>
      </c>
      <c r="V1275" s="19">
        <v>60</v>
      </c>
      <c r="AS1275" s="2"/>
      <c r="AT1275" s="2"/>
      <c r="AU1275" s="2"/>
      <c r="AV1275" s="15"/>
      <c r="AW1275" s="15"/>
      <c r="BA1275" s="2"/>
      <c r="BB1275" s="2"/>
      <c r="BD1275" s="20"/>
      <c r="BE1275" s="20"/>
      <c r="BG1275" s="3"/>
      <c r="BH1275" s="1"/>
      <c r="BI1275" s="1"/>
      <c r="BJ1275" s="1"/>
      <c r="BK1275" s="1"/>
      <c r="BL1275" s="1"/>
    </row>
    <row r="1276" spans="1:64" x14ac:dyDescent="0.25">
      <c r="A1276" s="1" t="s">
        <v>32</v>
      </c>
      <c r="B1276" s="1" t="s">
        <v>18</v>
      </c>
      <c r="C1276" s="1" t="s">
        <v>1501</v>
      </c>
      <c r="D1276" s="1" t="s">
        <v>4</v>
      </c>
      <c r="E1276" s="1" t="s">
        <v>672</v>
      </c>
      <c r="F1276" s="1" t="s">
        <v>2165</v>
      </c>
      <c r="G1276"/>
      <c r="H1276" s="22">
        <v>2.7989999999999998E-3</v>
      </c>
      <c r="J1276" s="13">
        <v>0.56269999999999998</v>
      </c>
      <c r="K1276" s="13">
        <v>0.19950000000000001</v>
      </c>
      <c r="L1276" s="13">
        <v>0.1053</v>
      </c>
      <c r="M1276" s="13">
        <v>8.6499999999999994E-2</v>
      </c>
      <c r="N1276" s="13">
        <v>0</v>
      </c>
      <c r="O1276" s="13">
        <v>-0.40849999999999997</v>
      </c>
      <c r="P1276" s="13"/>
      <c r="Q1276" s="19">
        <v>0</v>
      </c>
      <c r="R1276" s="22">
        <v>0.53</v>
      </c>
      <c r="S1276" s="22">
        <v>0.47</v>
      </c>
      <c r="T1276" s="22">
        <v>0.47</v>
      </c>
      <c r="U1276" s="19">
        <v>20</v>
      </c>
      <c r="V1276" s="19">
        <v>10</v>
      </c>
      <c r="AS1276" s="2"/>
      <c r="AT1276" s="2"/>
      <c r="AU1276" s="2"/>
      <c r="AV1276" s="15"/>
      <c r="AW1276" s="15"/>
      <c r="BA1276" s="2"/>
      <c r="BB1276" s="2"/>
      <c r="BD1276" s="20"/>
      <c r="BE1276" s="20"/>
      <c r="BG1276" s="3"/>
      <c r="BH1276" s="1"/>
      <c r="BI1276" s="1"/>
      <c r="BJ1276" s="1"/>
      <c r="BK1276" s="1"/>
      <c r="BL1276" s="1"/>
    </row>
    <row r="1277" spans="1:64" x14ac:dyDescent="0.25">
      <c r="A1277" s="1" t="s">
        <v>6</v>
      </c>
      <c r="B1277" s="1" t="s">
        <v>18</v>
      </c>
      <c r="C1277" s="1" t="s">
        <v>1645</v>
      </c>
      <c r="D1277" s="1" t="s">
        <v>4</v>
      </c>
      <c r="E1277" s="1" t="s">
        <v>3023</v>
      </c>
      <c r="F1277" s="1" t="s">
        <v>3024</v>
      </c>
      <c r="G1277"/>
      <c r="H1277" s="22">
        <v>-0.1671</v>
      </c>
      <c r="J1277" s="13">
        <v>0.26719999999999999</v>
      </c>
      <c r="K1277" s="13">
        <v>1.1348</v>
      </c>
      <c r="L1277" s="13">
        <v>0.59919999999999995</v>
      </c>
      <c r="M1277" s="13">
        <v>0.1217</v>
      </c>
      <c r="N1277" s="13">
        <v>-0.3271</v>
      </c>
      <c r="O1277" s="13">
        <v>-0.83169999999999999</v>
      </c>
      <c r="P1277" s="13"/>
      <c r="Q1277" s="19">
        <v>40</v>
      </c>
      <c r="R1277" s="22">
        <v>0.53</v>
      </c>
      <c r="S1277" s="22">
        <v>1.39</v>
      </c>
      <c r="T1277" s="22">
        <v>0.28999999999999998</v>
      </c>
      <c r="U1277" s="19">
        <v>38</v>
      </c>
      <c r="V1277" s="19">
        <v>21</v>
      </c>
      <c r="AS1277" s="2"/>
      <c r="AT1277" s="2"/>
      <c r="AU1277" s="2"/>
      <c r="AV1277" s="15"/>
      <c r="AW1277" s="15"/>
      <c r="BA1277" s="2"/>
      <c r="BB1277" s="2"/>
      <c r="BD1277" s="20"/>
      <c r="BE1277" s="20"/>
      <c r="BG1277" s="3"/>
      <c r="BH1277" s="1"/>
      <c r="BI1277" s="1"/>
      <c r="BJ1277" s="1"/>
      <c r="BK1277" s="1"/>
      <c r="BL1277" s="1"/>
    </row>
    <row r="1278" spans="1:64" x14ac:dyDescent="0.25">
      <c r="A1278" s="1" t="s">
        <v>1</v>
      </c>
      <c r="B1278" s="1" t="s">
        <v>2</v>
      </c>
      <c r="C1278" s="1" t="s">
        <v>22</v>
      </c>
      <c r="D1278" s="1" t="s">
        <v>30</v>
      </c>
      <c r="E1278" s="1" t="s">
        <v>1187</v>
      </c>
      <c r="F1278" s="1" t="s">
        <v>1188</v>
      </c>
      <c r="G1278"/>
      <c r="H1278" s="22">
        <v>-8.9999999999999998E-4</v>
      </c>
      <c r="J1278" s="13">
        <v>-3.8399999999999997E-2</v>
      </c>
      <c r="K1278" s="13">
        <v>8.77E-2</v>
      </c>
      <c r="L1278" s="13">
        <v>4.6899999999999997E-2</v>
      </c>
      <c r="M1278" s="13">
        <v>4.3999999999999997E-2</v>
      </c>
      <c r="N1278" s="13">
        <v>-0.1225</v>
      </c>
      <c r="O1278" s="13">
        <v>-0.1757</v>
      </c>
      <c r="P1278" s="13"/>
      <c r="Q1278" s="19">
        <v>65</v>
      </c>
      <c r="R1278" s="22">
        <v>0.53</v>
      </c>
      <c r="S1278" s="22">
        <v>0.89</v>
      </c>
      <c r="T1278" s="22">
        <v>-0.06</v>
      </c>
      <c r="U1278" s="19">
        <v>28</v>
      </c>
      <c r="V1278" s="19">
        <v>10</v>
      </c>
      <c r="AS1278" s="2"/>
      <c r="AT1278" s="2"/>
      <c r="AU1278" s="2"/>
      <c r="AV1278" s="15"/>
      <c r="AW1278" s="15"/>
      <c r="BA1278" s="2"/>
      <c r="BB1278" s="2"/>
      <c r="BD1278" s="20"/>
      <c r="BE1278" s="20"/>
      <c r="BG1278" s="3"/>
      <c r="BH1278" s="1"/>
      <c r="BI1278" s="1"/>
      <c r="BJ1278" s="1"/>
      <c r="BK1278" s="1"/>
      <c r="BL1278" s="1"/>
    </row>
    <row r="1279" spans="1:64" x14ac:dyDescent="0.25">
      <c r="A1279" s="1" t="s">
        <v>17</v>
      </c>
      <c r="B1279" s="1" t="s">
        <v>18</v>
      </c>
      <c r="C1279" s="1" t="s">
        <v>25</v>
      </c>
      <c r="D1279" s="1" t="s">
        <v>100</v>
      </c>
      <c r="E1279" s="1" t="s">
        <v>2333</v>
      </c>
      <c r="F1279" s="1" t="s">
        <v>2597</v>
      </c>
      <c r="G1279"/>
      <c r="H1279" s="22">
        <v>3.7000000000000002E-3</v>
      </c>
      <c r="J1279" s="13">
        <v>-6.4100000000000004E-2</v>
      </c>
      <c r="K1279" s="13">
        <v>9.4799999999999995E-2</v>
      </c>
      <c r="L1279" s="13">
        <v>5.0700000000000002E-2</v>
      </c>
      <c r="M1279" s="13">
        <v>4.7300000000000002E-2</v>
      </c>
      <c r="N1279" s="13">
        <v>-8.2799999999999999E-2</v>
      </c>
      <c r="O1279" s="13">
        <v>-0.19220000000000001</v>
      </c>
      <c r="P1279" s="13"/>
      <c r="Q1279" s="19">
        <v>59</v>
      </c>
      <c r="R1279" s="22">
        <v>0.53</v>
      </c>
      <c r="S1279" s="22">
        <v>0.87</v>
      </c>
      <c r="T1279" s="22">
        <v>0.44</v>
      </c>
      <c r="U1279" s="19">
        <v>39</v>
      </c>
      <c r="V1279" s="19">
        <v>15</v>
      </c>
      <c r="AS1279" s="2"/>
      <c r="AT1279" s="2"/>
      <c r="AU1279" s="2"/>
      <c r="AV1279" s="15"/>
      <c r="AW1279" s="15"/>
      <c r="BA1279" s="2"/>
      <c r="BB1279" s="2"/>
      <c r="BD1279" s="20"/>
      <c r="BE1279" s="20"/>
      <c r="BG1279" s="3"/>
      <c r="BH1279" s="1"/>
      <c r="BI1279" s="1"/>
      <c r="BJ1279" s="1"/>
      <c r="BK1279" s="1"/>
      <c r="BL1279" s="1"/>
    </row>
    <row r="1280" spans="1:64" x14ac:dyDescent="0.25">
      <c r="A1280" s="1" t="s">
        <v>21</v>
      </c>
      <c r="B1280" s="1" t="s">
        <v>18</v>
      </c>
      <c r="C1280" s="1" t="s">
        <v>7</v>
      </c>
      <c r="D1280" s="1" t="s">
        <v>4</v>
      </c>
      <c r="E1280" s="1" t="s">
        <v>615</v>
      </c>
      <c r="F1280" s="1" t="s">
        <v>438</v>
      </c>
      <c r="G1280"/>
      <c r="H1280" s="22">
        <v>-1.5800000000000002E-2</v>
      </c>
      <c r="J1280" s="13">
        <v>4.9099999999999998E-2</v>
      </c>
      <c r="K1280" s="13">
        <v>0.1069</v>
      </c>
      <c r="L1280" s="13">
        <v>5.7000000000000002E-2</v>
      </c>
      <c r="M1280" s="13">
        <v>5.2400000000000002E-2</v>
      </c>
      <c r="N1280" s="13">
        <v>-2.64E-2</v>
      </c>
      <c r="O1280" s="13">
        <v>-0.1827</v>
      </c>
      <c r="P1280" s="13"/>
      <c r="Q1280" s="19">
        <v>1590</v>
      </c>
      <c r="R1280" s="22">
        <v>0.53</v>
      </c>
      <c r="S1280" s="22">
        <v>0.61</v>
      </c>
      <c r="T1280" s="22">
        <v>0.57999999999999996</v>
      </c>
      <c r="U1280" s="19">
        <v>10</v>
      </c>
      <c r="V1280" s="19">
        <v>3</v>
      </c>
      <c r="AS1280" s="2"/>
      <c r="AT1280" s="2"/>
      <c r="AU1280" s="2"/>
      <c r="AV1280" s="15"/>
      <c r="AW1280" s="15"/>
      <c r="BA1280" s="2"/>
      <c r="BB1280" s="2"/>
      <c r="BD1280" s="20"/>
      <c r="BE1280" s="20"/>
      <c r="BG1280" s="3"/>
      <c r="BH1280" s="1"/>
      <c r="BI1280" s="1"/>
      <c r="BJ1280" s="1"/>
      <c r="BK1280" s="1"/>
      <c r="BL1280" s="1"/>
    </row>
    <row r="1281" spans="1:64" x14ac:dyDescent="0.25">
      <c r="A1281" s="1" t="s">
        <v>17</v>
      </c>
      <c r="B1281" s="1" t="s">
        <v>18</v>
      </c>
      <c r="C1281" s="1" t="s">
        <v>25</v>
      </c>
      <c r="D1281" s="1" t="s">
        <v>4</v>
      </c>
      <c r="E1281" s="1" t="s">
        <v>2939</v>
      </c>
      <c r="F1281" s="1" t="s">
        <v>2941</v>
      </c>
      <c r="G1281"/>
      <c r="H1281" s="22">
        <v>-5.5800000000000002E-2</v>
      </c>
      <c r="J1281" s="13">
        <v>5.4800000000000001E-2</v>
      </c>
      <c r="K1281" s="13">
        <v>0.18260000000000001</v>
      </c>
      <c r="L1281" s="13">
        <v>9.6799999999999997E-2</v>
      </c>
      <c r="M1281" s="13">
        <v>8.4500000000000006E-2</v>
      </c>
      <c r="N1281" s="13">
        <v>-0.13980000000000001</v>
      </c>
      <c r="O1281" s="13">
        <v>-0.13980000000000001</v>
      </c>
      <c r="P1281" s="13"/>
      <c r="Q1281" s="19">
        <v>1797</v>
      </c>
      <c r="R1281" s="22">
        <v>0.53</v>
      </c>
      <c r="S1281" s="22">
        <v>1.67</v>
      </c>
      <c r="T1281" s="22">
        <v>0.67</v>
      </c>
      <c r="U1281" s="19">
        <v>4</v>
      </c>
      <c r="V1281" s="19">
        <v>3</v>
      </c>
      <c r="AS1281" s="2"/>
      <c r="AT1281" s="2"/>
      <c r="AU1281" s="2"/>
      <c r="AV1281" s="15"/>
      <c r="AW1281" s="15"/>
      <c r="BA1281" s="2"/>
      <c r="BB1281" s="2"/>
      <c r="BD1281" s="20"/>
      <c r="BE1281" s="20"/>
      <c r="BG1281" s="3"/>
      <c r="BH1281" s="1"/>
      <c r="BI1281" s="1"/>
      <c r="BJ1281" s="1"/>
      <c r="BK1281" s="1"/>
      <c r="BL1281" s="1"/>
    </row>
    <row r="1282" spans="1:64" x14ac:dyDescent="0.25">
      <c r="A1282" s="1" t="s">
        <v>65</v>
      </c>
      <c r="B1282" s="1" t="s">
        <v>2</v>
      </c>
      <c r="C1282" s="1" t="s">
        <v>368</v>
      </c>
      <c r="D1282" s="1" t="s">
        <v>30</v>
      </c>
      <c r="E1282" s="1" t="s">
        <v>433</v>
      </c>
      <c r="F1282" s="1" t="s">
        <v>435</v>
      </c>
      <c r="G1282">
        <v>6.7071000000000006E-2</v>
      </c>
      <c r="H1282" s="22">
        <v>-5.0143E-2</v>
      </c>
      <c r="I1282" s="2">
        <v>6.7100000000000007E-2</v>
      </c>
      <c r="J1282" s="13">
        <v>0.22170000000000001</v>
      </c>
      <c r="K1282" s="13">
        <v>0.14940000000000001</v>
      </c>
      <c r="L1282" s="13">
        <v>7.9500000000000001E-2</v>
      </c>
      <c r="M1282" s="13">
        <v>7.0499999999999993E-2</v>
      </c>
      <c r="N1282" s="13">
        <v>0</v>
      </c>
      <c r="O1282" s="13">
        <v>-0.26729999999999998</v>
      </c>
      <c r="P1282" s="13">
        <v>6.7100000000000007E-2</v>
      </c>
      <c r="Q1282" s="19">
        <v>0</v>
      </c>
      <c r="R1282" s="22">
        <v>0.53</v>
      </c>
      <c r="S1282" s="22">
        <v>0.67</v>
      </c>
      <c r="T1282" s="22">
        <v>0.78</v>
      </c>
      <c r="U1282" s="19">
        <v>29</v>
      </c>
      <c r="V1282" s="19">
        <v>6</v>
      </c>
      <c r="AS1282" s="2"/>
      <c r="AT1282" s="2"/>
      <c r="AU1282" s="2"/>
      <c r="AV1282" s="15"/>
      <c r="AW1282" s="15"/>
      <c r="BA1282" s="2"/>
      <c r="BB1282" s="2"/>
      <c r="BD1282" s="20"/>
      <c r="BE1282" s="20"/>
      <c r="BG1282" s="3"/>
      <c r="BH1282" s="1"/>
      <c r="BI1282" s="1"/>
      <c r="BJ1282" s="1"/>
      <c r="BK1282" s="1"/>
      <c r="BL1282" s="1"/>
    </row>
    <row r="1283" spans="1:64" x14ac:dyDescent="0.25">
      <c r="A1283" s="1" t="s">
        <v>6</v>
      </c>
      <c r="B1283" s="1" t="s">
        <v>18</v>
      </c>
      <c r="C1283" s="1" t="s">
        <v>1645</v>
      </c>
      <c r="D1283" s="1" t="s">
        <v>4</v>
      </c>
      <c r="E1283" s="1" t="s">
        <v>1019</v>
      </c>
      <c r="F1283" s="1" t="s">
        <v>1020</v>
      </c>
      <c r="G1283">
        <v>3.3189999999999997E-2</v>
      </c>
      <c r="H1283" s="22">
        <v>-0.372641</v>
      </c>
      <c r="I1283" s="2">
        <v>3.32E-2</v>
      </c>
      <c r="J1283" s="13">
        <v>-0.1794</v>
      </c>
      <c r="K1283" s="13">
        <v>1.1462000000000001</v>
      </c>
      <c r="L1283" s="13">
        <v>0.61270000000000002</v>
      </c>
      <c r="M1283" s="13">
        <v>4.5999999999999999E-3</v>
      </c>
      <c r="N1283" s="13">
        <v>-0.69769999999999999</v>
      </c>
      <c r="O1283" s="13">
        <v>-0.90820000000000001</v>
      </c>
      <c r="P1283" s="13">
        <v>3.32E-2</v>
      </c>
      <c r="Q1283" s="19">
        <v>0</v>
      </c>
      <c r="R1283" s="22">
        <v>0.53</v>
      </c>
      <c r="S1283" s="22">
        <v>1.1100000000000001</v>
      </c>
      <c r="T1283" s="22">
        <v>0.47</v>
      </c>
      <c r="U1283" s="19">
        <v>34</v>
      </c>
      <c r="V1283" s="19">
        <v>7</v>
      </c>
      <c r="AS1283" s="2"/>
      <c r="AT1283" s="2"/>
      <c r="AU1283" s="2"/>
      <c r="AV1283" s="15"/>
      <c r="AW1283" s="15"/>
      <c r="BA1283" s="2"/>
      <c r="BB1283" s="2"/>
      <c r="BD1283" s="20"/>
      <c r="BE1283" s="20"/>
      <c r="BG1283" s="3"/>
      <c r="BH1283" s="1"/>
      <c r="BI1283" s="1"/>
      <c r="BJ1283" s="1"/>
      <c r="BK1283" s="1"/>
      <c r="BL1283" s="1"/>
    </row>
    <row r="1284" spans="1:64" x14ac:dyDescent="0.25">
      <c r="A1284" s="1" t="s">
        <v>6</v>
      </c>
      <c r="B1284" s="1" t="s">
        <v>18</v>
      </c>
      <c r="C1284" s="1" t="s">
        <v>1645</v>
      </c>
      <c r="D1284" s="1" t="s">
        <v>4</v>
      </c>
      <c r="E1284" s="1" t="s">
        <v>2023</v>
      </c>
      <c r="F1284" s="1" t="s">
        <v>2024</v>
      </c>
      <c r="G1284">
        <v>-0.192992</v>
      </c>
      <c r="H1284" s="22">
        <v>-0.27832400000000002</v>
      </c>
      <c r="I1284" s="2">
        <v>-0.193</v>
      </c>
      <c r="J1284" s="13">
        <v>0.35499999999999998</v>
      </c>
      <c r="K1284" s="13">
        <v>1.0177</v>
      </c>
      <c r="L1284" s="13">
        <v>0.53959999999999997</v>
      </c>
      <c r="M1284" s="13">
        <v>7.9500000000000001E-2</v>
      </c>
      <c r="N1284" s="13">
        <v>-0.5494</v>
      </c>
      <c r="O1284" s="13">
        <v>-0.87819999999999998</v>
      </c>
      <c r="P1284" s="13">
        <v>-0.193</v>
      </c>
      <c r="Q1284" s="19">
        <v>0</v>
      </c>
      <c r="R1284" s="22">
        <v>0.53</v>
      </c>
      <c r="S1284" s="22">
        <v>1.17</v>
      </c>
      <c r="T1284" s="22">
        <v>0.48</v>
      </c>
      <c r="U1284" s="19">
        <v>34</v>
      </c>
      <c r="V1284" s="19">
        <v>10</v>
      </c>
      <c r="AS1284" s="2"/>
      <c r="AT1284" s="2"/>
      <c r="AU1284" s="2"/>
      <c r="AV1284" s="15"/>
      <c r="AW1284" s="15"/>
      <c r="BA1284" s="2"/>
      <c r="BB1284" s="2"/>
      <c r="BD1284" s="20"/>
      <c r="BE1284" s="20"/>
      <c r="BG1284" s="3"/>
      <c r="BH1284" s="1"/>
      <c r="BI1284" s="1"/>
      <c r="BJ1284" s="1"/>
      <c r="BK1284" s="1"/>
      <c r="BL1284" s="1"/>
    </row>
    <row r="1285" spans="1:64" x14ac:dyDescent="0.25">
      <c r="A1285" s="1" t="s">
        <v>6</v>
      </c>
      <c r="B1285" s="1" t="s">
        <v>18</v>
      </c>
      <c r="C1285" s="1" t="s">
        <v>1645</v>
      </c>
      <c r="D1285" s="1" t="s">
        <v>4</v>
      </c>
      <c r="E1285" s="1" t="s">
        <v>1344</v>
      </c>
      <c r="F1285" s="1" t="s">
        <v>1345</v>
      </c>
      <c r="G1285">
        <v>-0.22664400000000001</v>
      </c>
      <c r="H1285" s="22">
        <v>-9.6574999999999994E-2</v>
      </c>
      <c r="I1285" s="2">
        <v>-0.2266</v>
      </c>
      <c r="J1285" s="13">
        <v>-2.2599999999999999E-2</v>
      </c>
      <c r="K1285" s="13">
        <v>0.48630000000000001</v>
      </c>
      <c r="L1285" s="13">
        <v>0.252</v>
      </c>
      <c r="M1285" s="13">
        <v>0.14729999999999999</v>
      </c>
      <c r="N1285" s="13">
        <v>-0.51500000000000001</v>
      </c>
      <c r="O1285" s="13">
        <v>-0.51500000000000001</v>
      </c>
      <c r="P1285" s="13">
        <v>-0.2266</v>
      </c>
      <c r="Q1285" s="19">
        <v>0</v>
      </c>
      <c r="R1285" s="22">
        <v>0.52</v>
      </c>
      <c r="S1285" s="22">
        <v>0.85</v>
      </c>
      <c r="T1285" s="22">
        <v>0.3</v>
      </c>
      <c r="U1285" s="19">
        <v>10</v>
      </c>
      <c r="V1285" s="19">
        <v>5</v>
      </c>
      <c r="AS1285" s="2"/>
      <c r="AT1285" s="2"/>
      <c r="AU1285" s="2"/>
      <c r="AV1285" s="15"/>
      <c r="AW1285" s="15"/>
      <c r="BA1285" s="2"/>
      <c r="BB1285" s="2"/>
      <c r="BD1285" s="20"/>
      <c r="BE1285" s="20"/>
      <c r="BG1285" s="3"/>
      <c r="BH1285" s="1"/>
      <c r="BI1285" s="1"/>
      <c r="BJ1285" s="1"/>
      <c r="BK1285" s="1"/>
      <c r="BL1285" s="1"/>
    </row>
    <row r="1286" spans="1:64" x14ac:dyDescent="0.25">
      <c r="A1286" s="1" t="s">
        <v>1</v>
      </c>
      <c r="B1286" s="1" t="s">
        <v>2</v>
      </c>
      <c r="C1286" s="1" t="s">
        <v>13</v>
      </c>
      <c r="D1286" s="1" t="s">
        <v>4</v>
      </c>
      <c r="E1286" s="1" t="s">
        <v>1387</v>
      </c>
      <c r="F1286" s="1" t="s">
        <v>1394</v>
      </c>
      <c r="G1286"/>
      <c r="H1286" s="22">
        <v>7.3330000000000001E-3</v>
      </c>
      <c r="J1286" s="13">
        <v>7.6499999999999999E-2</v>
      </c>
      <c r="K1286" s="13">
        <v>0.31780000000000003</v>
      </c>
      <c r="L1286" s="13">
        <v>0.1653</v>
      </c>
      <c r="M1286" s="13">
        <v>0.12230000000000001</v>
      </c>
      <c r="N1286" s="13">
        <v>-0.19589999999999999</v>
      </c>
      <c r="O1286" s="13">
        <v>-0.60250000000000004</v>
      </c>
      <c r="P1286" s="13"/>
      <c r="Q1286" s="19">
        <v>788</v>
      </c>
      <c r="R1286" s="22">
        <v>0.52</v>
      </c>
      <c r="S1286" s="22">
        <v>0.94</v>
      </c>
      <c r="T1286" s="22">
        <v>-0.13</v>
      </c>
      <c r="U1286" s="19">
        <v>89</v>
      </c>
      <c r="V1286" s="19">
        <v>9</v>
      </c>
      <c r="AS1286" s="2"/>
      <c r="AT1286" s="2"/>
      <c r="AU1286" s="2"/>
      <c r="AV1286" s="15"/>
      <c r="AW1286" s="15"/>
      <c r="BA1286" s="2"/>
      <c r="BB1286" s="2"/>
      <c r="BD1286" s="20"/>
      <c r="BE1286" s="20"/>
      <c r="BG1286" s="3"/>
      <c r="BH1286" s="1"/>
      <c r="BI1286" s="1"/>
      <c r="BJ1286" s="1"/>
      <c r="BK1286" s="1"/>
      <c r="BL1286" s="1"/>
    </row>
    <row r="1287" spans="1:64" x14ac:dyDescent="0.25">
      <c r="A1287" s="1" t="s">
        <v>1</v>
      </c>
      <c r="B1287" s="1" t="s">
        <v>2</v>
      </c>
      <c r="C1287" s="1" t="s">
        <v>13</v>
      </c>
      <c r="D1287" s="1" t="s">
        <v>4</v>
      </c>
      <c r="E1287" s="1" t="s">
        <v>138</v>
      </c>
      <c r="F1287" s="1" t="s">
        <v>140</v>
      </c>
      <c r="G1287"/>
      <c r="H1287" s="22">
        <v>-4.65E-2</v>
      </c>
      <c r="J1287" s="13">
        <v>-8.7099999999999997E-2</v>
      </c>
      <c r="K1287" s="13">
        <v>0.14729999999999999</v>
      </c>
      <c r="L1287" s="13">
        <v>7.7100000000000002E-2</v>
      </c>
      <c r="M1287" s="13">
        <v>6.8400000000000002E-2</v>
      </c>
      <c r="N1287" s="13">
        <v>-0.3034</v>
      </c>
      <c r="O1287" s="13">
        <v>-0.30730000000000002</v>
      </c>
      <c r="P1287" s="13"/>
      <c r="Q1287" s="19">
        <v>13</v>
      </c>
      <c r="R1287" s="22">
        <v>0.52</v>
      </c>
      <c r="S1287" s="22">
        <v>0.98</v>
      </c>
      <c r="T1287" s="22">
        <v>0.02</v>
      </c>
      <c r="U1287" s="19">
        <v>121</v>
      </c>
      <c r="V1287" s="19">
        <v>6</v>
      </c>
      <c r="AS1287" s="2"/>
      <c r="AT1287" s="2"/>
      <c r="AU1287" s="2"/>
      <c r="AV1287" s="15"/>
      <c r="AW1287" s="15"/>
      <c r="BA1287" s="2"/>
      <c r="BB1287" s="2"/>
      <c r="BD1287" s="20"/>
      <c r="BE1287" s="20"/>
      <c r="BG1287" s="3"/>
      <c r="BH1287" s="1"/>
      <c r="BI1287" s="1"/>
      <c r="BJ1287" s="1"/>
      <c r="BK1287" s="1"/>
      <c r="BL1287" s="1"/>
    </row>
    <row r="1288" spans="1:64" x14ac:dyDescent="0.25">
      <c r="A1288" s="1" t="s">
        <v>1</v>
      </c>
      <c r="B1288" s="1" t="s">
        <v>2</v>
      </c>
      <c r="C1288" s="1" t="s">
        <v>25</v>
      </c>
      <c r="D1288" s="1" t="s">
        <v>4</v>
      </c>
      <c r="E1288" s="1" t="s">
        <v>2735</v>
      </c>
      <c r="F1288" s="1" t="s">
        <v>1403</v>
      </c>
      <c r="G1288"/>
      <c r="H1288" s="22">
        <v>-6.9599999999999995E-2</v>
      </c>
      <c r="J1288" s="13">
        <v>2.7699999999999999E-2</v>
      </c>
      <c r="K1288" s="13">
        <v>0.17949999999999999</v>
      </c>
      <c r="L1288" s="13">
        <v>9.3799999999999994E-2</v>
      </c>
      <c r="M1288" s="13">
        <v>8.09E-2</v>
      </c>
      <c r="N1288" s="13">
        <v>-0.1366</v>
      </c>
      <c r="O1288" s="13">
        <v>-0.20599999999999999</v>
      </c>
      <c r="P1288" s="13"/>
      <c r="Q1288" s="19">
        <v>62</v>
      </c>
      <c r="R1288" s="22">
        <v>0.52</v>
      </c>
      <c r="S1288" s="22">
        <v>0.76</v>
      </c>
      <c r="T1288" s="22">
        <v>0.28999999999999998</v>
      </c>
      <c r="U1288" s="19">
        <v>32</v>
      </c>
      <c r="V1288" s="19">
        <v>8</v>
      </c>
      <c r="AS1288" s="2"/>
      <c r="AT1288" s="2"/>
      <c r="AU1288" s="2"/>
      <c r="AV1288" s="15"/>
      <c r="AW1288" s="15"/>
      <c r="BA1288" s="2"/>
      <c r="BB1288" s="2"/>
      <c r="BD1288" s="20"/>
      <c r="BE1288" s="20"/>
      <c r="BG1288" s="3"/>
      <c r="BH1288" s="1"/>
      <c r="BI1288" s="1"/>
      <c r="BJ1288" s="1"/>
      <c r="BK1288" s="1"/>
      <c r="BL1288" s="1"/>
    </row>
    <row r="1289" spans="1:64" x14ac:dyDescent="0.25">
      <c r="A1289" s="1" t="s">
        <v>32</v>
      </c>
      <c r="B1289" s="1" t="s">
        <v>18</v>
      </c>
      <c r="C1289" s="1" t="s">
        <v>25</v>
      </c>
      <c r="D1289" s="1" t="s">
        <v>289</v>
      </c>
      <c r="E1289" s="1" t="s">
        <v>2157</v>
      </c>
      <c r="F1289" s="1" t="s">
        <v>2158</v>
      </c>
      <c r="G1289">
        <v>1.3514E-2</v>
      </c>
      <c r="H1289" s="22">
        <v>-1.3332999999999999E-2</v>
      </c>
      <c r="I1289" s="2">
        <v>1.35E-2</v>
      </c>
      <c r="J1289" s="13">
        <v>0.15590000000000001</v>
      </c>
      <c r="K1289" s="13">
        <v>0.14899999999999999</v>
      </c>
      <c r="L1289" s="13">
        <v>7.6899999999999996E-2</v>
      </c>
      <c r="M1289" s="13">
        <v>6.83E-2</v>
      </c>
      <c r="N1289" s="13">
        <v>-7.9000000000000008E-3</v>
      </c>
      <c r="O1289" s="13">
        <v>-0.33260000000000001</v>
      </c>
      <c r="P1289" s="13">
        <v>1.35E-2</v>
      </c>
      <c r="Q1289" s="19">
        <v>0</v>
      </c>
      <c r="R1289" s="22">
        <v>0.52</v>
      </c>
      <c r="S1289" s="22">
        <v>0.94</v>
      </c>
      <c r="T1289" s="22">
        <v>-0.02</v>
      </c>
      <c r="U1289" s="19">
        <v>50</v>
      </c>
      <c r="V1289" s="19">
        <v>16</v>
      </c>
      <c r="AS1289" s="2"/>
      <c r="AT1289" s="2"/>
      <c r="AU1289" s="2"/>
      <c r="AV1289" s="15"/>
      <c r="AW1289" s="15"/>
      <c r="BA1289" s="2"/>
      <c r="BB1289" s="2"/>
      <c r="BD1289" s="20"/>
      <c r="BE1289" s="20"/>
      <c r="BG1289" s="3"/>
      <c r="BH1289" s="1"/>
      <c r="BI1289" s="1"/>
      <c r="BJ1289" s="1"/>
      <c r="BK1289" s="1"/>
      <c r="BL1289" s="1"/>
    </row>
    <row r="1290" spans="1:64" x14ac:dyDescent="0.25">
      <c r="A1290" s="1" t="s">
        <v>17</v>
      </c>
      <c r="B1290" s="1" t="s">
        <v>2</v>
      </c>
      <c r="C1290" s="1" t="s">
        <v>25</v>
      </c>
      <c r="D1290" s="1" t="s">
        <v>4</v>
      </c>
      <c r="E1290" s="1" t="s">
        <v>1362</v>
      </c>
      <c r="F1290" s="1" t="s">
        <v>1476</v>
      </c>
      <c r="G1290">
        <v>1.6993999999999999E-2</v>
      </c>
      <c r="H1290" s="22">
        <v>-1.6589E-2</v>
      </c>
      <c r="I1290" s="2">
        <v>1.7000000000000001E-2</v>
      </c>
      <c r="J1290" s="13">
        <v>8.3400000000000002E-2</v>
      </c>
      <c r="K1290" s="13">
        <v>9.1300000000000006E-2</v>
      </c>
      <c r="L1290" s="13">
        <v>4.7600000000000003E-2</v>
      </c>
      <c r="M1290" s="13">
        <v>4.4400000000000002E-2</v>
      </c>
      <c r="N1290" s="13">
        <v>-1.4800000000000001E-2</v>
      </c>
      <c r="O1290" s="13">
        <v>-0.1656</v>
      </c>
      <c r="P1290" s="13">
        <v>1.7000000000000001E-2</v>
      </c>
      <c r="Q1290" s="19">
        <v>450</v>
      </c>
      <c r="R1290" s="22">
        <v>0.52</v>
      </c>
      <c r="S1290" s="22">
        <v>0.78</v>
      </c>
      <c r="T1290" s="22">
        <v>0.7</v>
      </c>
      <c r="U1290" s="19">
        <v>38</v>
      </c>
      <c r="V1290" s="19">
        <v>7</v>
      </c>
      <c r="AS1290" s="2"/>
      <c r="AT1290" s="2"/>
      <c r="AU1290" s="2"/>
      <c r="AV1290" s="15"/>
      <c r="AW1290" s="15"/>
      <c r="BA1290" s="2"/>
      <c r="BB1290" s="2"/>
      <c r="BD1290" s="20"/>
      <c r="BE1290" s="20"/>
      <c r="BG1290" s="3"/>
      <c r="BH1290" s="1"/>
      <c r="BI1290" s="1"/>
      <c r="BJ1290" s="1"/>
      <c r="BK1290" s="1"/>
      <c r="BL1290" s="1"/>
    </row>
    <row r="1291" spans="1:64" x14ac:dyDescent="0.25">
      <c r="A1291" s="1" t="s">
        <v>32</v>
      </c>
      <c r="B1291" s="1" t="s">
        <v>18</v>
      </c>
      <c r="C1291" s="1" t="s">
        <v>33</v>
      </c>
      <c r="D1291" s="1" t="s">
        <v>4</v>
      </c>
      <c r="E1291" s="1" t="s">
        <v>1089</v>
      </c>
      <c r="F1291" s="1" t="s">
        <v>1090</v>
      </c>
      <c r="G1291">
        <v>-2.9846000000000001E-2</v>
      </c>
      <c r="H1291" s="22">
        <v>6.8339999999999998E-3</v>
      </c>
      <c r="I1291" s="2">
        <v>-2.98E-2</v>
      </c>
      <c r="J1291" s="13">
        <v>0.18060000000000001</v>
      </c>
      <c r="K1291" s="13">
        <v>0.10639999999999999</v>
      </c>
      <c r="L1291" s="13">
        <v>5.5599999999999997E-2</v>
      </c>
      <c r="M1291" s="13">
        <v>5.1200000000000002E-2</v>
      </c>
      <c r="N1291" s="13">
        <v>-6.1699999999999998E-2</v>
      </c>
      <c r="O1291" s="13">
        <v>-0.1157</v>
      </c>
      <c r="P1291" s="13">
        <v>-2.98E-2</v>
      </c>
      <c r="Q1291" s="19">
        <v>0</v>
      </c>
      <c r="R1291" s="22">
        <v>0.52</v>
      </c>
      <c r="S1291" s="22">
        <v>0.82</v>
      </c>
      <c r="T1291" s="22">
        <v>0.33</v>
      </c>
      <c r="U1291" s="19">
        <v>12</v>
      </c>
      <c r="V1291" s="19">
        <v>6</v>
      </c>
      <c r="AS1291" s="2"/>
      <c r="AT1291" s="2"/>
      <c r="AU1291" s="2"/>
      <c r="AV1291" s="15"/>
      <c r="AW1291" s="15"/>
      <c r="BA1291" s="2"/>
      <c r="BB1291" s="2"/>
      <c r="BD1291" s="20"/>
      <c r="BE1291" s="20"/>
      <c r="BG1291" s="3"/>
      <c r="BH1291" s="1"/>
      <c r="BI1291" s="1"/>
      <c r="BJ1291" s="1"/>
      <c r="BK1291" s="1"/>
      <c r="BL1291" s="1"/>
    </row>
    <row r="1292" spans="1:64" x14ac:dyDescent="0.25">
      <c r="A1292" s="1" t="s">
        <v>6</v>
      </c>
      <c r="B1292" s="1" t="s">
        <v>18</v>
      </c>
      <c r="C1292" s="1" t="s">
        <v>1645</v>
      </c>
      <c r="D1292" s="1" t="s">
        <v>4</v>
      </c>
      <c r="E1292" s="1" t="s">
        <v>2078</v>
      </c>
      <c r="F1292" s="1" t="s">
        <v>2079</v>
      </c>
      <c r="G1292">
        <v>-3.3524999999999999E-2</v>
      </c>
      <c r="H1292" s="22">
        <v>-0.23141</v>
      </c>
      <c r="I1292" s="2">
        <v>-3.3500000000000002E-2</v>
      </c>
      <c r="J1292" s="13">
        <v>0.17299999999999999</v>
      </c>
      <c r="K1292" s="13">
        <v>1.0907</v>
      </c>
      <c r="L1292" s="13">
        <v>0.5635</v>
      </c>
      <c r="M1292" s="13">
        <v>0.1205</v>
      </c>
      <c r="N1292" s="13">
        <v>-0.3085</v>
      </c>
      <c r="O1292" s="13">
        <v>-0.54420000000000002</v>
      </c>
      <c r="P1292" s="13">
        <v>-3.3500000000000002E-2</v>
      </c>
      <c r="Q1292" s="19">
        <v>0</v>
      </c>
      <c r="R1292" s="22">
        <v>0.52</v>
      </c>
      <c r="S1292" s="22">
        <v>1.58</v>
      </c>
      <c r="T1292" s="22">
        <v>0.69</v>
      </c>
      <c r="U1292" s="19">
        <v>10</v>
      </c>
      <c r="V1292" s="19">
        <v>5</v>
      </c>
      <c r="AS1292" s="2"/>
      <c r="AT1292" s="2"/>
      <c r="AU1292" s="2"/>
      <c r="AV1292" s="15"/>
      <c r="AW1292" s="15"/>
      <c r="BA1292" s="2"/>
      <c r="BB1292" s="2"/>
      <c r="BD1292" s="20"/>
      <c r="BE1292" s="20"/>
      <c r="BG1292" s="3"/>
      <c r="BH1292" s="1"/>
      <c r="BI1292" s="1"/>
      <c r="BJ1292" s="1"/>
      <c r="BK1292" s="1"/>
      <c r="BL1292" s="1"/>
    </row>
    <row r="1293" spans="1:64" x14ac:dyDescent="0.25">
      <c r="A1293" s="1" t="s">
        <v>1</v>
      </c>
      <c r="B1293" s="1" t="s">
        <v>18</v>
      </c>
      <c r="C1293" s="1" t="s">
        <v>25</v>
      </c>
      <c r="D1293" s="1" t="s">
        <v>40</v>
      </c>
      <c r="E1293" s="1" t="s">
        <v>275</v>
      </c>
      <c r="F1293" s="1" t="s">
        <v>276</v>
      </c>
      <c r="G1293"/>
      <c r="H1293" s="22">
        <v>1.03E-2</v>
      </c>
      <c r="J1293" s="13">
        <v>-0.15579999999999999</v>
      </c>
      <c r="K1293" s="13">
        <v>0.10730000000000001</v>
      </c>
      <c r="L1293" s="13">
        <v>5.5399999999999998E-2</v>
      </c>
      <c r="M1293" s="13">
        <v>5.0999999999999997E-2</v>
      </c>
      <c r="N1293" s="13">
        <v>-0.16869999999999999</v>
      </c>
      <c r="O1293" s="13">
        <v>-0.1772</v>
      </c>
      <c r="P1293" s="13"/>
      <c r="Q1293" s="19">
        <v>12</v>
      </c>
      <c r="R1293" s="22">
        <v>0.52</v>
      </c>
      <c r="S1293" s="22">
        <v>0.94</v>
      </c>
      <c r="T1293" s="22">
        <v>-0.06</v>
      </c>
      <c r="U1293" s="19">
        <v>30</v>
      </c>
      <c r="V1293" s="19">
        <v>8</v>
      </c>
      <c r="AS1293" s="2"/>
      <c r="AT1293" s="2"/>
      <c r="AU1293" s="2"/>
      <c r="AV1293" s="15"/>
      <c r="AW1293" s="15"/>
      <c r="BA1293" s="2"/>
      <c r="BB1293" s="2"/>
      <c r="BD1293" s="20"/>
      <c r="BE1293" s="20"/>
      <c r="BG1293" s="3"/>
      <c r="BH1293" s="1"/>
      <c r="BI1293" s="1"/>
      <c r="BJ1293" s="1"/>
      <c r="BK1293" s="1"/>
      <c r="BL1293" s="1"/>
    </row>
    <row r="1294" spans="1:64" x14ac:dyDescent="0.25">
      <c r="A1294" s="1" t="s">
        <v>32</v>
      </c>
      <c r="B1294" s="1" t="s">
        <v>18</v>
      </c>
      <c r="C1294" s="1" t="s">
        <v>25</v>
      </c>
      <c r="D1294" s="1" t="s">
        <v>4</v>
      </c>
      <c r="E1294" s="1" t="s">
        <v>88</v>
      </c>
      <c r="F1294" s="1" t="s">
        <v>2525</v>
      </c>
      <c r="G1294"/>
      <c r="H1294" s="22">
        <v>3.8E-3</v>
      </c>
      <c r="J1294" s="13">
        <v>4.8500000000000001E-2</v>
      </c>
      <c r="K1294" s="13">
        <v>2.9700000000000001E-2</v>
      </c>
      <c r="L1294" s="13">
        <v>1.55E-2</v>
      </c>
      <c r="M1294" s="13">
        <v>1.5100000000000001E-2</v>
      </c>
      <c r="N1294" s="13">
        <v>0</v>
      </c>
      <c r="O1294" s="13">
        <v>-7.5499999999999998E-2</v>
      </c>
      <c r="P1294" s="13"/>
      <c r="Q1294" s="19">
        <v>472</v>
      </c>
      <c r="R1294" s="22">
        <v>0.52</v>
      </c>
      <c r="S1294" s="22">
        <v>0.52</v>
      </c>
      <c r="T1294" s="22">
        <v>0.69</v>
      </c>
      <c r="U1294" s="19">
        <v>25</v>
      </c>
      <c r="V1294" s="19">
        <v>5</v>
      </c>
      <c r="AS1294" s="2"/>
      <c r="AT1294" s="2"/>
      <c r="AU1294" s="2"/>
      <c r="AV1294" s="15"/>
      <c r="AW1294" s="15"/>
      <c r="BA1294" s="2"/>
      <c r="BB1294" s="2"/>
      <c r="BD1294" s="20"/>
      <c r="BE1294" s="20"/>
      <c r="BG1294" s="3"/>
      <c r="BH1294" s="1"/>
      <c r="BI1294" s="1"/>
      <c r="BJ1294" s="1"/>
      <c r="BK1294" s="1"/>
      <c r="BL1294" s="1"/>
    </row>
    <row r="1295" spans="1:64" x14ac:dyDescent="0.25">
      <c r="A1295" s="1" t="s">
        <v>21</v>
      </c>
      <c r="B1295" s="1" t="s">
        <v>18</v>
      </c>
      <c r="C1295" s="1" t="s">
        <v>39</v>
      </c>
      <c r="D1295" s="1" t="s">
        <v>4</v>
      </c>
      <c r="E1295" s="1" t="s">
        <v>1761</v>
      </c>
      <c r="F1295" s="1" t="s">
        <v>2527</v>
      </c>
      <c r="G1295"/>
      <c r="H1295" s="22">
        <v>2.5000000000000001E-3</v>
      </c>
      <c r="J1295" s="13">
        <v>8.8700000000000001E-2</v>
      </c>
      <c r="K1295" s="13">
        <v>6.6699999999999995E-2</v>
      </c>
      <c r="L1295" s="13">
        <v>3.44E-2</v>
      </c>
      <c r="M1295" s="13">
        <v>3.2599999999999997E-2</v>
      </c>
      <c r="N1295" s="13">
        <v>0</v>
      </c>
      <c r="O1295" s="13">
        <v>-0.15179999999999999</v>
      </c>
      <c r="P1295" s="13"/>
      <c r="Q1295" s="19">
        <v>1108</v>
      </c>
      <c r="R1295" s="22">
        <v>0.52</v>
      </c>
      <c r="S1295" s="22">
        <v>0.74</v>
      </c>
      <c r="T1295" s="22">
        <v>0.62</v>
      </c>
      <c r="U1295" s="19">
        <v>63</v>
      </c>
      <c r="V1295" s="19">
        <v>18</v>
      </c>
      <c r="AS1295" s="2"/>
      <c r="AT1295" s="2"/>
      <c r="AU1295" s="2"/>
      <c r="AV1295" s="15"/>
      <c r="AW1295" s="15"/>
      <c r="BA1295" s="2"/>
      <c r="BB1295" s="2"/>
      <c r="BD1295" s="20"/>
      <c r="BE1295" s="20"/>
      <c r="BG1295" s="3"/>
      <c r="BH1295" s="1"/>
      <c r="BI1295" s="1"/>
      <c r="BJ1295" s="1"/>
      <c r="BK1295" s="1"/>
      <c r="BL1295" s="1"/>
    </row>
    <row r="1296" spans="1:64" x14ac:dyDescent="0.25">
      <c r="A1296" s="1" t="s">
        <v>17</v>
      </c>
      <c r="B1296" s="1" t="s">
        <v>2</v>
      </c>
      <c r="C1296" s="1" t="s">
        <v>25</v>
      </c>
      <c r="D1296" s="1" t="s">
        <v>283</v>
      </c>
      <c r="E1296" s="1" t="s">
        <v>486</v>
      </c>
      <c r="F1296" s="1" t="s">
        <v>547</v>
      </c>
      <c r="G1296">
        <v>1.2505E-2</v>
      </c>
      <c r="H1296" s="22">
        <v>-4.521E-2</v>
      </c>
      <c r="I1296" s="2">
        <v>1.2500000000000001E-2</v>
      </c>
      <c r="J1296" s="13">
        <v>0.10440000000000001</v>
      </c>
      <c r="K1296" s="13">
        <v>0.14269999999999999</v>
      </c>
      <c r="L1296" s="13">
        <v>7.4499999999999997E-2</v>
      </c>
      <c r="M1296" s="13">
        <v>6.6299999999999998E-2</v>
      </c>
      <c r="N1296" s="13">
        <v>-3.3300000000000003E-2</v>
      </c>
      <c r="O1296" s="13">
        <v>-0.49199999999999999</v>
      </c>
      <c r="P1296" s="13">
        <v>1.2500000000000001E-2</v>
      </c>
      <c r="Q1296" s="19">
        <v>0</v>
      </c>
      <c r="R1296" s="22">
        <v>0.52</v>
      </c>
      <c r="S1296" s="22">
        <v>0.71</v>
      </c>
      <c r="T1296" s="22">
        <v>0.75</v>
      </c>
      <c r="U1296" s="19">
        <v>71</v>
      </c>
      <c r="V1296" s="19">
        <v>7</v>
      </c>
      <c r="AS1296" s="2"/>
      <c r="AT1296" s="2"/>
      <c r="AU1296" s="2"/>
      <c r="AV1296" s="15"/>
      <c r="AW1296" s="15"/>
      <c r="BA1296" s="2"/>
      <c r="BB1296" s="2"/>
      <c r="BD1296" s="20"/>
      <c r="BE1296" s="20"/>
      <c r="BG1296" s="3"/>
      <c r="BH1296" s="1"/>
      <c r="BI1296" s="1"/>
      <c r="BJ1296" s="1"/>
      <c r="BK1296" s="1"/>
      <c r="BL1296" s="1"/>
    </row>
    <row r="1297" spans="1:64" x14ac:dyDescent="0.25">
      <c r="A1297" s="1" t="s">
        <v>27</v>
      </c>
      <c r="B1297" s="1" t="s">
        <v>18</v>
      </c>
      <c r="C1297" s="1" t="s">
        <v>25</v>
      </c>
      <c r="D1297" s="1" t="s">
        <v>100</v>
      </c>
      <c r="E1297" s="1" t="s">
        <v>2890</v>
      </c>
      <c r="F1297" s="1" t="s">
        <v>2891</v>
      </c>
      <c r="G1297"/>
      <c r="H1297" s="22">
        <v>7.4000000000000003E-3</v>
      </c>
      <c r="J1297" s="13">
        <v>6.6900000000000001E-2</v>
      </c>
      <c r="K1297" s="13">
        <v>5.5E-2</v>
      </c>
      <c r="L1297" s="13">
        <v>2.86E-2</v>
      </c>
      <c r="M1297" s="13">
        <v>2.75E-2</v>
      </c>
      <c r="N1297" s="13">
        <v>0</v>
      </c>
      <c r="O1297" s="13">
        <v>-0.1371</v>
      </c>
      <c r="P1297" s="13"/>
      <c r="Q1297" s="19">
        <v>27</v>
      </c>
      <c r="R1297" s="22">
        <v>0.52</v>
      </c>
      <c r="S1297" s="22">
        <v>0.73</v>
      </c>
      <c r="T1297" s="22">
        <v>0.17</v>
      </c>
      <c r="U1297" s="19">
        <v>63</v>
      </c>
      <c r="V1297" s="19">
        <v>7</v>
      </c>
      <c r="AS1297" s="2"/>
      <c r="AT1297" s="2"/>
      <c r="AU1297" s="2"/>
      <c r="AV1297" s="15"/>
      <c r="AW1297" s="15"/>
      <c r="BA1297" s="2"/>
      <c r="BB1297" s="2"/>
      <c r="BD1297" s="20"/>
      <c r="BE1297" s="20"/>
      <c r="BG1297" s="3"/>
      <c r="BH1297" s="1"/>
      <c r="BI1297" s="1"/>
      <c r="BJ1297" s="1"/>
      <c r="BK1297" s="1"/>
      <c r="BL1297" s="1"/>
    </row>
    <row r="1298" spans="1:64" x14ac:dyDescent="0.25">
      <c r="A1298" s="1" t="s">
        <v>17</v>
      </c>
      <c r="B1298" s="1" t="s">
        <v>2</v>
      </c>
      <c r="C1298" s="1" t="s">
        <v>25</v>
      </c>
      <c r="D1298" s="1" t="s">
        <v>4</v>
      </c>
      <c r="E1298" s="1" t="s">
        <v>416</v>
      </c>
      <c r="F1298" s="1" t="s">
        <v>1814</v>
      </c>
      <c r="G1298">
        <v>3.6595999999999997E-2</v>
      </c>
      <c r="H1298" s="22">
        <v>-6.4019000000000006E-2</v>
      </c>
      <c r="I1298" s="2">
        <v>3.6600000000000001E-2</v>
      </c>
      <c r="J1298" s="13">
        <v>2.75E-2</v>
      </c>
      <c r="K1298" s="13">
        <v>7.9600000000000004E-2</v>
      </c>
      <c r="L1298" s="13">
        <v>4.1700000000000001E-2</v>
      </c>
      <c r="M1298" s="13">
        <v>3.9199999999999999E-2</v>
      </c>
      <c r="N1298" s="13">
        <v>-2.98E-2</v>
      </c>
      <c r="O1298" s="13">
        <v>-0.16919999999999999</v>
      </c>
      <c r="P1298" s="13">
        <v>3.6600000000000001E-2</v>
      </c>
      <c r="Q1298" s="19">
        <v>0</v>
      </c>
      <c r="R1298" s="22">
        <v>0.52</v>
      </c>
      <c r="S1298" s="22">
        <v>0.7</v>
      </c>
      <c r="T1298" s="22">
        <v>0.73</v>
      </c>
      <c r="U1298" s="19">
        <v>39</v>
      </c>
      <c r="V1298" s="19">
        <v>7</v>
      </c>
      <c r="AS1298" s="2"/>
      <c r="AT1298" s="2"/>
      <c r="AU1298" s="2"/>
      <c r="AV1298" s="15"/>
      <c r="AW1298" s="15"/>
      <c r="BA1298" s="2"/>
      <c r="BB1298" s="2"/>
      <c r="BD1298" s="20"/>
      <c r="BE1298" s="20"/>
      <c r="BG1298" s="3"/>
      <c r="BH1298" s="1"/>
      <c r="BI1298" s="1"/>
      <c r="BJ1298" s="1"/>
      <c r="BK1298" s="1"/>
      <c r="BL1298" s="1"/>
    </row>
    <row r="1299" spans="1:64" x14ac:dyDescent="0.25">
      <c r="A1299" s="1" t="s">
        <v>17</v>
      </c>
      <c r="B1299" s="1" t="s">
        <v>18</v>
      </c>
      <c r="C1299" s="1" t="s">
        <v>56</v>
      </c>
      <c r="D1299" s="1" t="s">
        <v>4</v>
      </c>
      <c r="E1299" s="1" t="s">
        <v>488</v>
      </c>
      <c r="F1299" s="1" t="s">
        <v>860</v>
      </c>
      <c r="G1299">
        <v>3.8602999999999998E-2</v>
      </c>
      <c r="H1299" s="22">
        <v>-1.1091999999999999E-2</v>
      </c>
      <c r="I1299" s="2">
        <v>3.8600000000000002E-2</v>
      </c>
      <c r="J1299" s="13">
        <v>5.3699999999999998E-2</v>
      </c>
      <c r="K1299" s="13">
        <v>0.1021</v>
      </c>
      <c r="L1299" s="13">
        <v>5.33E-2</v>
      </c>
      <c r="M1299" s="13">
        <v>4.9200000000000001E-2</v>
      </c>
      <c r="N1299" s="13">
        <v>-2.2499999999999999E-2</v>
      </c>
      <c r="O1299" s="13">
        <v>-0.16439999999999999</v>
      </c>
      <c r="P1299" s="13">
        <v>3.8600000000000002E-2</v>
      </c>
      <c r="Q1299" s="19">
        <v>0</v>
      </c>
      <c r="R1299" s="22">
        <v>0.52</v>
      </c>
      <c r="S1299" s="22">
        <v>0.86</v>
      </c>
      <c r="T1299" s="22">
        <v>0.82</v>
      </c>
      <c r="U1299" s="19">
        <v>19</v>
      </c>
      <c r="V1299" s="19">
        <v>4</v>
      </c>
      <c r="AS1299" s="2"/>
      <c r="AT1299" s="2"/>
      <c r="AU1299" s="2"/>
      <c r="AV1299" s="15"/>
      <c r="AW1299" s="15"/>
      <c r="BA1299" s="2"/>
      <c r="BB1299" s="2"/>
      <c r="BD1299" s="20"/>
      <c r="BE1299" s="20"/>
      <c r="BG1299" s="3"/>
      <c r="BH1299" s="1"/>
      <c r="BI1299" s="1"/>
      <c r="BJ1299" s="1"/>
      <c r="BK1299" s="1"/>
      <c r="BL1299" s="1"/>
    </row>
    <row r="1300" spans="1:64" x14ac:dyDescent="0.25">
      <c r="A1300" s="1" t="s">
        <v>1</v>
      </c>
      <c r="B1300" s="1" t="s">
        <v>2</v>
      </c>
      <c r="C1300" s="1" t="s">
        <v>13</v>
      </c>
      <c r="D1300" s="1" t="s">
        <v>4</v>
      </c>
      <c r="E1300" s="1" t="s">
        <v>174</v>
      </c>
      <c r="F1300" s="1" t="s">
        <v>2335</v>
      </c>
      <c r="G1300"/>
      <c r="H1300" s="22">
        <v>1.66E-2</v>
      </c>
      <c r="J1300" s="13">
        <v>1.7600000000000001E-2</v>
      </c>
      <c r="K1300" s="13">
        <v>0.14610000000000001</v>
      </c>
      <c r="L1300" s="13">
        <v>7.5800000000000006E-2</v>
      </c>
      <c r="M1300" s="13">
        <v>6.7199999999999996E-2</v>
      </c>
      <c r="N1300" s="13">
        <v>-0.11940000000000001</v>
      </c>
      <c r="O1300" s="13">
        <v>-0.16439999999999999</v>
      </c>
      <c r="P1300" s="13"/>
      <c r="Q1300" s="19">
        <v>65</v>
      </c>
      <c r="R1300" s="22">
        <v>0.52</v>
      </c>
      <c r="S1300" s="22">
        <v>0.84</v>
      </c>
      <c r="T1300" s="22">
        <v>0</v>
      </c>
      <c r="U1300" s="19">
        <v>27</v>
      </c>
      <c r="V1300" s="19">
        <v>10</v>
      </c>
      <c r="AS1300" s="2"/>
      <c r="AT1300" s="2"/>
      <c r="AU1300" s="2"/>
      <c r="AV1300" s="15"/>
      <c r="AW1300" s="15"/>
      <c r="BA1300" s="2"/>
      <c r="BB1300" s="2"/>
      <c r="BD1300" s="20"/>
      <c r="BE1300" s="20"/>
      <c r="BG1300" s="3"/>
      <c r="BH1300" s="1"/>
      <c r="BI1300" s="1"/>
      <c r="BJ1300" s="1"/>
      <c r="BK1300" s="1"/>
      <c r="BL1300" s="1"/>
    </row>
    <row r="1301" spans="1:64" x14ac:dyDescent="0.25">
      <c r="A1301" s="1" t="s">
        <v>1</v>
      </c>
      <c r="B1301" s="1" t="s">
        <v>18</v>
      </c>
      <c r="C1301" s="1" t="s">
        <v>25</v>
      </c>
      <c r="D1301" s="1" t="s">
        <v>4</v>
      </c>
      <c r="E1301" s="1" t="s">
        <v>1787</v>
      </c>
      <c r="F1301" s="1" t="s">
        <v>1789</v>
      </c>
      <c r="G1301"/>
      <c r="H1301" s="22">
        <v>1.6999999999999999E-3</v>
      </c>
      <c r="J1301" s="13">
        <v>-1.5599999999999999E-2</v>
      </c>
      <c r="K1301" s="13">
        <v>2.9100000000000001E-2</v>
      </c>
      <c r="L1301" s="13">
        <v>1.5100000000000001E-2</v>
      </c>
      <c r="M1301" s="13">
        <v>1.4800000000000001E-2</v>
      </c>
      <c r="N1301" s="13">
        <v>-1.6899999999999998E-2</v>
      </c>
      <c r="O1301" s="13">
        <v>-2.41E-2</v>
      </c>
      <c r="P1301" s="13"/>
      <c r="Q1301" s="19">
        <v>45</v>
      </c>
      <c r="R1301" s="22">
        <v>0.52</v>
      </c>
      <c r="S1301" s="22">
        <v>0.76</v>
      </c>
      <c r="T1301" s="22">
        <v>0.32</v>
      </c>
      <c r="U1301" s="19">
        <v>11</v>
      </c>
      <c r="V1301" s="19">
        <v>6</v>
      </c>
      <c r="AS1301" s="2"/>
      <c r="AT1301" s="2"/>
      <c r="AU1301" s="2"/>
      <c r="AV1301" s="15"/>
      <c r="AW1301" s="15"/>
      <c r="BA1301" s="2"/>
      <c r="BB1301" s="2"/>
      <c r="BD1301" s="20"/>
      <c r="BE1301" s="20"/>
      <c r="BG1301" s="3"/>
      <c r="BH1301" s="1"/>
      <c r="BI1301" s="1"/>
      <c r="BJ1301" s="1"/>
      <c r="BK1301" s="1"/>
      <c r="BL1301" s="1"/>
    </row>
    <row r="1302" spans="1:64" x14ac:dyDescent="0.25">
      <c r="A1302" s="1" t="s">
        <v>21</v>
      </c>
      <c r="B1302" s="1" t="s">
        <v>18</v>
      </c>
      <c r="C1302" s="1" t="s">
        <v>7</v>
      </c>
      <c r="D1302" s="1" t="s">
        <v>4</v>
      </c>
      <c r="E1302" s="1" t="s">
        <v>2627</v>
      </c>
      <c r="F1302" s="1" t="s">
        <v>2629</v>
      </c>
      <c r="G1302"/>
      <c r="H1302" s="22">
        <v>-1.11E-2</v>
      </c>
      <c r="J1302" s="13">
        <v>9.3200000000000005E-2</v>
      </c>
      <c r="K1302" s="13">
        <v>0.1399</v>
      </c>
      <c r="L1302" s="13">
        <v>7.2599999999999998E-2</v>
      </c>
      <c r="M1302" s="13">
        <v>6.4699999999999994E-2</v>
      </c>
      <c r="N1302" s="13">
        <v>-3.4700000000000002E-2</v>
      </c>
      <c r="O1302" s="13">
        <v>-0.3604</v>
      </c>
      <c r="P1302" s="13"/>
      <c r="Q1302" s="19">
        <v>272</v>
      </c>
      <c r="R1302" s="22">
        <v>0.52</v>
      </c>
      <c r="S1302" s="22">
        <v>0.71</v>
      </c>
      <c r="T1302" s="22">
        <v>0.91</v>
      </c>
      <c r="U1302" s="19">
        <v>40</v>
      </c>
      <c r="V1302" s="19">
        <v>8</v>
      </c>
      <c r="AS1302" s="2"/>
      <c r="AT1302" s="2"/>
      <c r="AU1302" s="2"/>
      <c r="AV1302" s="15"/>
      <c r="AW1302" s="15"/>
      <c r="BA1302" s="2"/>
      <c r="BB1302" s="2"/>
      <c r="BD1302" s="20"/>
      <c r="BE1302" s="20"/>
      <c r="BG1302" s="3"/>
      <c r="BH1302" s="1"/>
      <c r="BI1302" s="1"/>
      <c r="BJ1302" s="1"/>
      <c r="BK1302" s="1"/>
      <c r="BL1302" s="1"/>
    </row>
    <row r="1303" spans="1:64" x14ac:dyDescent="0.25">
      <c r="A1303" s="1" t="s">
        <v>1</v>
      </c>
      <c r="B1303" s="1" t="s">
        <v>18</v>
      </c>
      <c r="C1303" s="1" t="s">
        <v>25</v>
      </c>
      <c r="D1303" s="1" t="s">
        <v>40</v>
      </c>
      <c r="E1303" s="1" t="s">
        <v>196</v>
      </c>
      <c r="F1303" s="1" t="s">
        <v>197</v>
      </c>
      <c r="G1303"/>
      <c r="H1303" s="22">
        <v>-2.3199999999999998E-2</v>
      </c>
      <c r="J1303" s="13">
        <v>0.124</v>
      </c>
      <c r="K1303" s="13">
        <v>0.27189999999999998</v>
      </c>
      <c r="L1303" s="13">
        <v>0.14019999999999999</v>
      </c>
      <c r="M1303" s="13">
        <v>0.1086</v>
      </c>
      <c r="N1303" s="13">
        <v>-2.5100000000000001E-2</v>
      </c>
      <c r="O1303" s="13">
        <v>-0.50629999999999997</v>
      </c>
      <c r="P1303" s="13"/>
      <c r="Q1303" s="19">
        <v>326</v>
      </c>
      <c r="R1303" s="22">
        <v>0.52</v>
      </c>
      <c r="S1303" s="22">
        <v>0.68</v>
      </c>
      <c r="T1303" s="22">
        <v>0.03</v>
      </c>
      <c r="U1303" s="19">
        <v>30</v>
      </c>
      <c r="V1303" s="19">
        <v>6</v>
      </c>
      <c r="AS1303" s="2"/>
      <c r="AT1303" s="2"/>
      <c r="AU1303" s="2"/>
      <c r="AV1303" s="15"/>
      <c r="AW1303" s="15"/>
      <c r="BA1303" s="2"/>
      <c r="BB1303" s="2"/>
      <c r="BD1303" s="20"/>
      <c r="BE1303" s="20"/>
      <c r="BG1303" s="3"/>
      <c r="BH1303" s="1"/>
      <c r="BI1303" s="1"/>
      <c r="BJ1303" s="1"/>
      <c r="BK1303" s="1"/>
      <c r="BL1303" s="1"/>
    </row>
    <row r="1304" spans="1:64" x14ac:dyDescent="0.25">
      <c r="A1304" s="1" t="s">
        <v>1</v>
      </c>
      <c r="B1304" s="1" t="s">
        <v>2</v>
      </c>
      <c r="C1304" s="1" t="s">
        <v>22</v>
      </c>
      <c r="D1304" s="1" t="s">
        <v>4</v>
      </c>
      <c r="E1304" s="1" t="s">
        <v>228</v>
      </c>
      <c r="F1304" s="1" t="s">
        <v>229</v>
      </c>
      <c r="G1304"/>
      <c r="H1304" s="22">
        <v>4.4999999999999997E-3</v>
      </c>
      <c r="J1304" s="13">
        <v>0.1414</v>
      </c>
      <c r="K1304" s="13">
        <v>0.1135</v>
      </c>
      <c r="L1304" s="13">
        <v>5.8799999999999998E-2</v>
      </c>
      <c r="M1304" s="13">
        <v>5.3699999999999998E-2</v>
      </c>
      <c r="N1304" s="13">
        <v>-7.9000000000000001E-2</v>
      </c>
      <c r="O1304" s="13">
        <v>-0.21110000000000001</v>
      </c>
      <c r="P1304" s="13"/>
      <c r="Q1304" s="19">
        <v>265</v>
      </c>
      <c r="R1304" s="22">
        <v>0.52</v>
      </c>
      <c r="S1304" s="22">
        <v>0.81</v>
      </c>
      <c r="T1304" s="22">
        <v>-0.13</v>
      </c>
      <c r="U1304" s="19">
        <v>27</v>
      </c>
      <c r="V1304" s="19">
        <v>7</v>
      </c>
      <c r="AS1304" s="2"/>
      <c r="AT1304" s="2"/>
      <c r="AU1304" s="2"/>
      <c r="AV1304" s="15"/>
      <c r="AW1304" s="15"/>
      <c r="BA1304" s="2"/>
      <c r="BB1304" s="2"/>
      <c r="BD1304" s="20"/>
      <c r="BE1304" s="20"/>
      <c r="BG1304" s="3"/>
      <c r="BH1304" s="1"/>
      <c r="BI1304" s="1"/>
      <c r="BJ1304" s="1"/>
      <c r="BK1304" s="1"/>
      <c r="BL1304" s="1"/>
    </row>
    <row r="1305" spans="1:64" x14ac:dyDescent="0.25">
      <c r="A1305" s="1" t="s">
        <v>6</v>
      </c>
      <c r="B1305" s="1" t="s">
        <v>18</v>
      </c>
      <c r="C1305" s="1" t="s">
        <v>1646</v>
      </c>
      <c r="D1305" s="1" t="s">
        <v>4</v>
      </c>
      <c r="E1305" s="1" t="s">
        <v>3042</v>
      </c>
      <c r="F1305" s="1" t="s">
        <v>3043</v>
      </c>
      <c r="G1305"/>
      <c r="H1305" s="22">
        <v>-0.25940000000000002</v>
      </c>
      <c r="J1305" s="13">
        <v>-1.7999999999999999E-2</v>
      </c>
      <c r="K1305" s="13">
        <v>1.1249</v>
      </c>
      <c r="L1305" s="13">
        <v>0.58279999999999998</v>
      </c>
      <c r="M1305" s="13">
        <v>7.7600000000000002E-2</v>
      </c>
      <c r="N1305" s="13">
        <v>-0.43330000000000002</v>
      </c>
      <c r="O1305" s="13">
        <v>-0.73299999999999998</v>
      </c>
      <c r="P1305" s="13"/>
      <c r="Q1305" s="19">
        <v>10</v>
      </c>
      <c r="R1305" s="22">
        <v>0.52</v>
      </c>
      <c r="S1305" s="22">
        <v>1.65</v>
      </c>
      <c r="T1305" s="22">
        <v>0.52</v>
      </c>
      <c r="U1305" s="19">
        <v>20</v>
      </c>
      <c r="V1305" s="19">
        <v>10</v>
      </c>
      <c r="AS1305" s="2"/>
      <c r="AT1305" s="2"/>
      <c r="AU1305" s="2"/>
      <c r="AV1305" s="15"/>
      <c r="AW1305" s="15"/>
      <c r="BA1305" s="2"/>
      <c r="BB1305" s="2"/>
      <c r="BD1305" s="20"/>
      <c r="BE1305" s="20"/>
      <c r="BG1305" s="3"/>
      <c r="BH1305" s="1"/>
      <c r="BI1305" s="1"/>
      <c r="BJ1305" s="1"/>
      <c r="BK1305" s="1"/>
      <c r="BL1305" s="1"/>
    </row>
    <row r="1306" spans="1:64" x14ac:dyDescent="0.25">
      <c r="A1306" s="1" t="s">
        <v>6</v>
      </c>
      <c r="B1306" s="1" t="s">
        <v>2</v>
      </c>
      <c r="C1306" s="1" t="s">
        <v>27</v>
      </c>
      <c r="D1306" s="1" t="s">
        <v>4</v>
      </c>
      <c r="E1306" s="1" t="s">
        <v>1414</v>
      </c>
      <c r="F1306" s="1" t="s">
        <v>1411</v>
      </c>
      <c r="G1306"/>
      <c r="H1306" s="22">
        <v>-1.67E-2</v>
      </c>
      <c r="J1306" s="13">
        <v>0.18149999999999999</v>
      </c>
      <c r="K1306" s="13">
        <v>0.36020000000000002</v>
      </c>
      <c r="L1306" s="13">
        <v>0.18360000000000001</v>
      </c>
      <c r="M1306" s="13">
        <v>0.1381</v>
      </c>
      <c r="N1306" s="13">
        <v>-1.7100000000000001E-2</v>
      </c>
      <c r="O1306" s="13">
        <v>-0.28239999999999998</v>
      </c>
      <c r="P1306" s="13"/>
      <c r="Q1306" s="19">
        <v>144</v>
      </c>
      <c r="R1306" s="22">
        <v>0.51</v>
      </c>
      <c r="S1306" s="22">
        <v>0.9</v>
      </c>
      <c r="T1306" s="22">
        <v>0.45</v>
      </c>
      <c r="U1306" s="19">
        <v>6</v>
      </c>
      <c r="V1306" s="19">
        <v>3</v>
      </c>
      <c r="AS1306" s="2"/>
      <c r="AT1306" s="2"/>
      <c r="AU1306" s="2"/>
      <c r="AV1306" s="15"/>
      <c r="AW1306" s="15"/>
      <c r="BA1306" s="2"/>
      <c r="BB1306" s="2"/>
      <c r="BD1306" s="20"/>
      <c r="BE1306" s="20"/>
      <c r="BG1306" s="3"/>
      <c r="BH1306" s="1"/>
      <c r="BI1306" s="1"/>
      <c r="BJ1306" s="1"/>
      <c r="BK1306" s="1"/>
      <c r="BL1306" s="1"/>
    </row>
    <row r="1307" spans="1:64" x14ac:dyDescent="0.25">
      <c r="A1307" s="1" t="s">
        <v>17</v>
      </c>
      <c r="B1307" s="1" t="s">
        <v>18</v>
      </c>
      <c r="C1307" s="1" t="s">
        <v>71</v>
      </c>
      <c r="D1307" s="1" t="s">
        <v>283</v>
      </c>
      <c r="E1307" s="1" t="s">
        <v>468</v>
      </c>
      <c r="F1307" s="1" t="s">
        <v>510</v>
      </c>
      <c r="G1307">
        <v>-4.849E-3</v>
      </c>
      <c r="H1307" s="22">
        <v>-5.3670000000000002E-3</v>
      </c>
      <c r="I1307" s="2">
        <v>-4.7999999999999996E-3</v>
      </c>
      <c r="J1307" s="13">
        <v>0.20569999999999999</v>
      </c>
      <c r="K1307" s="13">
        <v>9.3100000000000002E-2</v>
      </c>
      <c r="L1307" s="13">
        <v>4.7199999999999999E-2</v>
      </c>
      <c r="M1307" s="13">
        <v>4.3799999999999999E-2</v>
      </c>
      <c r="N1307" s="13">
        <v>-1.0200000000000001E-2</v>
      </c>
      <c r="O1307" s="13">
        <v>-0.24110000000000001</v>
      </c>
      <c r="P1307" s="13">
        <v>-4.7999999999999996E-3</v>
      </c>
      <c r="Q1307" s="19">
        <v>0</v>
      </c>
      <c r="R1307" s="22">
        <v>0.51</v>
      </c>
      <c r="S1307" s="22">
        <v>0.79</v>
      </c>
      <c r="T1307" s="22">
        <v>0.7</v>
      </c>
      <c r="U1307" s="19">
        <v>38</v>
      </c>
      <c r="V1307" s="19">
        <v>8</v>
      </c>
      <c r="AS1307" s="2"/>
      <c r="AT1307" s="2"/>
      <c r="AU1307" s="2"/>
      <c r="AV1307" s="15"/>
      <c r="AW1307" s="15"/>
      <c r="BA1307" s="2"/>
      <c r="BB1307" s="2"/>
      <c r="BD1307" s="20"/>
      <c r="BE1307" s="20"/>
      <c r="BG1307" s="3"/>
      <c r="BH1307" s="1"/>
      <c r="BI1307" s="1"/>
      <c r="BJ1307" s="1"/>
      <c r="BK1307" s="1"/>
      <c r="BL1307" s="1"/>
    </row>
    <row r="1308" spans="1:64" x14ac:dyDescent="0.25">
      <c r="A1308" s="1" t="s">
        <v>21</v>
      </c>
      <c r="B1308" s="1" t="s">
        <v>18</v>
      </c>
      <c r="C1308" s="1" t="s">
        <v>7</v>
      </c>
      <c r="D1308" s="1" t="s">
        <v>4</v>
      </c>
      <c r="E1308" s="1" t="s">
        <v>365</v>
      </c>
      <c r="F1308" s="1" t="s">
        <v>366</v>
      </c>
      <c r="G1308">
        <v>1.5145E-2</v>
      </c>
      <c r="H1308" s="22">
        <v>-4.3248000000000002E-2</v>
      </c>
      <c r="I1308" s="2">
        <v>1.5100000000000001E-2</v>
      </c>
      <c r="J1308" s="13">
        <v>9.1899999999999996E-2</v>
      </c>
      <c r="K1308" s="13">
        <v>0.1168</v>
      </c>
      <c r="L1308" s="13">
        <v>5.91E-2</v>
      </c>
      <c r="M1308" s="13">
        <v>5.3499999999999999E-2</v>
      </c>
      <c r="N1308" s="13">
        <v>-2.8799999999999999E-2</v>
      </c>
      <c r="O1308" s="13">
        <v>-0.24340000000000001</v>
      </c>
      <c r="P1308" s="13">
        <v>1.5100000000000001E-2</v>
      </c>
      <c r="Q1308" s="19">
        <v>0</v>
      </c>
      <c r="R1308" s="22">
        <v>0.51</v>
      </c>
      <c r="S1308" s="22">
        <v>0.7</v>
      </c>
      <c r="T1308" s="22">
        <v>0.84</v>
      </c>
      <c r="U1308" s="19">
        <v>41</v>
      </c>
      <c r="V1308" s="19">
        <v>10</v>
      </c>
      <c r="AS1308" s="2"/>
      <c r="AT1308" s="2"/>
      <c r="AU1308" s="2"/>
      <c r="AV1308" s="15"/>
      <c r="AW1308" s="15"/>
      <c r="BA1308" s="2"/>
      <c r="BB1308" s="2"/>
      <c r="BD1308" s="20"/>
      <c r="BE1308" s="20"/>
      <c r="BG1308" s="3"/>
      <c r="BH1308" s="1"/>
      <c r="BI1308" s="1"/>
      <c r="BJ1308" s="1"/>
      <c r="BK1308" s="1"/>
      <c r="BL1308" s="1"/>
    </row>
    <row r="1309" spans="1:64" x14ac:dyDescent="0.25">
      <c r="A1309" s="1" t="s">
        <v>21</v>
      </c>
      <c r="B1309" s="1" t="s">
        <v>18</v>
      </c>
      <c r="C1309" s="1" t="s">
        <v>39</v>
      </c>
      <c r="D1309" s="1" t="s">
        <v>4</v>
      </c>
      <c r="E1309" s="1" t="s">
        <v>670</v>
      </c>
      <c r="F1309" s="1" t="s">
        <v>2409</v>
      </c>
      <c r="G1309"/>
      <c r="H1309" s="22">
        <v>-8.5000000000000006E-3</v>
      </c>
      <c r="J1309" s="13">
        <v>3.5099999999999999E-2</v>
      </c>
      <c r="K1309" s="13">
        <v>5.04E-2</v>
      </c>
      <c r="L1309" s="13">
        <v>2.5700000000000001E-2</v>
      </c>
      <c r="M1309" s="13">
        <v>2.47E-2</v>
      </c>
      <c r="N1309" s="13">
        <v>-1.1299999999999999E-2</v>
      </c>
      <c r="O1309" s="13">
        <v>-9.5100000000000004E-2</v>
      </c>
      <c r="P1309" s="13"/>
      <c r="Q1309" s="19">
        <v>2672</v>
      </c>
      <c r="R1309" s="22">
        <v>0.51</v>
      </c>
      <c r="S1309" s="22">
        <v>0.67</v>
      </c>
      <c r="T1309" s="22">
        <v>0.5</v>
      </c>
      <c r="U1309" s="19">
        <v>57</v>
      </c>
      <c r="V1309" s="19">
        <v>9</v>
      </c>
      <c r="AS1309" s="2"/>
      <c r="AT1309" s="2"/>
      <c r="AU1309" s="2"/>
      <c r="AV1309" s="15"/>
      <c r="AW1309" s="15"/>
      <c r="BA1309" s="2"/>
      <c r="BB1309" s="2"/>
      <c r="BD1309" s="20"/>
      <c r="BE1309" s="20"/>
      <c r="BG1309" s="3"/>
      <c r="BH1309" s="1"/>
      <c r="BI1309" s="1"/>
      <c r="BJ1309" s="1"/>
      <c r="BK1309" s="1"/>
      <c r="BL1309" s="1"/>
    </row>
    <row r="1310" spans="1:64" x14ac:dyDescent="0.25">
      <c r="A1310" s="1" t="s">
        <v>65</v>
      </c>
      <c r="B1310" s="1" t="s">
        <v>68</v>
      </c>
      <c r="C1310" s="1" t="s">
        <v>7</v>
      </c>
      <c r="D1310" s="1" t="s">
        <v>16</v>
      </c>
      <c r="E1310" s="1" t="s">
        <v>622</v>
      </c>
      <c r="F1310" s="1" t="s">
        <v>905</v>
      </c>
      <c r="G1310"/>
      <c r="H1310" s="22">
        <v>-5.7799999999999995E-4</v>
      </c>
      <c r="J1310" s="13">
        <v>5.1299999999999998E-2</v>
      </c>
      <c r="K1310" s="13">
        <v>0.15770000000000001</v>
      </c>
      <c r="L1310" s="13">
        <v>8.0600000000000005E-2</v>
      </c>
      <c r="M1310" s="13">
        <v>7.0400000000000004E-2</v>
      </c>
      <c r="N1310" s="13">
        <v>-0.12870000000000001</v>
      </c>
      <c r="O1310" s="13">
        <v>-0.3574</v>
      </c>
      <c r="P1310" s="13"/>
      <c r="Q1310" s="19">
        <v>0</v>
      </c>
      <c r="R1310" s="22">
        <v>0.51</v>
      </c>
      <c r="S1310" s="22">
        <v>0.73</v>
      </c>
      <c r="T1310" s="22">
        <v>0.49</v>
      </c>
      <c r="U1310" s="19">
        <v>34</v>
      </c>
      <c r="V1310" s="19">
        <v>9</v>
      </c>
      <c r="AS1310" s="2"/>
      <c r="AT1310" s="2"/>
      <c r="AU1310" s="2"/>
      <c r="AV1310" s="15"/>
      <c r="AW1310" s="15"/>
      <c r="BA1310" s="2"/>
      <c r="BB1310" s="2"/>
      <c r="BD1310" s="20"/>
      <c r="BE1310" s="20"/>
      <c r="BG1310" s="3"/>
      <c r="BH1310" s="1"/>
      <c r="BI1310" s="1"/>
      <c r="BJ1310" s="1"/>
      <c r="BK1310" s="1"/>
      <c r="BL1310" s="1"/>
    </row>
    <row r="1311" spans="1:64" x14ac:dyDescent="0.25">
      <c r="A1311" s="1" t="s">
        <v>17</v>
      </c>
      <c r="B1311" s="1" t="s">
        <v>18</v>
      </c>
      <c r="C1311" s="1" t="s">
        <v>25</v>
      </c>
      <c r="D1311" s="1" t="s">
        <v>283</v>
      </c>
      <c r="E1311" s="1" t="s">
        <v>504</v>
      </c>
      <c r="F1311" s="1" t="s">
        <v>594</v>
      </c>
      <c r="G1311">
        <v>4.2106999999999999E-2</v>
      </c>
      <c r="H1311" s="22">
        <v>-3.5005000000000001E-2</v>
      </c>
      <c r="I1311" s="2">
        <v>4.2099999999999999E-2</v>
      </c>
      <c r="J1311" s="13">
        <v>0.1588</v>
      </c>
      <c r="K1311" s="13">
        <v>0.14849999999999999</v>
      </c>
      <c r="L1311" s="13">
        <v>7.5600000000000001E-2</v>
      </c>
      <c r="M1311" s="13">
        <v>6.6500000000000004E-2</v>
      </c>
      <c r="N1311" s="13">
        <v>0</v>
      </c>
      <c r="O1311" s="13">
        <v>-0.50749999999999995</v>
      </c>
      <c r="P1311" s="13">
        <v>4.2099999999999999E-2</v>
      </c>
      <c r="Q1311" s="19">
        <v>0</v>
      </c>
      <c r="R1311" s="22">
        <v>0.51</v>
      </c>
      <c r="S1311" s="22">
        <v>0.7</v>
      </c>
      <c r="T1311" s="22">
        <v>0.85</v>
      </c>
      <c r="U1311" s="19">
        <v>43</v>
      </c>
      <c r="V1311" s="19">
        <v>6</v>
      </c>
      <c r="AS1311" s="2"/>
      <c r="AT1311" s="2"/>
      <c r="AU1311" s="2"/>
      <c r="AV1311" s="15"/>
      <c r="AW1311" s="15"/>
      <c r="BA1311" s="2"/>
      <c r="BB1311" s="2"/>
      <c r="BD1311" s="20"/>
      <c r="BE1311" s="20"/>
      <c r="BG1311" s="3"/>
      <c r="BH1311" s="1"/>
      <c r="BI1311" s="1"/>
      <c r="BJ1311" s="1"/>
      <c r="BK1311" s="1"/>
      <c r="BL1311" s="1"/>
    </row>
    <row r="1312" spans="1:64" x14ac:dyDescent="0.25">
      <c r="A1312" s="1" t="s">
        <v>17</v>
      </c>
      <c r="B1312" s="1" t="s">
        <v>18</v>
      </c>
      <c r="C1312" s="1" t="s">
        <v>25</v>
      </c>
      <c r="D1312" s="1" t="s">
        <v>283</v>
      </c>
      <c r="E1312" s="1" t="s">
        <v>505</v>
      </c>
      <c r="F1312" s="1" t="s">
        <v>597</v>
      </c>
      <c r="G1312">
        <v>1.8009000000000001E-2</v>
      </c>
      <c r="H1312" s="22">
        <v>-1.8974000000000001E-2</v>
      </c>
      <c r="I1312" s="2">
        <v>1.7999999999999999E-2</v>
      </c>
      <c r="J1312" s="13">
        <v>7.6300000000000007E-2</v>
      </c>
      <c r="K1312" s="13">
        <v>5.7700000000000001E-2</v>
      </c>
      <c r="L1312" s="13">
        <v>2.9600000000000001E-2</v>
      </c>
      <c r="M1312" s="13">
        <v>2.8299999999999999E-2</v>
      </c>
      <c r="N1312" s="13">
        <v>-1.2999999999999999E-3</v>
      </c>
      <c r="O1312" s="13">
        <v>-0.14299999999999999</v>
      </c>
      <c r="P1312" s="13">
        <v>1.7999999999999999E-2</v>
      </c>
      <c r="Q1312" s="19">
        <v>0</v>
      </c>
      <c r="R1312" s="22">
        <v>0.51</v>
      </c>
      <c r="S1312" s="22">
        <v>0.55000000000000004</v>
      </c>
      <c r="T1312" s="22">
        <v>0.72</v>
      </c>
      <c r="U1312" s="19">
        <v>63</v>
      </c>
      <c r="V1312" s="19">
        <v>7</v>
      </c>
      <c r="AS1312" s="2"/>
      <c r="AT1312" s="2"/>
      <c r="AU1312" s="2"/>
      <c r="AV1312" s="15"/>
      <c r="AW1312" s="15"/>
      <c r="BA1312" s="2"/>
      <c r="BB1312" s="2"/>
      <c r="BD1312" s="20"/>
      <c r="BE1312" s="20"/>
      <c r="BG1312" s="3"/>
      <c r="BH1312" s="1"/>
      <c r="BI1312" s="1"/>
      <c r="BJ1312" s="1"/>
      <c r="BK1312" s="1"/>
      <c r="BL1312" s="1"/>
    </row>
    <row r="1313" spans="1:64" x14ac:dyDescent="0.25">
      <c r="A1313" s="1" t="s">
        <v>1</v>
      </c>
      <c r="B1313" s="1" t="s">
        <v>2</v>
      </c>
      <c r="C1313" s="1" t="s">
        <v>39</v>
      </c>
      <c r="D1313" s="1" t="s">
        <v>4</v>
      </c>
      <c r="E1313" s="1" t="s">
        <v>3146</v>
      </c>
      <c r="F1313" s="1" t="s">
        <v>3147</v>
      </c>
      <c r="G1313"/>
      <c r="H1313" s="22">
        <v>8.9999999999999993E-3</v>
      </c>
      <c r="J1313" s="13">
        <v>0.10730000000000001</v>
      </c>
      <c r="K1313" s="13">
        <v>5.6099999999999997E-2</v>
      </c>
      <c r="L1313" s="13">
        <v>2.87E-2</v>
      </c>
      <c r="M1313" s="13">
        <v>2.75E-2</v>
      </c>
      <c r="N1313" s="13">
        <v>-3.3999999999999998E-3</v>
      </c>
      <c r="O1313" s="13">
        <v>-9.11E-2</v>
      </c>
      <c r="P1313" s="13"/>
      <c r="Q1313" s="19">
        <v>28</v>
      </c>
      <c r="R1313" s="22">
        <v>0.51</v>
      </c>
      <c r="S1313" s="22">
        <v>0.95</v>
      </c>
      <c r="T1313" s="22">
        <v>0.1</v>
      </c>
      <c r="U1313" s="19">
        <v>82</v>
      </c>
      <c r="V1313" s="19">
        <v>10</v>
      </c>
      <c r="AS1313" s="2"/>
      <c r="AT1313" s="2"/>
      <c r="AU1313" s="2"/>
      <c r="AV1313" s="15"/>
      <c r="AW1313" s="15"/>
      <c r="BA1313" s="2"/>
      <c r="BB1313" s="2"/>
      <c r="BD1313" s="20"/>
      <c r="BE1313" s="20"/>
      <c r="BG1313" s="3"/>
      <c r="BH1313" s="1"/>
      <c r="BI1313" s="1"/>
      <c r="BJ1313" s="1"/>
      <c r="BK1313" s="1"/>
      <c r="BL1313" s="1"/>
    </row>
    <row r="1314" spans="1:64" x14ac:dyDescent="0.25">
      <c r="A1314" s="1" t="s">
        <v>27</v>
      </c>
      <c r="B1314" s="1" t="s">
        <v>18</v>
      </c>
      <c r="C1314" s="1" t="s">
        <v>25</v>
      </c>
      <c r="D1314" s="1" t="s">
        <v>4</v>
      </c>
      <c r="E1314" s="1" t="s">
        <v>529</v>
      </c>
      <c r="F1314" s="1" t="s">
        <v>530</v>
      </c>
      <c r="G1314">
        <v>-4.8679999999999999E-3</v>
      </c>
      <c r="H1314" s="22">
        <v>-3.9090000000000001E-3</v>
      </c>
      <c r="I1314" s="2">
        <v>-4.8999999999999998E-3</v>
      </c>
      <c r="J1314" s="13">
        <v>7.5800000000000006E-2</v>
      </c>
      <c r="K1314" s="13">
        <v>7.46E-2</v>
      </c>
      <c r="L1314" s="13">
        <v>3.7999999999999999E-2</v>
      </c>
      <c r="M1314" s="13">
        <v>3.5799999999999998E-2</v>
      </c>
      <c r="N1314" s="13">
        <v>-4.48E-2</v>
      </c>
      <c r="O1314" s="13">
        <v>-0.13830000000000001</v>
      </c>
      <c r="P1314" s="13">
        <v>-4.8999999999999998E-3</v>
      </c>
      <c r="Q1314" s="19">
        <v>10</v>
      </c>
      <c r="R1314" s="22">
        <v>0.51</v>
      </c>
      <c r="S1314" s="22">
        <v>0.82</v>
      </c>
      <c r="T1314" s="22">
        <v>0.15</v>
      </c>
      <c r="U1314" s="19">
        <v>37</v>
      </c>
      <c r="V1314" s="19">
        <v>6</v>
      </c>
      <c r="AS1314" s="2"/>
      <c r="AT1314" s="2"/>
      <c r="AU1314" s="2"/>
      <c r="AV1314" s="15"/>
      <c r="AW1314" s="15"/>
      <c r="BA1314" s="2"/>
      <c r="BB1314" s="2"/>
      <c r="BD1314" s="20"/>
      <c r="BE1314" s="20"/>
      <c r="BG1314" s="3"/>
      <c r="BH1314" s="1"/>
      <c r="BI1314" s="1"/>
      <c r="BJ1314" s="1"/>
      <c r="BK1314" s="1"/>
      <c r="BL1314" s="1"/>
    </row>
    <row r="1315" spans="1:64" x14ac:dyDescent="0.25">
      <c r="A1315" s="1" t="s">
        <v>1</v>
      </c>
      <c r="B1315" s="1" t="s">
        <v>2</v>
      </c>
      <c r="C1315" s="1" t="s">
        <v>22</v>
      </c>
      <c r="D1315" s="1" t="s">
        <v>4</v>
      </c>
      <c r="E1315" s="1" t="s">
        <v>3165</v>
      </c>
      <c r="F1315" s="1" t="s">
        <v>3167</v>
      </c>
      <c r="G1315"/>
      <c r="H1315" s="22">
        <v>-1.2500000000000001E-2</v>
      </c>
      <c r="J1315" s="13">
        <v>-2.7300000000000001E-2</v>
      </c>
      <c r="K1315" s="13">
        <v>0.16270000000000001</v>
      </c>
      <c r="L1315" s="13">
        <v>8.2500000000000004E-2</v>
      </c>
      <c r="M1315" s="13">
        <v>7.22E-2</v>
      </c>
      <c r="N1315" s="13">
        <v>-5.9299999999999999E-2</v>
      </c>
      <c r="O1315" s="13">
        <v>-9.6000000000000002E-2</v>
      </c>
      <c r="P1315" s="13"/>
      <c r="Q1315" s="19">
        <v>30</v>
      </c>
      <c r="R1315" s="22">
        <v>0.51</v>
      </c>
      <c r="S1315" s="22">
        <v>1.05</v>
      </c>
      <c r="T1315" s="22">
        <v>0.31</v>
      </c>
      <c r="U1315" s="19">
        <v>8</v>
      </c>
      <c r="V1315" s="19">
        <v>3</v>
      </c>
      <c r="AS1315" s="2"/>
      <c r="AT1315" s="2"/>
      <c r="AU1315" s="2"/>
      <c r="AV1315" s="15"/>
      <c r="AW1315" s="15"/>
      <c r="BA1315" s="2"/>
      <c r="BB1315" s="2"/>
      <c r="BD1315" s="20"/>
      <c r="BE1315" s="20"/>
      <c r="BG1315" s="3"/>
      <c r="BH1315" s="1"/>
      <c r="BI1315" s="1"/>
      <c r="BJ1315" s="1"/>
      <c r="BK1315" s="1"/>
      <c r="BL1315" s="1"/>
    </row>
    <row r="1316" spans="1:64" x14ac:dyDescent="0.25">
      <c r="A1316" s="1" t="s">
        <v>6</v>
      </c>
      <c r="B1316" s="1" t="s">
        <v>18</v>
      </c>
      <c r="C1316" s="1" t="s">
        <v>1645</v>
      </c>
      <c r="D1316" s="1" t="s">
        <v>4</v>
      </c>
      <c r="E1316" s="1" t="s">
        <v>829</v>
      </c>
      <c r="F1316" s="1" t="s">
        <v>830</v>
      </c>
      <c r="G1316">
        <v>-0.29657</v>
      </c>
      <c r="H1316" s="22">
        <v>-0.34811500000000001</v>
      </c>
      <c r="I1316" s="2">
        <v>-0.29659999999999997</v>
      </c>
      <c r="J1316" s="13">
        <v>0.127</v>
      </c>
      <c r="K1316" s="13">
        <v>1.1486000000000001</v>
      </c>
      <c r="L1316" s="13">
        <v>0.58299999999999996</v>
      </c>
      <c r="M1316" s="13">
        <v>4.1799999999999997E-2</v>
      </c>
      <c r="N1316" s="13">
        <v>-0.83279999999999998</v>
      </c>
      <c r="O1316" s="13">
        <v>-0.87339999999999995</v>
      </c>
      <c r="P1316" s="13">
        <v>-0.29659999999999997</v>
      </c>
      <c r="Q1316" s="19">
        <v>0</v>
      </c>
      <c r="R1316" s="22">
        <v>0.51</v>
      </c>
      <c r="S1316" s="22">
        <v>1.29</v>
      </c>
      <c r="T1316" s="22">
        <v>0.44</v>
      </c>
      <c r="U1316" s="19">
        <v>45</v>
      </c>
      <c r="V1316" s="19">
        <v>20</v>
      </c>
      <c r="AS1316" s="2"/>
      <c r="AT1316" s="2"/>
      <c r="AU1316" s="2"/>
      <c r="AV1316" s="15"/>
      <c r="AW1316" s="15"/>
      <c r="BA1316" s="2"/>
      <c r="BB1316" s="2"/>
      <c r="BD1316" s="20"/>
      <c r="BE1316" s="20"/>
      <c r="BG1316" s="3"/>
      <c r="BH1316" s="1"/>
      <c r="BI1316" s="1"/>
      <c r="BJ1316" s="1"/>
      <c r="BK1316" s="1"/>
      <c r="BL1316" s="1"/>
    </row>
    <row r="1317" spans="1:64" x14ac:dyDescent="0.25">
      <c r="A1317" s="1" t="s">
        <v>17</v>
      </c>
      <c r="B1317" s="1" t="s">
        <v>18</v>
      </c>
      <c r="C1317" s="1" t="s">
        <v>25</v>
      </c>
      <c r="D1317" s="1" t="s">
        <v>4</v>
      </c>
      <c r="E1317" s="1" t="s">
        <v>491</v>
      </c>
      <c r="F1317" s="1" t="s">
        <v>491</v>
      </c>
      <c r="G1317">
        <v>3.1133000000000001E-2</v>
      </c>
      <c r="H1317" s="22">
        <v>-3.5143000000000001E-2</v>
      </c>
      <c r="I1317" s="2">
        <v>3.1099999999999999E-2</v>
      </c>
      <c r="J1317" s="13">
        <v>5.6899999999999999E-2</v>
      </c>
      <c r="K1317" s="13">
        <v>0.11020000000000001</v>
      </c>
      <c r="L1317" s="13">
        <v>5.67E-2</v>
      </c>
      <c r="M1317" s="13">
        <v>5.1799999999999999E-2</v>
      </c>
      <c r="N1317" s="13">
        <v>-5.1000000000000004E-3</v>
      </c>
      <c r="O1317" s="13">
        <v>-0.25940000000000002</v>
      </c>
      <c r="P1317" s="13">
        <v>3.1099999999999999E-2</v>
      </c>
      <c r="Q1317" s="19">
        <v>0</v>
      </c>
      <c r="R1317" s="22">
        <v>0.51</v>
      </c>
      <c r="S1317" s="22">
        <v>0.78</v>
      </c>
      <c r="T1317" s="22">
        <v>0.75</v>
      </c>
      <c r="U1317" s="19">
        <v>80</v>
      </c>
      <c r="V1317" s="19">
        <v>8</v>
      </c>
      <c r="AS1317" s="2"/>
      <c r="AT1317" s="2"/>
      <c r="AU1317" s="2"/>
      <c r="AV1317" s="15"/>
      <c r="AW1317" s="15"/>
      <c r="BA1317" s="2"/>
      <c r="BB1317" s="2"/>
      <c r="BD1317" s="20"/>
      <c r="BE1317" s="20"/>
      <c r="BG1317" s="3"/>
      <c r="BH1317" s="1"/>
      <c r="BI1317" s="1"/>
      <c r="BJ1317" s="1"/>
      <c r="BK1317" s="1"/>
      <c r="BL1317" s="1"/>
    </row>
    <row r="1318" spans="1:64" x14ac:dyDescent="0.25">
      <c r="A1318" s="1" t="s">
        <v>32</v>
      </c>
      <c r="B1318" s="1" t="s">
        <v>18</v>
      </c>
      <c r="C1318" s="1" t="s">
        <v>33</v>
      </c>
      <c r="D1318" s="1" t="s">
        <v>19</v>
      </c>
      <c r="E1318" s="1" t="s">
        <v>192</v>
      </c>
      <c r="F1318" s="1" t="s">
        <v>193</v>
      </c>
      <c r="G1318"/>
      <c r="H1318" s="22">
        <v>8.8900000000000007E-2</v>
      </c>
      <c r="J1318" s="13">
        <v>0.28189999999999998</v>
      </c>
      <c r="K1318" s="13">
        <v>0.16539999999999999</v>
      </c>
      <c r="L1318" s="13">
        <v>8.4400000000000003E-2</v>
      </c>
      <c r="M1318" s="13">
        <v>7.2400000000000006E-2</v>
      </c>
      <c r="N1318" s="13">
        <v>0</v>
      </c>
      <c r="O1318" s="13">
        <v>-0.26369999999999999</v>
      </c>
      <c r="P1318" s="13"/>
      <c r="Q1318" s="19">
        <v>1</v>
      </c>
      <c r="R1318" s="22">
        <v>0.51</v>
      </c>
      <c r="S1318" s="22">
        <v>0.49</v>
      </c>
      <c r="T1318" s="22">
        <v>0.69</v>
      </c>
      <c r="U1318" s="19">
        <v>27</v>
      </c>
      <c r="V1318" s="19">
        <v>9</v>
      </c>
      <c r="AS1318" s="2"/>
      <c r="AT1318" s="2"/>
      <c r="AU1318" s="2"/>
      <c r="AV1318" s="15"/>
      <c r="AW1318" s="15"/>
      <c r="BA1318" s="2"/>
      <c r="BB1318" s="2"/>
      <c r="BD1318" s="20"/>
      <c r="BE1318" s="20"/>
      <c r="BG1318" s="3"/>
      <c r="BH1318" s="1"/>
      <c r="BI1318" s="1"/>
      <c r="BJ1318" s="1"/>
      <c r="BK1318" s="1"/>
      <c r="BL1318" s="1"/>
    </row>
    <row r="1319" spans="1:64" x14ac:dyDescent="0.25">
      <c r="A1319" s="1" t="s">
        <v>6</v>
      </c>
      <c r="B1319" s="1" t="s">
        <v>18</v>
      </c>
      <c r="C1319" s="1" t="s">
        <v>1645</v>
      </c>
      <c r="D1319" s="1" t="s">
        <v>4</v>
      </c>
      <c r="E1319" s="1" t="s">
        <v>1449</v>
      </c>
      <c r="F1319" s="1" t="s">
        <v>1450</v>
      </c>
      <c r="G1319">
        <v>-3.4350000000000001E-3</v>
      </c>
      <c r="H1319" s="22">
        <v>-5.3901999999999999E-2</v>
      </c>
      <c r="I1319" s="2">
        <v>-3.3999999999999998E-3</v>
      </c>
      <c r="J1319" s="13">
        <v>0.49490000000000001</v>
      </c>
      <c r="K1319" s="13">
        <v>0.80730000000000002</v>
      </c>
      <c r="L1319" s="13">
        <v>0.41539999999999999</v>
      </c>
      <c r="M1319" s="13">
        <v>0.1658</v>
      </c>
      <c r="N1319" s="13">
        <v>-0.55020000000000002</v>
      </c>
      <c r="O1319" s="13">
        <v>-0.72570000000000001</v>
      </c>
      <c r="P1319" s="13">
        <v>-3.3999999999999998E-3</v>
      </c>
      <c r="Q1319" s="19">
        <v>0</v>
      </c>
      <c r="R1319" s="22">
        <v>0.51</v>
      </c>
      <c r="S1319" s="22">
        <v>1.02</v>
      </c>
      <c r="T1319" s="22">
        <v>0.32</v>
      </c>
      <c r="U1319" s="19">
        <v>37</v>
      </c>
      <c r="V1319" s="19">
        <v>14</v>
      </c>
      <c r="AS1319" s="2"/>
      <c r="AT1319" s="2"/>
      <c r="AU1319" s="2"/>
      <c r="AV1319" s="15"/>
      <c r="AW1319" s="15"/>
      <c r="BA1319" s="2"/>
      <c r="BB1319" s="2"/>
      <c r="BD1319" s="20"/>
      <c r="BE1319" s="20"/>
      <c r="BG1319" s="3"/>
      <c r="BH1319" s="1"/>
      <c r="BI1319" s="1"/>
      <c r="BJ1319" s="1"/>
      <c r="BK1319" s="1"/>
      <c r="BL1319" s="1"/>
    </row>
    <row r="1320" spans="1:64" x14ac:dyDescent="0.25">
      <c r="A1320" s="1" t="s">
        <v>21</v>
      </c>
      <c r="B1320" s="1" t="s">
        <v>18</v>
      </c>
      <c r="C1320" s="1" t="s">
        <v>25</v>
      </c>
      <c r="D1320" s="1" t="s">
        <v>4</v>
      </c>
      <c r="E1320" s="1" t="s">
        <v>2645</v>
      </c>
      <c r="F1320" s="1" t="s">
        <v>2646</v>
      </c>
      <c r="G1320"/>
      <c r="H1320" s="22">
        <v>-9.1999999999999998E-3</v>
      </c>
      <c r="J1320" s="13">
        <v>4.0399999999999998E-2</v>
      </c>
      <c r="K1320" s="13">
        <v>6.9099999999999995E-2</v>
      </c>
      <c r="L1320" s="13">
        <v>3.5000000000000003E-2</v>
      </c>
      <c r="M1320" s="13">
        <v>3.3099999999999997E-2</v>
      </c>
      <c r="N1320" s="13">
        <v>-9.1999999999999998E-3</v>
      </c>
      <c r="O1320" s="13">
        <v>-0.12089999999999999</v>
      </c>
      <c r="P1320" s="13"/>
      <c r="Q1320" s="19">
        <v>64</v>
      </c>
      <c r="R1320" s="22">
        <v>0.51</v>
      </c>
      <c r="S1320" s="22">
        <v>0.69</v>
      </c>
      <c r="T1320" s="22">
        <v>0.49</v>
      </c>
      <c r="U1320" s="19">
        <v>43</v>
      </c>
      <c r="V1320" s="19">
        <v>6</v>
      </c>
      <c r="AS1320" s="2"/>
      <c r="AT1320" s="2"/>
      <c r="AU1320" s="2"/>
      <c r="AV1320" s="15"/>
      <c r="AW1320" s="15"/>
      <c r="BA1320" s="2"/>
      <c r="BB1320" s="2"/>
      <c r="BD1320" s="20"/>
      <c r="BE1320" s="20"/>
      <c r="BG1320" s="3"/>
      <c r="BH1320" s="1"/>
      <c r="BI1320" s="1"/>
      <c r="BJ1320" s="1"/>
      <c r="BK1320" s="1"/>
      <c r="BL1320" s="1"/>
    </row>
    <row r="1321" spans="1:64" x14ac:dyDescent="0.25">
      <c r="A1321" s="1" t="s">
        <v>21</v>
      </c>
      <c r="B1321" s="1" t="s">
        <v>2</v>
      </c>
      <c r="C1321" s="1" t="s">
        <v>7</v>
      </c>
      <c r="D1321" s="1" t="s">
        <v>4</v>
      </c>
      <c r="E1321" s="1" t="s">
        <v>440</v>
      </c>
      <c r="F1321" s="1" t="s">
        <v>438</v>
      </c>
      <c r="G1321">
        <v>2.9558000000000001E-2</v>
      </c>
      <c r="H1321" s="22">
        <v>-1.8943999999999999E-2</v>
      </c>
      <c r="I1321" s="2">
        <v>2.9600000000000001E-2</v>
      </c>
      <c r="J1321" s="13">
        <v>0.1222</v>
      </c>
      <c r="K1321" s="13">
        <v>9.1700000000000004E-2</v>
      </c>
      <c r="L1321" s="13">
        <v>4.6699999999999998E-2</v>
      </c>
      <c r="M1321" s="13">
        <v>4.3400000000000001E-2</v>
      </c>
      <c r="N1321" s="13">
        <v>0</v>
      </c>
      <c r="O1321" s="13">
        <v>-0.2094</v>
      </c>
      <c r="P1321" s="13">
        <v>2.9600000000000001E-2</v>
      </c>
      <c r="Q1321" s="19">
        <v>0</v>
      </c>
      <c r="R1321" s="22">
        <v>0.51</v>
      </c>
      <c r="S1321" s="22">
        <v>0.85</v>
      </c>
      <c r="T1321" s="22">
        <v>0.67</v>
      </c>
      <c r="U1321" s="19">
        <v>35</v>
      </c>
      <c r="V1321" s="19">
        <v>8</v>
      </c>
      <c r="AS1321" s="2"/>
      <c r="AT1321" s="2"/>
      <c r="AU1321" s="2"/>
      <c r="AV1321" s="15"/>
      <c r="AW1321" s="15"/>
      <c r="BA1321" s="2"/>
      <c r="BB1321" s="2"/>
      <c r="BD1321" s="20"/>
      <c r="BE1321" s="20"/>
      <c r="BG1321" s="3"/>
      <c r="BH1321" s="1"/>
      <c r="BI1321" s="1"/>
      <c r="BJ1321" s="1"/>
      <c r="BK1321" s="1"/>
      <c r="BL1321" s="1"/>
    </row>
    <row r="1322" spans="1:64" x14ac:dyDescent="0.25">
      <c r="A1322" s="1" t="s">
        <v>21</v>
      </c>
      <c r="B1322" s="1" t="s">
        <v>2</v>
      </c>
      <c r="C1322" s="1" t="s">
        <v>7</v>
      </c>
      <c r="D1322" s="1" t="s">
        <v>4</v>
      </c>
      <c r="E1322" s="1" t="s">
        <v>356</v>
      </c>
      <c r="F1322" s="1" t="s">
        <v>738</v>
      </c>
      <c r="G1322">
        <v>2.4382999999999998E-2</v>
      </c>
      <c r="H1322" s="22">
        <v>-3.5508999999999999E-2</v>
      </c>
      <c r="I1322" s="2">
        <v>2.4400000000000002E-2</v>
      </c>
      <c r="J1322" s="13">
        <v>0.1013</v>
      </c>
      <c r="K1322" s="13">
        <v>8.4900000000000003E-2</v>
      </c>
      <c r="L1322" s="13">
        <v>4.2200000000000001E-2</v>
      </c>
      <c r="M1322" s="13">
        <v>3.9300000000000002E-2</v>
      </c>
      <c r="N1322" s="13">
        <v>-1.2E-2</v>
      </c>
      <c r="O1322" s="13">
        <v>-0.16850000000000001</v>
      </c>
      <c r="P1322" s="13">
        <v>2.4400000000000002E-2</v>
      </c>
      <c r="Q1322" s="19">
        <v>0</v>
      </c>
      <c r="R1322" s="22">
        <v>0.5</v>
      </c>
      <c r="S1322" s="22">
        <v>0.66</v>
      </c>
      <c r="T1322" s="22">
        <v>0.89</v>
      </c>
      <c r="U1322" s="19">
        <v>30</v>
      </c>
      <c r="V1322" s="19">
        <v>7</v>
      </c>
      <c r="AS1322" s="2"/>
      <c r="AT1322" s="2"/>
      <c r="AU1322" s="2"/>
      <c r="AV1322" s="15"/>
      <c r="AW1322" s="15"/>
      <c r="BA1322" s="2"/>
      <c r="BB1322" s="2"/>
      <c r="BD1322" s="20"/>
      <c r="BE1322" s="20"/>
      <c r="BG1322" s="3"/>
      <c r="BH1322" s="1"/>
      <c r="BI1322" s="1"/>
      <c r="BJ1322" s="1"/>
      <c r="BK1322" s="1"/>
      <c r="BL1322" s="1"/>
    </row>
    <row r="1323" spans="1:64" x14ac:dyDescent="0.25">
      <c r="A1323" s="1" t="s">
        <v>17</v>
      </c>
      <c r="B1323" s="1" t="s">
        <v>18</v>
      </c>
      <c r="C1323" s="1" t="s">
        <v>25</v>
      </c>
      <c r="D1323" s="1" t="s">
        <v>4</v>
      </c>
      <c r="E1323" s="1" t="s">
        <v>2565</v>
      </c>
      <c r="F1323" s="1" t="s">
        <v>2567</v>
      </c>
      <c r="G1323"/>
      <c r="H1323" s="22">
        <v>4.7999999999999996E-3</v>
      </c>
      <c r="J1323" s="13">
        <v>6.4199999999999993E-2</v>
      </c>
      <c r="K1323" s="13">
        <v>0.1013</v>
      </c>
      <c r="L1323" s="13">
        <v>5.0599999999999999E-2</v>
      </c>
      <c r="M1323" s="13">
        <v>4.65E-2</v>
      </c>
      <c r="N1323" s="13">
        <v>-8.0999999999999996E-3</v>
      </c>
      <c r="O1323" s="13">
        <v>-0.26400000000000001</v>
      </c>
      <c r="P1323" s="13"/>
      <c r="Q1323" s="19">
        <v>150</v>
      </c>
      <c r="R1323" s="22">
        <v>0.5</v>
      </c>
      <c r="S1323" s="22">
        <v>0.67</v>
      </c>
      <c r="T1323" s="22">
        <v>0.05</v>
      </c>
      <c r="U1323" s="19">
        <v>50</v>
      </c>
      <c r="V1323" s="19">
        <v>7</v>
      </c>
      <c r="AS1323" s="2"/>
      <c r="AT1323" s="2"/>
      <c r="AU1323" s="2"/>
      <c r="AV1323" s="15"/>
      <c r="AW1323" s="15"/>
      <c r="BA1323" s="2"/>
      <c r="BB1323" s="2"/>
      <c r="BD1323" s="20"/>
      <c r="BE1323" s="20"/>
      <c r="BG1323" s="3"/>
      <c r="BH1323" s="1"/>
      <c r="BI1323" s="1"/>
      <c r="BJ1323" s="1"/>
      <c r="BK1323" s="1"/>
      <c r="BL1323" s="1"/>
    </row>
    <row r="1324" spans="1:64" x14ac:dyDescent="0.25">
      <c r="A1324" s="1" t="s">
        <v>65</v>
      </c>
      <c r="B1324" s="1" t="s">
        <v>129</v>
      </c>
      <c r="C1324" s="1" t="s">
        <v>39</v>
      </c>
      <c r="D1324" s="1" t="s">
        <v>4</v>
      </c>
      <c r="E1324" s="1" t="s">
        <v>2302</v>
      </c>
      <c r="F1324" s="1" t="s">
        <v>2307</v>
      </c>
      <c r="G1324"/>
      <c r="H1324" s="22">
        <v>-2.2200000000000001E-2</v>
      </c>
      <c r="J1324" s="13">
        <v>0.13950000000000001</v>
      </c>
      <c r="K1324" s="13">
        <v>0.186</v>
      </c>
      <c r="L1324" s="13">
        <v>9.3200000000000005E-2</v>
      </c>
      <c r="M1324" s="13">
        <v>7.7100000000000002E-2</v>
      </c>
      <c r="N1324" s="13">
        <v>-2.2200000000000001E-2</v>
      </c>
      <c r="O1324" s="13">
        <v>-0.61429999999999996</v>
      </c>
      <c r="P1324" s="13"/>
      <c r="Q1324" s="19">
        <v>744</v>
      </c>
      <c r="R1324" s="22">
        <v>0.5</v>
      </c>
      <c r="S1324" s="22">
        <v>0.48</v>
      </c>
      <c r="T1324" s="22">
        <v>0.73</v>
      </c>
      <c r="U1324" s="19">
        <v>55</v>
      </c>
      <c r="V1324" s="19">
        <v>6</v>
      </c>
      <c r="AS1324" s="2"/>
      <c r="AT1324" s="2"/>
      <c r="AU1324" s="2"/>
      <c r="AV1324" s="15"/>
      <c r="AW1324" s="15"/>
      <c r="BA1324" s="2"/>
      <c r="BB1324" s="2"/>
      <c r="BD1324" s="20"/>
      <c r="BE1324" s="20"/>
      <c r="BG1324" s="3"/>
      <c r="BH1324" s="1"/>
      <c r="BI1324" s="1"/>
      <c r="BJ1324" s="1"/>
      <c r="BK1324" s="1"/>
      <c r="BL1324" s="1"/>
    </row>
    <row r="1325" spans="1:64" x14ac:dyDescent="0.25">
      <c r="A1325" s="1" t="s">
        <v>36</v>
      </c>
      <c r="B1325" s="1" t="s">
        <v>18</v>
      </c>
      <c r="C1325" s="1" t="s">
        <v>25</v>
      </c>
      <c r="D1325" s="1" t="s">
        <v>473</v>
      </c>
      <c r="E1325" s="1" t="s">
        <v>3081</v>
      </c>
      <c r="F1325" s="1" t="s">
        <v>3082</v>
      </c>
      <c r="G1325"/>
      <c r="H1325" s="22">
        <v>1.37E-2</v>
      </c>
      <c r="J1325" s="13">
        <v>2.1499999999999998E-2</v>
      </c>
      <c r="K1325" s="13">
        <v>7.9699999999999993E-2</v>
      </c>
      <c r="L1325" s="13">
        <v>4.02E-2</v>
      </c>
      <c r="M1325" s="13">
        <v>3.7900000000000003E-2</v>
      </c>
      <c r="N1325" s="13">
        <v>0</v>
      </c>
      <c r="O1325" s="13">
        <v>-4.7300000000000002E-2</v>
      </c>
      <c r="P1325" s="13"/>
      <c r="Q1325" s="19">
        <v>194</v>
      </c>
      <c r="R1325" s="22">
        <v>0.5</v>
      </c>
      <c r="S1325" s="22">
        <v>0.99</v>
      </c>
      <c r="T1325" s="22">
        <v>0.67</v>
      </c>
      <c r="U1325" s="19">
        <v>8</v>
      </c>
      <c r="V1325" s="19">
        <v>5</v>
      </c>
      <c r="AS1325" s="2"/>
      <c r="AT1325" s="2"/>
      <c r="AU1325" s="2"/>
      <c r="AV1325" s="15"/>
      <c r="AW1325" s="15"/>
      <c r="BA1325" s="2"/>
      <c r="BB1325" s="2"/>
      <c r="BD1325" s="20"/>
      <c r="BE1325" s="20"/>
      <c r="BG1325" s="3"/>
      <c r="BH1325" s="1"/>
      <c r="BI1325" s="1"/>
      <c r="BJ1325" s="1"/>
      <c r="BK1325" s="1"/>
      <c r="BL1325" s="1"/>
    </row>
    <row r="1326" spans="1:64" x14ac:dyDescent="0.25">
      <c r="A1326" s="1" t="s">
        <v>1085</v>
      </c>
      <c r="B1326" s="1" t="s">
        <v>18</v>
      </c>
      <c r="C1326" s="1" t="s">
        <v>1086</v>
      </c>
      <c r="D1326" s="1" t="s">
        <v>4</v>
      </c>
      <c r="E1326" s="1" t="s">
        <v>2199</v>
      </c>
      <c r="F1326" s="1" t="s">
        <v>1135</v>
      </c>
      <c r="G1326">
        <v>-6.9306999999999994E-2</v>
      </c>
      <c r="H1326" s="22">
        <v>-3.8094999999999997E-2</v>
      </c>
      <c r="I1326" s="2">
        <v>-6.93E-2</v>
      </c>
      <c r="J1326" s="13">
        <v>-5.9900000000000002E-2</v>
      </c>
      <c r="K1326" s="13">
        <v>0.1229</v>
      </c>
      <c r="L1326" s="13">
        <v>6.1600000000000002E-2</v>
      </c>
      <c r="M1326" s="13">
        <v>5.5599999999999997E-2</v>
      </c>
      <c r="N1326" s="13">
        <v>-0.22589999999999999</v>
      </c>
      <c r="O1326" s="13">
        <v>-0.28610000000000002</v>
      </c>
      <c r="P1326" s="13">
        <v>-6.93E-2</v>
      </c>
      <c r="Q1326" s="19">
        <v>0</v>
      </c>
      <c r="R1326" s="22">
        <v>0.5</v>
      </c>
      <c r="S1326" s="22">
        <v>0.85</v>
      </c>
      <c r="T1326" s="22">
        <v>0.33</v>
      </c>
      <c r="U1326" s="19">
        <v>34</v>
      </c>
      <c r="V1326" s="19">
        <v>4</v>
      </c>
      <c r="AS1326" s="2"/>
      <c r="AT1326" s="2"/>
      <c r="AU1326" s="2"/>
      <c r="AV1326" s="15"/>
      <c r="AW1326" s="15"/>
      <c r="BA1326" s="2"/>
      <c r="BB1326" s="2"/>
      <c r="BD1326" s="20"/>
      <c r="BE1326" s="20"/>
      <c r="BG1326" s="3"/>
      <c r="BH1326" s="1"/>
      <c r="BI1326" s="1"/>
      <c r="BJ1326" s="1"/>
      <c r="BK1326" s="1"/>
      <c r="BL1326" s="1"/>
    </row>
    <row r="1327" spans="1:64" x14ac:dyDescent="0.25">
      <c r="A1327" s="1" t="s">
        <v>1</v>
      </c>
      <c r="B1327" s="1" t="s">
        <v>2</v>
      </c>
      <c r="C1327" s="1" t="s">
        <v>13</v>
      </c>
      <c r="D1327" s="1" t="s">
        <v>4</v>
      </c>
      <c r="E1327" s="1" t="s">
        <v>254</v>
      </c>
      <c r="F1327" s="1" t="s">
        <v>255</v>
      </c>
      <c r="G1327"/>
      <c r="H1327" s="22">
        <v>7.5969999999999996E-3</v>
      </c>
      <c r="J1327" s="13">
        <v>-6.3200000000000006E-2</v>
      </c>
      <c r="K1327" s="13">
        <v>0.14030000000000001</v>
      </c>
      <c r="L1327" s="13">
        <v>7.0400000000000004E-2</v>
      </c>
      <c r="M1327" s="13">
        <v>6.2300000000000001E-2</v>
      </c>
      <c r="N1327" s="13">
        <v>-0.20150000000000001</v>
      </c>
      <c r="O1327" s="13">
        <v>-0.30530000000000002</v>
      </c>
      <c r="P1327" s="13"/>
      <c r="Q1327" s="19">
        <v>4600</v>
      </c>
      <c r="R1327" s="22">
        <v>0.5</v>
      </c>
      <c r="S1327" s="22">
        <v>0.86</v>
      </c>
      <c r="T1327" s="22">
        <v>-0.12</v>
      </c>
      <c r="U1327" s="19">
        <v>72</v>
      </c>
      <c r="V1327" s="19">
        <v>9</v>
      </c>
      <c r="AS1327" s="2"/>
      <c r="AT1327" s="2"/>
      <c r="AU1327" s="2"/>
      <c r="AV1327" s="15"/>
      <c r="AW1327" s="15"/>
      <c r="BA1327" s="2"/>
      <c r="BB1327" s="2"/>
      <c r="BD1327" s="20"/>
      <c r="BE1327" s="20"/>
      <c r="BG1327" s="3"/>
      <c r="BH1327" s="1"/>
      <c r="BI1327" s="1"/>
      <c r="BJ1327" s="1"/>
      <c r="BK1327" s="1"/>
      <c r="BL1327" s="1"/>
    </row>
    <row r="1328" spans="1:64" x14ac:dyDescent="0.25">
      <c r="A1328" s="1" t="s">
        <v>1</v>
      </c>
      <c r="B1328" s="1" t="s">
        <v>2</v>
      </c>
      <c r="C1328" s="1" t="s">
        <v>13</v>
      </c>
      <c r="D1328" s="1" t="s">
        <v>4</v>
      </c>
      <c r="E1328" s="1" t="s">
        <v>273</v>
      </c>
      <c r="F1328" s="1" t="s">
        <v>274</v>
      </c>
      <c r="G1328"/>
      <c r="H1328" s="22">
        <v>9.7999999999999997E-3</v>
      </c>
      <c r="J1328" s="13">
        <v>-3.4500000000000003E-2</v>
      </c>
      <c r="K1328" s="13">
        <v>0.1386</v>
      </c>
      <c r="L1328" s="13">
        <v>6.8699999999999997E-2</v>
      </c>
      <c r="M1328" s="13">
        <v>6.08E-2</v>
      </c>
      <c r="N1328" s="13">
        <v>-0.30259999999999998</v>
      </c>
      <c r="O1328" s="13">
        <v>-0.33179999999999998</v>
      </c>
      <c r="P1328" s="13"/>
      <c r="Q1328" s="19">
        <v>929</v>
      </c>
      <c r="R1328" s="22">
        <v>0.5</v>
      </c>
      <c r="S1328" s="22">
        <v>0.95</v>
      </c>
      <c r="T1328" s="22">
        <v>-0.01</v>
      </c>
      <c r="U1328" s="19">
        <v>46</v>
      </c>
      <c r="V1328" s="19">
        <v>8</v>
      </c>
      <c r="AS1328" s="2"/>
      <c r="AT1328" s="2"/>
      <c r="AU1328" s="2"/>
      <c r="AV1328" s="15"/>
      <c r="AW1328" s="15"/>
      <c r="BA1328" s="2"/>
      <c r="BB1328" s="2"/>
      <c r="BD1328" s="20"/>
      <c r="BE1328" s="20"/>
      <c r="BG1328" s="3"/>
      <c r="BH1328" s="1"/>
      <c r="BI1328" s="1"/>
      <c r="BJ1328" s="1"/>
      <c r="BK1328" s="1"/>
      <c r="BL1328" s="1"/>
    </row>
    <row r="1329" spans="1:64" x14ac:dyDescent="0.25">
      <c r="A1329" s="1" t="s">
        <v>148</v>
      </c>
      <c r="B1329" s="1" t="s">
        <v>2</v>
      </c>
      <c r="C1329" s="1" t="s">
        <v>39</v>
      </c>
      <c r="D1329" s="1" t="s">
        <v>16</v>
      </c>
      <c r="E1329" s="1" t="s">
        <v>2505</v>
      </c>
      <c r="F1329" s="1" t="s">
        <v>2507</v>
      </c>
      <c r="G1329"/>
      <c r="H1329" s="22">
        <v>-7.4000000000000003E-3</v>
      </c>
      <c r="J1329" s="13">
        <v>-5.4699999999999999E-2</v>
      </c>
      <c r="K1329" s="13">
        <v>5.33E-2</v>
      </c>
      <c r="L1329" s="13">
        <v>2.6499999999999999E-2</v>
      </c>
      <c r="M1329" s="13">
        <v>2.5399999999999999E-2</v>
      </c>
      <c r="N1329" s="13">
        <v>-7.3200000000000001E-2</v>
      </c>
      <c r="O1329" s="13">
        <v>-8.3299999999999999E-2</v>
      </c>
      <c r="P1329" s="13"/>
      <c r="Q1329" s="19">
        <v>80</v>
      </c>
      <c r="R1329" s="22">
        <v>0.5</v>
      </c>
      <c r="S1329" s="22">
        <v>0.81</v>
      </c>
      <c r="T1329" s="22">
        <v>-0.23</v>
      </c>
      <c r="U1329" s="19">
        <v>46</v>
      </c>
      <c r="V1329" s="19">
        <v>10</v>
      </c>
      <c r="AS1329" s="2"/>
      <c r="AT1329" s="2"/>
      <c r="AU1329" s="2"/>
      <c r="AV1329" s="15"/>
      <c r="AW1329" s="15"/>
      <c r="BA1329" s="2"/>
      <c r="BB1329" s="2"/>
      <c r="BD1329" s="20"/>
      <c r="BE1329" s="20"/>
      <c r="BG1329" s="3"/>
      <c r="BH1329" s="1"/>
      <c r="BI1329" s="1"/>
      <c r="BJ1329" s="1"/>
      <c r="BK1329" s="1"/>
      <c r="BL1329" s="1"/>
    </row>
    <row r="1330" spans="1:64" x14ac:dyDescent="0.25">
      <c r="A1330" s="1" t="s">
        <v>6</v>
      </c>
      <c r="B1330" s="1" t="s">
        <v>18</v>
      </c>
      <c r="C1330" s="1" t="s">
        <v>1645</v>
      </c>
      <c r="D1330" s="1" t="s">
        <v>4</v>
      </c>
      <c r="E1330" s="1" t="s">
        <v>936</v>
      </c>
      <c r="F1330" s="1" t="s">
        <v>937</v>
      </c>
      <c r="G1330">
        <v>-2.2260000000000001E-3</v>
      </c>
      <c r="H1330" s="22">
        <v>0.10800700000000001</v>
      </c>
      <c r="I1330" s="2">
        <v>-2.2000000000000001E-3</v>
      </c>
      <c r="J1330" s="13">
        <v>0.64959999999999996</v>
      </c>
      <c r="K1330" s="13">
        <v>0.56910000000000005</v>
      </c>
      <c r="L1330" s="13">
        <v>0.28639999999999999</v>
      </c>
      <c r="M1330" s="13">
        <v>0.14069999999999999</v>
      </c>
      <c r="N1330" s="13">
        <v>-0.39610000000000001</v>
      </c>
      <c r="O1330" s="13">
        <v>-0.72750000000000004</v>
      </c>
      <c r="P1330" s="13">
        <v>-2.2000000000000001E-3</v>
      </c>
      <c r="Q1330" s="19">
        <v>0</v>
      </c>
      <c r="R1330" s="22">
        <v>0.5</v>
      </c>
      <c r="S1330" s="22">
        <v>0.78</v>
      </c>
      <c r="T1330" s="22">
        <v>0.31</v>
      </c>
      <c r="U1330" s="19">
        <v>45</v>
      </c>
      <c r="V1330" s="19">
        <v>31</v>
      </c>
      <c r="AS1330" s="2"/>
      <c r="AT1330" s="2"/>
      <c r="AU1330" s="2"/>
      <c r="AV1330" s="15"/>
      <c r="AW1330" s="15"/>
      <c r="BA1330" s="2"/>
      <c r="BB1330" s="2"/>
      <c r="BD1330" s="20"/>
      <c r="BE1330" s="20"/>
      <c r="BG1330" s="3"/>
      <c r="BH1330" s="1"/>
      <c r="BI1330" s="1"/>
      <c r="BJ1330" s="1"/>
      <c r="BK1330" s="1"/>
      <c r="BL1330" s="1"/>
    </row>
    <row r="1331" spans="1:64" x14ac:dyDescent="0.25">
      <c r="A1331" s="1" t="s">
        <v>6</v>
      </c>
      <c r="B1331" s="1" t="s">
        <v>18</v>
      </c>
      <c r="C1331" s="1" t="s">
        <v>1645</v>
      </c>
      <c r="D1331" s="1" t="s">
        <v>4</v>
      </c>
      <c r="E1331" s="1" t="s">
        <v>2240</v>
      </c>
      <c r="F1331" s="1" t="s">
        <v>2241</v>
      </c>
      <c r="G1331">
        <v>-0.11349099999999999</v>
      </c>
      <c r="H1331" s="22">
        <v>-5.4403E-2</v>
      </c>
      <c r="I1331" s="2">
        <v>-0.1135</v>
      </c>
      <c r="J1331" s="13">
        <v>0.47160000000000002</v>
      </c>
      <c r="K1331" s="13">
        <v>0.63139999999999996</v>
      </c>
      <c r="L1331" s="13">
        <v>0.31680000000000003</v>
      </c>
      <c r="M1331" s="13">
        <v>0.17199999999999999</v>
      </c>
      <c r="N1331" s="13">
        <v>-0.16170000000000001</v>
      </c>
      <c r="O1331" s="13">
        <v>-0.30020000000000002</v>
      </c>
      <c r="P1331" s="13">
        <v>-0.1135</v>
      </c>
      <c r="Q1331" s="19">
        <v>0</v>
      </c>
      <c r="R1331" s="22">
        <v>0.5</v>
      </c>
      <c r="S1331" s="22">
        <v>1.66</v>
      </c>
      <c r="T1331" s="22">
        <v>0.39</v>
      </c>
      <c r="U1331" s="19">
        <v>11</v>
      </c>
      <c r="V1331" s="19">
        <v>6</v>
      </c>
      <c r="AS1331" s="2"/>
      <c r="AT1331" s="2"/>
      <c r="AU1331" s="2"/>
      <c r="AV1331" s="15"/>
      <c r="AW1331" s="15"/>
      <c r="BA1331" s="2"/>
      <c r="BB1331" s="2"/>
      <c r="BD1331" s="20"/>
      <c r="BE1331" s="20"/>
      <c r="BG1331" s="3"/>
      <c r="BH1331" s="1"/>
      <c r="BI1331" s="1"/>
      <c r="BJ1331" s="1"/>
      <c r="BK1331" s="1"/>
      <c r="BL1331" s="1"/>
    </row>
    <row r="1332" spans="1:64" x14ac:dyDescent="0.25">
      <c r="A1332" s="1" t="s">
        <v>1</v>
      </c>
      <c r="B1332" s="1" t="s">
        <v>2</v>
      </c>
      <c r="C1332" s="1" t="s">
        <v>13</v>
      </c>
      <c r="D1332" s="1" t="s">
        <v>16</v>
      </c>
      <c r="E1332" s="1" t="s">
        <v>85</v>
      </c>
      <c r="F1332" s="1" t="s">
        <v>1478</v>
      </c>
      <c r="G1332"/>
      <c r="H1332" s="22">
        <v>-1.7299999999999999E-2</v>
      </c>
      <c r="J1332" s="13">
        <v>4.07E-2</v>
      </c>
      <c r="K1332" s="13">
        <v>9.8799999999999999E-2</v>
      </c>
      <c r="L1332" s="13">
        <v>4.9099999999999998E-2</v>
      </c>
      <c r="M1332" s="13">
        <v>4.53E-2</v>
      </c>
      <c r="N1332" s="13">
        <v>-2.06E-2</v>
      </c>
      <c r="O1332" s="13">
        <v>-9.8400000000000001E-2</v>
      </c>
      <c r="P1332" s="13"/>
      <c r="Q1332" s="19">
        <v>7</v>
      </c>
      <c r="R1332" s="22">
        <v>0.5</v>
      </c>
      <c r="S1332" s="22">
        <v>0.84</v>
      </c>
      <c r="T1332" s="22">
        <v>0.16</v>
      </c>
      <c r="U1332" s="19">
        <v>16</v>
      </c>
      <c r="V1332" s="19">
        <v>7</v>
      </c>
      <c r="AS1332" s="2"/>
      <c r="AT1332" s="2"/>
      <c r="AU1332" s="2"/>
      <c r="AV1332" s="15"/>
      <c r="AW1332" s="15"/>
      <c r="BA1332" s="2"/>
      <c r="BB1332" s="2"/>
      <c r="BD1332" s="20"/>
      <c r="BE1332" s="20"/>
      <c r="BG1332" s="3"/>
      <c r="BH1332" s="1"/>
      <c r="BI1332" s="1"/>
      <c r="BJ1332" s="1"/>
      <c r="BK1332" s="1"/>
      <c r="BL1332" s="1"/>
    </row>
    <row r="1333" spans="1:64" x14ac:dyDescent="0.25">
      <c r="A1333" s="1" t="s">
        <v>1</v>
      </c>
      <c r="B1333" s="1" t="s">
        <v>2</v>
      </c>
      <c r="C1333" s="1" t="s">
        <v>13</v>
      </c>
      <c r="D1333" s="1" t="s">
        <v>4</v>
      </c>
      <c r="E1333" s="1" t="s">
        <v>103</v>
      </c>
      <c r="F1333" s="1" t="s">
        <v>104</v>
      </c>
      <c r="G1333"/>
      <c r="H1333" s="22">
        <v>2.7000000000000001E-3</v>
      </c>
      <c r="J1333" s="13">
        <v>-4.6899999999999997E-2</v>
      </c>
      <c r="K1333" s="13">
        <v>0.1615</v>
      </c>
      <c r="L1333" s="13">
        <v>8.1199999999999994E-2</v>
      </c>
      <c r="M1333" s="13">
        <v>7.0599999999999996E-2</v>
      </c>
      <c r="N1333" s="13">
        <v>-0.18720000000000001</v>
      </c>
      <c r="O1333" s="13">
        <v>-0.28470000000000001</v>
      </c>
      <c r="P1333" s="13"/>
      <c r="Q1333" s="19">
        <v>1945</v>
      </c>
      <c r="R1333" s="22">
        <v>0.5</v>
      </c>
      <c r="S1333" s="22">
        <v>0.94</v>
      </c>
      <c r="T1333" s="22">
        <v>-0.19</v>
      </c>
      <c r="U1333" s="19">
        <v>59</v>
      </c>
      <c r="V1333" s="19">
        <v>12</v>
      </c>
      <c r="AS1333" s="2"/>
      <c r="AT1333" s="2"/>
      <c r="AU1333" s="2"/>
      <c r="AV1333" s="15"/>
      <c r="AW1333" s="15"/>
      <c r="BA1333" s="2"/>
      <c r="BB1333" s="2"/>
      <c r="BD1333" s="20"/>
      <c r="BE1333" s="20"/>
      <c r="BG1333" s="3"/>
      <c r="BH1333" s="1"/>
      <c r="BI1333" s="1"/>
      <c r="BJ1333" s="1"/>
      <c r="BK1333" s="1"/>
      <c r="BL1333" s="1"/>
    </row>
    <row r="1334" spans="1:64" x14ac:dyDescent="0.25">
      <c r="A1334" s="1" t="s">
        <v>6</v>
      </c>
      <c r="B1334" s="1" t="s">
        <v>18</v>
      </c>
      <c r="C1334" s="1" t="s">
        <v>1645</v>
      </c>
      <c r="D1334" s="1" t="s">
        <v>4</v>
      </c>
      <c r="E1334" s="1" t="s">
        <v>1204</v>
      </c>
      <c r="F1334" s="1" t="s">
        <v>1204</v>
      </c>
      <c r="G1334">
        <v>0.13827100000000001</v>
      </c>
      <c r="H1334" s="22">
        <v>-0.17874300000000001</v>
      </c>
      <c r="I1334" s="2">
        <v>0.13830000000000001</v>
      </c>
      <c r="J1334" s="13">
        <v>0.52259999999999995</v>
      </c>
      <c r="K1334" s="13">
        <v>0.91890000000000005</v>
      </c>
      <c r="L1334" s="13">
        <v>0.4637</v>
      </c>
      <c r="M1334" s="13">
        <v>8.3900000000000002E-2</v>
      </c>
      <c r="N1334" s="13">
        <v>-0.25169999999999998</v>
      </c>
      <c r="O1334" s="13">
        <v>-0.85519999999999996</v>
      </c>
      <c r="P1334" s="13">
        <v>0.13830000000000001</v>
      </c>
      <c r="Q1334" s="19">
        <v>0</v>
      </c>
      <c r="R1334" s="22">
        <v>0.5</v>
      </c>
      <c r="S1334" s="22">
        <v>1.1399999999999999</v>
      </c>
      <c r="T1334" s="22">
        <v>0.56999999999999995</v>
      </c>
      <c r="U1334" s="19">
        <v>39</v>
      </c>
      <c r="V1334" s="19">
        <v>21</v>
      </c>
      <c r="AS1334" s="2"/>
      <c r="AT1334" s="2"/>
      <c r="AU1334" s="2"/>
      <c r="AV1334" s="15"/>
      <c r="AW1334" s="15"/>
      <c r="BA1334" s="2"/>
      <c r="BB1334" s="2"/>
      <c r="BD1334" s="20"/>
      <c r="BE1334" s="20"/>
      <c r="BG1334" s="3"/>
      <c r="BH1334" s="1"/>
      <c r="BI1334" s="1"/>
      <c r="BJ1334" s="1"/>
      <c r="BK1334" s="1"/>
      <c r="BL1334" s="1"/>
    </row>
    <row r="1335" spans="1:64" x14ac:dyDescent="0.25">
      <c r="A1335" s="1" t="s">
        <v>32</v>
      </c>
      <c r="B1335" s="1" t="s">
        <v>18</v>
      </c>
      <c r="C1335" s="1" t="s">
        <v>25</v>
      </c>
      <c r="D1335" s="1" t="s">
        <v>280</v>
      </c>
      <c r="E1335" s="1" t="s">
        <v>2331</v>
      </c>
      <c r="F1335" s="1" t="s">
        <v>2724</v>
      </c>
      <c r="G1335"/>
      <c r="H1335" s="22">
        <v>8.9999999999999998E-4</v>
      </c>
      <c r="J1335" s="13">
        <v>5.5800000000000002E-2</v>
      </c>
      <c r="K1335" s="13">
        <v>7.1199999999999999E-2</v>
      </c>
      <c r="L1335" s="13">
        <v>3.5400000000000001E-2</v>
      </c>
      <c r="M1335" s="13">
        <v>3.32E-2</v>
      </c>
      <c r="N1335" s="13">
        <v>0</v>
      </c>
      <c r="O1335" s="13">
        <v>-0.14749999999999999</v>
      </c>
      <c r="P1335" s="13"/>
      <c r="Q1335" s="19">
        <v>216</v>
      </c>
      <c r="R1335" s="22">
        <v>0.5</v>
      </c>
      <c r="S1335" s="22">
        <v>0.26</v>
      </c>
      <c r="T1335" s="22">
        <v>0.39</v>
      </c>
      <c r="U1335" s="19">
        <v>15</v>
      </c>
      <c r="V1335" s="19">
        <v>6</v>
      </c>
      <c r="AS1335" s="2"/>
      <c r="AT1335" s="2"/>
      <c r="AU1335" s="2"/>
      <c r="AV1335" s="15"/>
      <c r="AW1335" s="15"/>
      <c r="BA1335" s="2"/>
      <c r="BB1335" s="2"/>
      <c r="BD1335" s="20"/>
      <c r="BE1335" s="20"/>
      <c r="BG1335" s="3"/>
      <c r="BH1335" s="1"/>
      <c r="BI1335" s="1"/>
      <c r="BJ1335" s="1"/>
      <c r="BK1335" s="1"/>
      <c r="BL1335" s="1"/>
    </row>
    <row r="1336" spans="1:64" x14ac:dyDescent="0.25">
      <c r="A1336" s="1" t="s">
        <v>1</v>
      </c>
      <c r="B1336" s="1" t="s">
        <v>2</v>
      </c>
      <c r="C1336" s="1" t="s">
        <v>39</v>
      </c>
      <c r="D1336" s="1" t="s">
        <v>29</v>
      </c>
      <c r="E1336" s="1" t="s">
        <v>1647</v>
      </c>
      <c r="F1336" s="1" t="s">
        <v>3171</v>
      </c>
      <c r="G1336"/>
      <c r="H1336" s="22">
        <v>6.0699999999999997E-2</v>
      </c>
      <c r="J1336" s="13">
        <v>5.8200000000000002E-2</v>
      </c>
      <c r="K1336" s="13">
        <v>0.12540000000000001</v>
      </c>
      <c r="L1336" s="13">
        <v>6.3299999999999995E-2</v>
      </c>
      <c r="M1336" s="13">
        <v>5.7000000000000002E-2</v>
      </c>
      <c r="N1336" s="13">
        <v>-9.9400000000000002E-2</v>
      </c>
      <c r="O1336" s="13">
        <v>-0.25319999999999998</v>
      </c>
      <c r="P1336" s="13"/>
      <c r="Q1336" s="19">
        <v>7</v>
      </c>
      <c r="R1336" s="22">
        <v>0.5</v>
      </c>
      <c r="S1336" s="22">
        <v>0.75</v>
      </c>
      <c r="T1336" s="22">
        <v>-0.03</v>
      </c>
      <c r="U1336" s="19">
        <v>64</v>
      </c>
      <c r="V1336" s="19">
        <v>8</v>
      </c>
      <c r="AS1336" s="2"/>
      <c r="AT1336" s="2"/>
      <c r="AU1336" s="2"/>
      <c r="AV1336" s="15"/>
      <c r="AW1336" s="15"/>
      <c r="BA1336" s="2"/>
      <c r="BB1336" s="2"/>
      <c r="BD1336" s="20"/>
      <c r="BE1336" s="20"/>
      <c r="BG1336" s="3"/>
      <c r="BH1336" s="1"/>
      <c r="BI1336" s="1"/>
      <c r="BJ1336" s="1"/>
      <c r="BK1336" s="1"/>
      <c r="BL1336" s="1"/>
    </row>
    <row r="1337" spans="1:64" x14ac:dyDescent="0.25">
      <c r="A1337" s="1" t="s">
        <v>6</v>
      </c>
      <c r="B1337" s="1" t="s">
        <v>8</v>
      </c>
      <c r="C1337" s="1" t="s">
        <v>7</v>
      </c>
      <c r="D1337" s="1" t="s">
        <v>4</v>
      </c>
      <c r="E1337" s="1" t="s">
        <v>2821</v>
      </c>
      <c r="F1337" s="1" t="s">
        <v>2821</v>
      </c>
      <c r="G1337"/>
      <c r="H1337" s="22">
        <v>-1.7999999999999999E-2</v>
      </c>
      <c r="J1337" s="13">
        <v>0.87980000000000003</v>
      </c>
      <c r="K1337" s="13">
        <v>0.49399999999999999</v>
      </c>
      <c r="L1337" s="13">
        <v>0.2452</v>
      </c>
      <c r="M1337" s="13">
        <v>0.1416</v>
      </c>
      <c r="N1337" s="13">
        <v>-1.7999999999999999E-2</v>
      </c>
      <c r="O1337" s="13">
        <v>-0.37140000000000001</v>
      </c>
      <c r="P1337" s="13"/>
      <c r="Q1337" s="19">
        <v>4</v>
      </c>
      <c r="R1337" s="22">
        <v>0.5</v>
      </c>
      <c r="S1337" s="22">
        <v>0.83</v>
      </c>
      <c r="T1337" s="22">
        <v>0.35</v>
      </c>
      <c r="U1337" s="19">
        <v>21</v>
      </c>
      <c r="V1337" s="19">
        <v>9</v>
      </c>
      <c r="AS1337" s="2"/>
      <c r="AT1337" s="2"/>
      <c r="AU1337" s="2"/>
      <c r="AV1337" s="15"/>
      <c r="AW1337" s="15"/>
      <c r="BA1337" s="2"/>
      <c r="BB1337" s="2"/>
      <c r="BD1337" s="20"/>
      <c r="BE1337" s="20"/>
      <c r="BG1337" s="3"/>
      <c r="BH1337" s="1"/>
      <c r="BI1337" s="1"/>
      <c r="BJ1337" s="1"/>
      <c r="BK1337" s="1"/>
      <c r="BL1337" s="1"/>
    </row>
    <row r="1338" spans="1:64" x14ac:dyDescent="0.25">
      <c r="A1338" s="1" t="s">
        <v>21</v>
      </c>
      <c r="B1338" s="1" t="s">
        <v>2</v>
      </c>
      <c r="C1338" s="1" t="s">
        <v>7</v>
      </c>
      <c r="D1338" s="1" t="s">
        <v>30</v>
      </c>
      <c r="E1338" s="1" t="s">
        <v>1366</v>
      </c>
      <c r="F1338" s="1" t="s">
        <v>1410</v>
      </c>
      <c r="G1338"/>
      <c r="H1338" s="22">
        <v>-1.84E-2</v>
      </c>
      <c r="J1338" s="13">
        <v>0.2752</v>
      </c>
      <c r="K1338" s="13">
        <v>0.1086</v>
      </c>
      <c r="L1338" s="13">
        <v>5.3800000000000001E-2</v>
      </c>
      <c r="M1338" s="13">
        <v>4.9200000000000001E-2</v>
      </c>
      <c r="N1338" s="13">
        <v>-1.84E-2</v>
      </c>
      <c r="O1338" s="13">
        <v>-0.188</v>
      </c>
      <c r="P1338" s="13"/>
      <c r="Q1338" s="19">
        <v>6</v>
      </c>
      <c r="R1338" s="22">
        <v>0.5</v>
      </c>
      <c r="S1338" s="22">
        <v>0.8</v>
      </c>
      <c r="T1338" s="22">
        <v>0.39</v>
      </c>
      <c r="U1338" s="19">
        <v>21</v>
      </c>
      <c r="V1338" s="19">
        <v>8</v>
      </c>
      <c r="AS1338" s="2"/>
      <c r="AT1338" s="2"/>
      <c r="AU1338" s="2"/>
      <c r="AV1338" s="15"/>
      <c r="AW1338" s="15"/>
      <c r="BA1338" s="2"/>
      <c r="BB1338" s="2"/>
      <c r="BD1338" s="20"/>
      <c r="BE1338" s="20"/>
      <c r="BG1338" s="3"/>
      <c r="BH1338" s="1"/>
      <c r="BI1338" s="1"/>
      <c r="BJ1338" s="1"/>
      <c r="BK1338" s="1"/>
      <c r="BL1338" s="1"/>
    </row>
    <row r="1339" spans="1:64" x14ac:dyDescent="0.25">
      <c r="A1339" s="1" t="s">
        <v>6</v>
      </c>
      <c r="B1339" s="1" t="s">
        <v>2</v>
      </c>
      <c r="C1339" s="1" t="s">
        <v>1646</v>
      </c>
      <c r="D1339" s="1" t="s">
        <v>4</v>
      </c>
      <c r="E1339" s="1" t="s">
        <v>3263</v>
      </c>
      <c r="F1339" s="1" t="s">
        <v>3264</v>
      </c>
      <c r="G1339"/>
      <c r="H1339" s="22">
        <v>0.1207</v>
      </c>
      <c r="J1339" s="13">
        <v>0.65690000000000004</v>
      </c>
      <c r="K1339" s="13">
        <v>0.76449999999999996</v>
      </c>
      <c r="L1339" s="13">
        <v>0.379</v>
      </c>
      <c r="M1339" s="13">
        <v>0.14299999999999999</v>
      </c>
      <c r="N1339" s="13">
        <v>0</v>
      </c>
      <c r="O1339" s="13">
        <v>-0.70240000000000002</v>
      </c>
      <c r="P1339" s="13"/>
      <c r="Q1339" s="19">
        <v>55</v>
      </c>
      <c r="R1339" s="22">
        <v>0.5</v>
      </c>
      <c r="S1339" s="22">
        <v>1.38</v>
      </c>
      <c r="T1339" s="22">
        <v>0.46</v>
      </c>
      <c r="U1339" s="19">
        <v>27</v>
      </c>
      <c r="V1339" s="19">
        <v>17</v>
      </c>
      <c r="AS1339" s="2"/>
      <c r="AT1339" s="2"/>
      <c r="AU1339" s="2"/>
      <c r="AV1339" s="15"/>
      <c r="AW1339" s="15"/>
      <c r="BA1339" s="2"/>
      <c r="BB1339" s="2"/>
      <c r="BD1339" s="20"/>
      <c r="BE1339" s="20"/>
      <c r="BG1339" s="3"/>
      <c r="BH1339" s="1"/>
      <c r="BI1339" s="1"/>
      <c r="BJ1339" s="1"/>
      <c r="BK1339" s="1"/>
      <c r="BL1339" s="1"/>
    </row>
    <row r="1340" spans="1:64" x14ac:dyDescent="0.25">
      <c r="A1340" s="1" t="s">
        <v>6</v>
      </c>
      <c r="B1340" s="1" t="s">
        <v>18</v>
      </c>
      <c r="C1340" s="1" t="s">
        <v>1645</v>
      </c>
      <c r="D1340" s="1" t="s">
        <v>4</v>
      </c>
      <c r="E1340" s="1" t="s">
        <v>1950</v>
      </c>
      <c r="F1340" s="1" t="s">
        <v>1951</v>
      </c>
      <c r="G1340">
        <v>-5.8380000000000003E-3</v>
      </c>
      <c r="H1340" s="22">
        <v>-9.5259999999999997E-2</v>
      </c>
      <c r="I1340" s="2">
        <v>-5.7999999999999996E-3</v>
      </c>
      <c r="J1340" s="13">
        <v>0.5746</v>
      </c>
      <c r="K1340" s="13">
        <v>0.78449999999999998</v>
      </c>
      <c r="L1340" s="13">
        <v>0.39</v>
      </c>
      <c r="M1340" s="13">
        <v>0.12820000000000001</v>
      </c>
      <c r="N1340" s="13">
        <v>-0.20610000000000001</v>
      </c>
      <c r="O1340" s="13">
        <v>-0.79800000000000004</v>
      </c>
      <c r="P1340" s="13">
        <v>-5.7999999999999996E-3</v>
      </c>
      <c r="Q1340" s="19">
        <v>0</v>
      </c>
      <c r="R1340" s="22">
        <v>0.5</v>
      </c>
      <c r="S1340" s="22">
        <v>1.1599999999999999</v>
      </c>
      <c r="T1340" s="22">
        <v>0.54</v>
      </c>
      <c r="U1340" s="19">
        <v>39</v>
      </c>
      <c r="V1340" s="19">
        <v>15</v>
      </c>
      <c r="AS1340" s="2"/>
      <c r="AT1340" s="2"/>
      <c r="AU1340" s="2"/>
      <c r="AV1340" s="15"/>
      <c r="AW1340" s="15"/>
      <c r="BA1340" s="2"/>
      <c r="BB1340" s="2"/>
      <c r="BD1340" s="20"/>
      <c r="BE1340" s="20"/>
      <c r="BG1340" s="3"/>
      <c r="BH1340" s="1"/>
      <c r="BI1340" s="1"/>
      <c r="BJ1340" s="1"/>
      <c r="BK1340" s="1"/>
      <c r="BL1340" s="1"/>
    </row>
    <row r="1341" spans="1:64" x14ac:dyDescent="0.25">
      <c r="A1341" s="1" t="s">
        <v>1</v>
      </c>
      <c r="B1341" s="1" t="s">
        <v>2</v>
      </c>
      <c r="C1341" s="1" t="s">
        <v>27</v>
      </c>
      <c r="D1341" s="1" t="s">
        <v>16</v>
      </c>
      <c r="E1341" s="1" t="s">
        <v>251</v>
      </c>
      <c r="F1341" s="1" t="s">
        <v>252</v>
      </c>
      <c r="G1341"/>
      <c r="H1341" s="22">
        <v>1.2999999999999999E-3</v>
      </c>
      <c r="J1341" s="13">
        <v>-9.3299999999999994E-2</v>
      </c>
      <c r="K1341" s="13">
        <v>0.27300000000000002</v>
      </c>
      <c r="L1341" s="13">
        <v>0.13769999999999999</v>
      </c>
      <c r="M1341" s="13">
        <v>0.1053</v>
      </c>
      <c r="N1341" s="13">
        <v>-9.3299999999999994E-2</v>
      </c>
      <c r="O1341" s="13">
        <v>-0.44019999999999998</v>
      </c>
      <c r="P1341" s="13"/>
      <c r="Q1341" s="19">
        <v>18</v>
      </c>
      <c r="R1341" s="22">
        <v>0.5</v>
      </c>
      <c r="S1341" s="22">
        <v>0.69</v>
      </c>
      <c r="T1341" s="22">
        <v>-0.11</v>
      </c>
      <c r="U1341" s="19">
        <v>39</v>
      </c>
      <c r="V1341" s="19">
        <v>10</v>
      </c>
      <c r="AS1341" s="2"/>
      <c r="AT1341" s="2"/>
      <c r="AU1341" s="2"/>
      <c r="AV1341" s="15"/>
      <c r="AW1341" s="15"/>
      <c r="BA1341" s="2"/>
      <c r="BB1341" s="2"/>
      <c r="BD1341" s="20"/>
      <c r="BE1341" s="20"/>
      <c r="BG1341" s="3"/>
      <c r="BH1341" s="1"/>
      <c r="BI1341" s="1"/>
      <c r="BJ1341" s="1"/>
      <c r="BK1341" s="1"/>
      <c r="BL1341" s="1"/>
    </row>
    <row r="1342" spans="1:64" x14ac:dyDescent="0.25">
      <c r="A1342" s="1" t="s">
        <v>17</v>
      </c>
      <c r="B1342" s="1" t="s">
        <v>2</v>
      </c>
      <c r="C1342" s="1" t="s">
        <v>25</v>
      </c>
      <c r="D1342" s="1" t="s">
        <v>283</v>
      </c>
      <c r="E1342" s="1" t="s">
        <v>484</v>
      </c>
      <c r="F1342" s="1" t="s">
        <v>542</v>
      </c>
      <c r="G1342">
        <v>2.9839000000000001E-2</v>
      </c>
      <c r="H1342" s="22">
        <v>-1.4369999999999999E-3</v>
      </c>
      <c r="I1342" s="2">
        <v>2.98E-2</v>
      </c>
      <c r="J1342" s="13">
        <v>0.13400000000000001</v>
      </c>
      <c r="K1342" s="13">
        <v>7.0699999999999999E-2</v>
      </c>
      <c r="L1342" s="13">
        <v>3.4599999999999999E-2</v>
      </c>
      <c r="M1342" s="13">
        <v>3.2599999999999997E-2</v>
      </c>
      <c r="N1342" s="13">
        <v>0</v>
      </c>
      <c r="O1342" s="13">
        <v>-0.23669999999999999</v>
      </c>
      <c r="P1342" s="13">
        <v>2.98E-2</v>
      </c>
      <c r="Q1342" s="19">
        <v>0</v>
      </c>
      <c r="R1342" s="22">
        <v>0.49</v>
      </c>
      <c r="S1342" s="22">
        <v>0.63</v>
      </c>
      <c r="T1342" s="22">
        <v>0.7</v>
      </c>
      <c r="U1342" s="19">
        <v>70</v>
      </c>
      <c r="V1342" s="19">
        <v>8</v>
      </c>
      <c r="AS1342" s="2"/>
      <c r="AT1342" s="2"/>
      <c r="AU1342" s="2"/>
      <c r="AV1342" s="15"/>
      <c r="AW1342" s="15"/>
      <c r="BA1342" s="2"/>
      <c r="BB1342" s="2"/>
      <c r="BD1342" s="20"/>
      <c r="BE1342" s="20"/>
      <c r="BG1342" s="3"/>
      <c r="BH1342" s="1"/>
      <c r="BI1342" s="1"/>
      <c r="BJ1342" s="1"/>
      <c r="BK1342" s="1"/>
      <c r="BL1342" s="1"/>
    </row>
    <row r="1343" spans="1:64" x14ac:dyDescent="0.25">
      <c r="A1343" s="1" t="s">
        <v>1</v>
      </c>
      <c r="B1343" s="1" t="s">
        <v>18</v>
      </c>
      <c r="C1343" s="1" t="s">
        <v>27</v>
      </c>
      <c r="D1343" s="1" t="s">
        <v>170</v>
      </c>
      <c r="E1343" s="1" t="s">
        <v>1407</v>
      </c>
      <c r="F1343" s="1" t="s">
        <v>1408</v>
      </c>
      <c r="G1343"/>
      <c r="H1343" s="22">
        <v>8.2000000000000007E-3</v>
      </c>
      <c r="J1343" s="13">
        <v>-0.23499999999999999</v>
      </c>
      <c r="K1343" s="13">
        <v>0.1832</v>
      </c>
      <c r="L1343" s="13">
        <v>8.8999999999999996E-2</v>
      </c>
      <c r="M1343" s="13">
        <v>7.4399999999999994E-2</v>
      </c>
      <c r="N1343" s="13">
        <v>-0.26150000000000001</v>
      </c>
      <c r="O1343" s="13">
        <v>-0.30840000000000001</v>
      </c>
      <c r="P1343" s="13"/>
      <c r="Q1343" s="19">
        <v>10</v>
      </c>
      <c r="R1343" s="22">
        <v>0.49</v>
      </c>
      <c r="S1343" s="22">
        <v>0.5</v>
      </c>
      <c r="T1343" s="22">
        <v>0.06</v>
      </c>
      <c r="U1343" s="19">
        <v>24</v>
      </c>
      <c r="V1343" s="19">
        <v>4</v>
      </c>
      <c r="AS1343" s="2"/>
      <c r="AT1343" s="2"/>
      <c r="AU1343" s="2"/>
      <c r="AV1343" s="15"/>
      <c r="AW1343" s="15"/>
      <c r="BA1343" s="2"/>
      <c r="BB1343" s="2"/>
      <c r="BD1343" s="20"/>
      <c r="BE1343" s="20"/>
      <c r="BG1343" s="3"/>
      <c r="BH1343" s="1"/>
      <c r="BI1343" s="1"/>
      <c r="BJ1343" s="1"/>
      <c r="BK1343" s="1"/>
      <c r="BL1343" s="1"/>
    </row>
    <row r="1344" spans="1:64" x14ac:dyDescent="0.25">
      <c r="A1344" s="1" t="s">
        <v>65</v>
      </c>
      <c r="B1344" s="1" t="s">
        <v>68</v>
      </c>
      <c r="C1344" s="1" t="s">
        <v>25</v>
      </c>
      <c r="D1344" s="1" t="s">
        <v>286</v>
      </c>
      <c r="E1344" s="1" t="s">
        <v>898</v>
      </c>
      <c r="F1344" s="1" t="s">
        <v>899</v>
      </c>
      <c r="G1344"/>
      <c r="H1344" s="22">
        <v>1.66E-4</v>
      </c>
      <c r="J1344" s="13">
        <v>0.1111</v>
      </c>
      <c r="K1344" s="13">
        <v>6.2300000000000001E-2</v>
      </c>
      <c r="L1344" s="13">
        <v>3.0300000000000001E-2</v>
      </c>
      <c r="M1344" s="13">
        <v>2.87E-2</v>
      </c>
      <c r="N1344" s="13">
        <v>0</v>
      </c>
      <c r="O1344" s="13">
        <v>-0.1545</v>
      </c>
      <c r="P1344" s="13"/>
      <c r="Q1344" s="19">
        <v>0</v>
      </c>
      <c r="R1344" s="22">
        <v>0.49</v>
      </c>
      <c r="S1344" s="22">
        <v>0.62</v>
      </c>
      <c r="T1344" s="22">
        <v>0.86</v>
      </c>
      <c r="U1344" s="19">
        <v>38</v>
      </c>
      <c r="V1344" s="19">
        <v>8</v>
      </c>
      <c r="AS1344" s="2"/>
      <c r="AT1344" s="2"/>
      <c r="AU1344" s="2"/>
      <c r="AV1344" s="15"/>
      <c r="AW1344" s="15"/>
      <c r="BA1344" s="2"/>
      <c r="BB1344" s="2"/>
      <c r="BD1344" s="20"/>
      <c r="BE1344" s="20"/>
      <c r="BG1344" s="3"/>
      <c r="BH1344" s="1"/>
      <c r="BI1344" s="1"/>
      <c r="BJ1344" s="1"/>
      <c r="BK1344" s="1"/>
      <c r="BL1344" s="1"/>
    </row>
    <row r="1345" spans="1:64" x14ac:dyDescent="0.25">
      <c r="A1345" s="1" t="s">
        <v>1</v>
      </c>
      <c r="B1345" s="1" t="s">
        <v>2</v>
      </c>
      <c r="C1345" s="1" t="s">
        <v>39</v>
      </c>
      <c r="D1345" s="1" t="s">
        <v>30</v>
      </c>
      <c r="E1345" s="1" t="s">
        <v>1571</v>
      </c>
      <c r="F1345" s="1" t="s">
        <v>1572</v>
      </c>
      <c r="G1345"/>
      <c r="H1345" s="22">
        <v>-2.1000000000000001E-2</v>
      </c>
      <c r="J1345" s="13">
        <v>0.1077</v>
      </c>
      <c r="K1345" s="13">
        <v>0.2198</v>
      </c>
      <c r="L1345" s="13">
        <v>0.1084</v>
      </c>
      <c r="M1345" s="13">
        <v>8.7499999999999994E-2</v>
      </c>
      <c r="N1345" s="13">
        <v>-7.4499999999999997E-2</v>
      </c>
      <c r="O1345" s="13">
        <v>-0.31090000000000001</v>
      </c>
      <c r="P1345" s="13"/>
      <c r="Q1345" s="19">
        <v>29</v>
      </c>
      <c r="R1345" s="22">
        <v>0.49</v>
      </c>
      <c r="S1345" s="22">
        <v>0.61</v>
      </c>
      <c r="T1345" s="22">
        <v>0.75</v>
      </c>
      <c r="U1345" s="19">
        <v>29</v>
      </c>
      <c r="V1345" s="19">
        <v>6</v>
      </c>
      <c r="AS1345" s="2"/>
      <c r="AT1345" s="2"/>
      <c r="AU1345" s="2"/>
      <c r="AV1345" s="15"/>
      <c r="AW1345" s="15"/>
      <c r="BA1345" s="2"/>
      <c r="BB1345" s="2"/>
      <c r="BD1345" s="20"/>
      <c r="BE1345" s="20"/>
      <c r="BG1345" s="3"/>
      <c r="BH1345" s="1"/>
      <c r="BI1345" s="1"/>
      <c r="BJ1345" s="1"/>
      <c r="BK1345" s="1"/>
      <c r="BL1345" s="1"/>
    </row>
    <row r="1346" spans="1:64" x14ac:dyDescent="0.25">
      <c r="A1346" s="1" t="s">
        <v>2738</v>
      </c>
      <c r="B1346" s="1" t="s">
        <v>2</v>
      </c>
      <c r="C1346" s="1" t="s">
        <v>22</v>
      </c>
      <c r="D1346" s="1" t="s">
        <v>30</v>
      </c>
      <c r="E1346" s="1" t="s">
        <v>2739</v>
      </c>
      <c r="F1346" s="1" t="s">
        <v>2743</v>
      </c>
      <c r="G1346"/>
      <c r="H1346" s="22">
        <v>9.1399999999999995E-2</v>
      </c>
      <c r="J1346" s="13">
        <v>-0.24199999999999999</v>
      </c>
      <c r="K1346" s="13">
        <v>0.76149999999999995</v>
      </c>
      <c r="L1346" s="13">
        <v>0.36980000000000002</v>
      </c>
      <c r="M1346" s="13">
        <v>0.1086</v>
      </c>
      <c r="N1346" s="13">
        <v>-0.45200000000000001</v>
      </c>
      <c r="O1346" s="13">
        <v>-0.49790000000000001</v>
      </c>
      <c r="P1346" s="13"/>
      <c r="Q1346" s="19">
        <v>0</v>
      </c>
      <c r="R1346" s="22">
        <v>0.49</v>
      </c>
      <c r="S1346" s="22">
        <v>1.01</v>
      </c>
      <c r="T1346" s="22">
        <v>0.48</v>
      </c>
      <c r="U1346" s="19">
        <v>13</v>
      </c>
      <c r="V1346" s="19">
        <v>5</v>
      </c>
      <c r="AS1346" s="2"/>
      <c r="AT1346" s="2"/>
      <c r="AU1346" s="2"/>
      <c r="AV1346" s="15"/>
      <c r="AW1346" s="15"/>
      <c r="BA1346" s="2"/>
      <c r="BB1346" s="2"/>
      <c r="BD1346" s="20"/>
      <c r="BE1346" s="20"/>
      <c r="BG1346" s="3"/>
      <c r="BH1346" s="1"/>
      <c r="BI1346" s="1"/>
      <c r="BJ1346" s="1"/>
      <c r="BK1346" s="1"/>
      <c r="BL1346" s="1"/>
    </row>
    <row r="1347" spans="1:64" x14ac:dyDescent="0.25">
      <c r="A1347" s="1" t="s">
        <v>2738</v>
      </c>
      <c r="B1347" s="1" t="s">
        <v>18</v>
      </c>
      <c r="C1347" s="1" t="s">
        <v>25</v>
      </c>
      <c r="D1347" s="1" t="s">
        <v>48</v>
      </c>
      <c r="E1347" s="1" t="s">
        <v>2739</v>
      </c>
      <c r="F1347" s="1" t="s">
        <v>2746</v>
      </c>
      <c r="G1347"/>
      <c r="H1347" s="22">
        <v>-0.18820000000000001</v>
      </c>
      <c r="J1347" s="13">
        <v>-0.1008</v>
      </c>
      <c r="K1347" s="13">
        <v>0.37380000000000002</v>
      </c>
      <c r="L1347" s="13">
        <v>0.1845</v>
      </c>
      <c r="M1347" s="13">
        <v>0.1263</v>
      </c>
      <c r="N1347" s="13">
        <v>-0.20799999999999999</v>
      </c>
      <c r="O1347" s="13">
        <v>-0.25719999999999998</v>
      </c>
      <c r="P1347" s="13"/>
      <c r="Q1347" s="19">
        <v>0</v>
      </c>
      <c r="R1347" s="22">
        <v>0.49</v>
      </c>
      <c r="S1347" s="22">
        <v>0.81</v>
      </c>
      <c r="T1347" s="22">
        <v>0.66</v>
      </c>
      <c r="U1347" s="19">
        <v>4</v>
      </c>
      <c r="V1347" s="19">
        <v>2</v>
      </c>
      <c r="AS1347" s="2"/>
      <c r="AT1347" s="2"/>
      <c r="AU1347" s="2"/>
      <c r="AV1347" s="15"/>
      <c r="AW1347" s="15"/>
      <c r="BA1347" s="2"/>
      <c r="BB1347" s="2"/>
      <c r="BD1347" s="20"/>
      <c r="BE1347" s="20"/>
      <c r="BG1347" s="3"/>
      <c r="BH1347" s="1"/>
      <c r="BI1347" s="1"/>
      <c r="BJ1347" s="1"/>
      <c r="BK1347" s="1"/>
      <c r="BL1347" s="1"/>
    </row>
    <row r="1348" spans="1:64" x14ac:dyDescent="0.25">
      <c r="A1348" s="1" t="s">
        <v>1</v>
      </c>
      <c r="B1348" s="1" t="s">
        <v>2</v>
      </c>
      <c r="C1348" s="1" t="s">
        <v>56</v>
      </c>
      <c r="D1348" s="1" t="s">
        <v>30</v>
      </c>
      <c r="E1348" s="1" t="s">
        <v>1885</v>
      </c>
      <c r="F1348" s="1" t="s">
        <v>1889</v>
      </c>
      <c r="G1348"/>
      <c r="H1348" s="22">
        <v>3.3599999999999998E-2</v>
      </c>
      <c r="J1348" s="13">
        <v>4.9799999999999997E-2</v>
      </c>
      <c r="K1348" s="13">
        <v>0.19889999999999999</v>
      </c>
      <c r="L1348" s="13">
        <v>9.7900000000000001E-2</v>
      </c>
      <c r="M1348" s="13">
        <v>8.2400000000000001E-2</v>
      </c>
      <c r="N1348" s="13">
        <v>-2.6700000000000002E-2</v>
      </c>
      <c r="O1348" s="13">
        <v>-0.1757</v>
      </c>
      <c r="P1348" s="13"/>
      <c r="Q1348" s="19">
        <v>1</v>
      </c>
      <c r="R1348" s="22">
        <v>0.49</v>
      </c>
      <c r="S1348" s="22">
        <v>0.82</v>
      </c>
      <c r="T1348" s="22">
        <v>-0.03</v>
      </c>
      <c r="U1348" s="19">
        <v>52</v>
      </c>
      <c r="V1348" s="19">
        <v>12</v>
      </c>
      <c r="AS1348" s="2"/>
      <c r="AT1348" s="2"/>
      <c r="AU1348" s="2"/>
      <c r="AV1348" s="15"/>
      <c r="AW1348" s="15"/>
      <c r="BA1348" s="2"/>
      <c r="BB1348" s="2"/>
      <c r="BD1348" s="20"/>
      <c r="BE1348" s="20"/>
      <c r="BG1348" s="3"/>
      <c r="BH1348" s="1"/>
      <c r="BI1348" s="1"/>
      <c r="BJ1348" s="1"/>
      <c r="BK1348" s="1"/>
      <c r="BL1348" s="1"/>
    </row>
    <row r="1349" spans="1:64" x14ac:dyDescent="0.25">
      <c r="A1349" s="1" t="s">
        <v>32</v>
      </c>
      <c r="B1349" s="1" t="s">
        <v>18</v>
      </c>
      <c r="C1349" s="1" t="s">
        <v>25</v>
      </c>
      <c r="D1349" s="1" t="s">
        <v>19</v>
      </c>
      <c r="E1349" s="1" t="s">
        <v>167</v>
      </c>
      <c r="F1349" s="1" t="s">
        <v>553</v>
      </c>
      <c r="G1349"/>
      <c r="H1349" s="22">
        <v>-1.4500000000000001E-2</v>
      </c>
      <c r="J1349" s="13">
        <v>0.14760000000000001</v>
      </c>
      <c r="K1349" s="13">
        <v>0.10009999999999999</v>
      </c>
      <c r="L1349" s="13">
        <v>4.9000000000000002E-2</v>
      </c>
      <c r="M1349" s="13">
        <v>4.4699999999999997E-2</v>
      </c>
      <c r="N1349" s="13">
        <v>-0.2031</v>
      </c>
      <c r="O1349" s="13">
        <v>-0.4289</v>
      </c>
      <c r="P1349" s="13"/>
      <c r="Q1349" s="19">
        <v>49</v>
      </c>
      <c r="R1349" s="22">
        <v>0.49</v>
      </c>
      <c r="S1349" s="22">
        <v>0.4</v>
      </c>
      <c r="T1349" s="22">
        <v>0.52</v>
      </c>
      <c r="U1349" s="19">
        <v>70</v>
      </c>
      <c r="V1349" s="19">
        <v>10</v>
      </c>
      <c r="AS1349" s="2"/>
      <c r="AT1349" s="2"/>
      <c r="AU1349" s="2"/>
      <c r="AV1349" s="15"/>
      <c r="AW1349" s="15"/>
      <c r="BA1349" s="2"/>
      <c r="BB1349" s="2"/>
      <c r="BD1349" s="20"/>
      <c r="BE1349" s="20"/>
      <c r="BG1349" s="3"/>
      <c r="BH1349" s="1"/>
      <c r="BI1349" s="1"/>
      <c r="BJ1349" s="1"/>
      <c r="BK1349" s="1"/>
      <c r="BL1349" s="1"/>
    </row>
    <row r="1350" spans="1:64" x14ac:dyDescent="0.25">
      <c r="A1350" s="1" t="s">
        <v>1</v>
      </c>
      <c r="B1350" s="1" t="s">
        <v>2</v>
      </c>
      <c r="C1350" s="1" t="s">
        <v>39</v>
      </c>
      <c r="D1350" s="1" t="s">
        <v>4</v>
      </c>
      <c r="E1350" s="1" t="s">
        <v>1679</v>
      </c>
      <c r="F1350" s="1" t="s">
        <v>1780</v>
      </c>
      <c r="G1350"/>
      <c r="H1350" s="22">
        <v>4.58E-2</v>
      </c>
      <c r="J1350" s="13">
        <v>0.19500000000000001</v>
      </c>
      <c r="K1350" s="13">
        <v>0.16880000000000001</v>
      </c>
      <c r="L1350" s="13">
        <v>8.1900000000000001E-2</v>
      </c>
      <c r="M1350" s="13">
        <v>6.9900000000000004E-2</v>
      </c>
      <c r="N1350" s="13">
        <v>-6.7100000000000007E-2</v>
      </c>
      <c r="O1350" s="13">
        <v>-0.26019999999999999</v>
      </c>
      <c r="P1350" s="13"/>
      <c r="Q1350" s="19">
        <v>32</v>
      </c>
      <c r="R1350" s="22">
        <v>0.49</v>
      </c>
      <c r="S1350" s="22">
        <v>0.81</v>
      </c>
      <c r="T1350" s="22">
        <v>0</v>
      </c>
      <c r="U1350" s="19">
        <v>70</v>
      </c>
      <c r="V1350" s="19">
        <v>12</v>
      </c>
      <c r="AS1350" s="2"/>
      <c r="AT1350" s="2"/>
      <c r="AU1350" s="2"/>
      <c r="AV1350" s="15"/>
      <c r="AW1350" s="15"/>
      <c r="BA1350" s="2"/>
      <c r="BB1350" s="2"/>
      <c r="BD1350" s="20"/>
      <c r="BE1350" s="20"/>
      <c r="BG1350" s="3"/>
      <c r="BH1350" s="1"/>
      <c r="BI1350" s="1"/>
      <c r="BJ1350" s="1"/>
      <c r="BK1350" s="1"/>
      <c r="BL1350" s="1"/>
    </row>
    <row r="1351" spans="1:64" x14ac:dyDescent="0.25">
      <c r="A1351" s="1" t="s">
        <v>36</v>
      </c>
      <c r="B1351" s="1" t="s">
        <v>18</v>
      </c>
      <c r="C1351" s="1" t="s">
        <v>281</v>
      </c>
      <c r="D1351" s="1" t="s">
        <v>4</v>
      </c>
      <c r="E1351" s="1" t="s">
        <v>488</v>
      </c>
      <c r="F1351" s="1" t="s">
        <v>2452</v>
      </c>
      <c r="G1351"/>
      <c r="H1351" s="22">
        <v>-4.0000000000000001E-3</v>
      </c>
      <c r="J1351" s="13">
        <v>6.4399999999999999E-2</v>
      </c>
      <c r="K1351" s="13">
        <v>7.2099999999999997E-2</v>
      </c>
      <c r="L1351" s="13">
        <v>3.5299999999999998E-2</v>
      </c>
      <c r="M1351" s="13">
        <v>3.32E-2</v>
      </c>
      <c r="N1351" s="13">
        <v>-0.1042</v>
      </c>
      <c r="O1351" s="13">
        <v>-0.16500000000000001</v>
      </c>
      <c r="P1351" s="13"/>
      <c r="Q1351" s="19">
        <v>1672</v>
      </c>
      <c r="R1351" s="22">
        <v>0.49</v>
      </c>
      <c r="S1351" s="22">
        <v>0.75</v>
      </c>
      <c r="T1351" s="22">
        <v>0.19</v>
      </c>
      <c r="U1351" s="19">
        <v>38</v>
      </c>
      <c r="V1351" s="19">
        <v>9</v>
      </c>
      <c r="AS1351" s="2"/>
      <c r="AT1351" s="2"/>
      <c r="AU1351" s="2"/>
      <c r="AV1351" s="15"/>
      <c r="AW1351" s="15"/>
      <c r="BA1351" s="2"/>
      <c r="BB1351" s="2"/>
      <c r="BD1351" s="20"/>
      <c r="BE1351" s="20"/>
      <c r="BG1351" s="3"/>
      <c r="BH1351" s="1"/>
      <c r="BI1351" s="1"/>
      <c r="BJ1351" s="1"/>
      <c r="BK1351" s="1"/>
      <c r="BL1351" s="1"/>
    </row>
    <row r="1352" spans="1:64" x14ac:dyDescent="0.25">
      <c r="A1352" s="1" t="s">
        <v>17</v>
      </c>
      <c r="B1352" s="1" t="s">
        <v>18</v>
      </c>
      <c r="C1352" s="1" t="s">
        <v>25</v>
      </c>
      <c r="D1352" s="1" t="s">
        <v>100</v>
      </c>
      <c r="E1352" s="1" t="s">
        <v>638</v>
      </c>
      <c r="F1352" s="1" t="s">
        <v>919</v>
      </c>
      <c r="G1352"/>
      <c r="H1352" s="22">
        <v>8.966E-3</v>
      </c>
      <c r="J1352" s="13">
        <v>6.2300000000000001E-2</v>
      </c>
      <c r="K1352" s="13">
        <v>9.1399999999999995E-2</v>
      </c>
      <c r="L1352" s="13">
        <v>4.4499999999999998E-2</v>
      </c>
      <c r="M1352" s="13">
        <v>4.1099999999999998E-2</v>
      </c>
      <c r="N1352" s="13">
        <v>-5.7999999999999996E-3</v>
      </c>
      <c r="O1352" s="13">
        <v>-0.17810000000000001</v>
      </c>
      <c r="P1352" s="13"/>
      <c r="Q1352" s="19">
        <v>179</v>
      </c>
      <c r="R1352" s="22">
        <v>0.49</v>
      </c>
      <c r="S1352" s="22">
        <v>0.78</v>
      </c>
      <c r="T1352" s="22">
        <v>0.7</v>
      </c>
      <c r="U1352" s="19">
        <v>33</v>
      </c>
      <c r="V1352" s="19">
        <v>8</v>
      </c>
      <c r="AS1352" s="2"/>
      <c r="AT1352" s="2"/>
      <c r="AU1352" s="2"/>
      <c r="AV1352" s="15"/>
      <c r="AW1352" s="15"/>
      <c r="BA1352" s="2"/>
      <c r="BB1352" s="2"/>
      <c r="BD1352" s="20"/>
      <c r="BE1352" s="20"/>
      <c r="BG1352" s="3"/>
      <c r="BH1352" s="1"/>
      <c r="BI1352" s="1"/>
      <c r="BJ1352" s="1"/>
      <c r="BK1352" s="1"/>
      <c r="BL1352" s="1"/>
    </row>
    <row r="1353" spans="1:64" x14ac:dyDescent="0.25">
      <c r="A1353" s="1" t="s">
        <v>148</v>
      </c>
      <c r="B1353" s="1" t="s">
        <v>2</v>
      </c>
      <c r="C1353" s="1" t="s">
        <v>39</v>
      </c>
      <c r="D1353" s="1" t="s">
        <v>4</v>
      </c>
      <c r="E1353" s="1" t="s">
        <v>2696</v>
      </c>
      <c r="F1353" s="1" t="s">
        <v>2698</v>
      </c>
      <c r="G1353"/>
      <c r="H1353" s="22">
        <v>1.1133000000000001E-2</v>
      </c>
      <c r="J1353" s="13">
        <v>4.0899999999999999E-2</v>
      </c>
      <c r="K1353" s="13">
        <v>4.3499999999999997E-2</v>
      </c>
      <c r="L1353" s="13">
        <v>2.1299999999999999E-2</v>
      </c>
      <c r="M1353" s="13">
        <v>2.0500000000000001E-2</v>
      </c>
      <c r="N1353" s="13">
        <v>0</v>
      </c>
      <c r="O1353" s="13">
        <v>-0.1197</v>
      </c>
      <c r="P1353" s="13"/>
      <c r="Q1353" s="19">
        <v>51</v>
      </c>
      <c r="R1353" s="22">
        <v>0.49</v>
      </c>
      <c r="S1353" s="22">
        <v>0.41</v>
      </c>
      <c r="T1353" s="22">
        <v>0.31</v>
      </c>
      <c r="U1353" s="19">
        <v>49</v>
      </c>
      <c r="V1353" s="19">
        <v>6</v>
      </c>
      <c r="AS1353" s="2"/>
      <c r="AT1353" s="2"/>
      <c r="AU1353" s="2"/>
      <c r="AV1353" s="15"/>
      <c r="AW1353" s="15"/>
      <c r="BA1353" s="2"/>
      <c r="BB1353" s="2"/>
      <c r="BD1353" s="20"/>
      <c r="BE1353" s="20"/>
      <c r="BG1353" s="3"/>
      <c r="BH1353" s="1"/>
      <c r="BI1353" s="1"/>
      <c r="BJ1353" s="1"/>
      <c r="BK1353" s="1"/>
      <c r="BL1353" s="1"/>
    </row>
    <row r="1354" spans="1:64" x14ac:dyDescent="0.25">
      <c r="A1354" s="1" t="s">
        <v>1</v>
      </c>
      <c r="B1354" s="1" t="s">
        <v>2</v>
      </c>
      <c r="C1354" s="1" t="s">
        <v>39</v>
      </c>
      <c r="D1354" s="1" t="s">
        <v>4</v>
      </c>
      <c r="E1354" s="1" t="s">
        <v>174</v>
      </c>
      <c r="F1354" s="1" t="s">
        <v>1786</v>
      </c>
      <c r="G1354"/>
      <c r="H1354" s="22">
        <v>4.5400000000000003E-2</v>
      </c>
      <c r="J1354" s="13">
        <v>0.22489999999999999</v>
      </c>
      <c r="K1354" s="13">
        <v>0.1384</v>
      </c>
      <c r="L1354" s="13">
        <v>6.83E-2</v>
      </c>
      <c r="M1354" s="13">
        <v>6.0699999999999997E-2</v>
      </c>
      <c r="N1354" s="13">
        <v>-2.4199999999999999E-2</v>
      </c>
      <c r="O1354" s="13">
        <v>-0.1113</v>
      </c>
      <c r="P1354" s="13"/>
      <c r="Q1354" s="19">
        <v>180</v>
      </c>
      <c r="R1354" s="22">
        <v>0.49</v>
      </c>
      <c r="S1354" s="22">
        <v>0.9</v>
      </c>
      <c r="T1354" s="22">
        <v>-0.4</v>
      </c>
      <c r="U1354" s="19">
        <v>8</v>
      </c>
      <c r="V1354" s="19">
        <v>5</v>
      </c>
      <c r="AS1354" s="2"/>
      <c r="AT1354" s="2"/>
      <c r="AU1354" s="2"/>
      <c r="AV1354" s="15"/>
      <c r="AW1354" s="15"/>
      <c r="BA1354" s="2"/>
      <c r="BB1354" s="2"/>
      <c r="BD1354" s="20"/>
      <c r="BE1354" s="20"/>
      <c r="BG1354" s="3"/>
      <c r="BH1354" s="1"/>
      <c r="BI1354" s="1"/>
      <c r="BJ1354" s="1"/>
      <c r="BK1354" s="1"/>
      <c r="BL1354" s="1"/>
    </row>
    <row r="1355" spans="1:64" x14ac:dyDescent="0.25">
      <c r="A1355" s="1" t="s">
        <v>1</v>
      </c>
      <c r="B1355" s="1" t="s">
        <v>2</v>
      </c>
      <c r="C1355" s="1" t="s">
        <v>13</v>
      </c>
      <c r="D1355" s="1" t="s">
        <v>4</v>
      </c>
      <c r="E1355" s="1" t="s">
        <v>178</v>
      </c>
      <c r="F1355" s="1" t="s">
        <v>350</v>
      </c>
      <c r="G1355">
        <v>-1.1346999999999999E-2</v>
      </c>
      <c r="H1355" s="22">
        <v>1.7541000000000001E-2</v>
      </c>
      <c r="I1355" s="2">
        <v>-1.1299999999999999E-2</v>
      </c>
      <c r="J1355" s="13">
        <v>1.6E-2</v>
      </c>
      <c r="K1355" s="13">
        <v>9.5200000000000007E-2</v>
      </c>
      <c r="L1355" s="13">
        <v>4.6800000000000001E-2</v>
      </c>
      <c r="M1355" s="13">
        <v>4.3200000000000002E-2</v>
      </c>
      <c r="N1355" s="13">
        <v>-9.4100000000000003E-2</v>
      </c>
      <c r="O1355" s="13">
        <v>-0.1052</v>
      </c>
      <c r="P1355" s="13">
        <v>-1.1299999999999999E-2</v>
      </c>
      <c r="Q1355" s="19">
        <v>3040</v>
      </c>
      <c r="R1355" s="22">
        <v>0.49</v>
      </c>
      <c r="S1355" s="22">
        <v>0.9</v>
      </c>
      <c r="T1355" s="22">
        <v>-0.18</v>
      </c>
      <c r="U1355" s="19">
        <v>22</v>
      </c>
      <c r="V1355" s="19">
        <v>9</v>
      </c>
      <c r="AS1355" s="2"/>
      <c r="AT1355" s="2"/>
      <c r="AU1355" s="2"/>
      <c r="AV1355" s="15"/>
      <c r="AW1355" s="15"/>
      <c r="BA1355" s="2"/>
      <c r="BB1355" s="2"/>
      <c r="BD1355" s="20"/>
      <c r="BE1355" s="20"/>
      <c r="BG1355" s="3"/>
      <c r="BH1355" s="1"/>
      <c r="BI1355" s="1"/>
      <c r="BJ1355" s="1"/>
      <c r="BK1355" s="1"/>
      <c r="BL1355" s="1"/>
    </row>
    <row r="1356" spans="1:64" x14ac:dyDescent="0.25">
      <c r="A1356" s="1" t="s">
        <v>1</v>
      </c>
      <c r="B1356" s="1" t="s">
        <v>2</v>
      </c>
      <c r="C1356" s="1" t="s">
        <v>25</v>
      </c>
      <c r="D1356" s="1" t="s">
        <v>4</v>
      </c>
      <c r="E1356" s="1" t="s">
        <v>200</v>
      </c>
      <c r="F1356" s="1" t="s">
        <v>201</v>
      </c>
      <c r="G1356"/>
      <c r="H1356" s="22">
        <v>-5.4399999999999997E-2</v>
      </c>
      <c r="J1356" s="13">
        <v>0.15989999999999999</v>
      </c>
      <c r="K1356" s="13">
        <v>0.1198</v>
      </c>
      <c r="L1356" s="13">
        <v>5.8799999999999998E-2</v>
      </c>
      <c r="M1356" s="13">
        <v>5.2999999999999999E-2</v>
      </c>
      <c r="N1356" s="13">
        <v>-0.13100000000000001</v>
      </c>
      <c r="O1356" s="13">
        <v>-0.29959999999999998</v>
      </c>
      <c r="P1356" s="13"/>
      <c r="Q1356" s="19">
        <v>19</v>
      </c>
      <c r="R1356" s="22">
        <v>0.49</v>
      </c>
      <c r="S1356" s="22">
        <v>0.7</v>
      </c>
      <c r="T1356" s="22">
        <v>0.67</v>
      </c>
      <c r="U1356" s="19">
        <v>36</v>
      </c>
      <c r="V1356" s="19">
        <v>6</v>
      </c>
      <c r="AS1356" s="2"/>
      <c r="AT1356" s="2"/>
      <c r="AU1356" s="2"/>
      <c r="AV1356" s="15"/>
      <c r="AW1356" s="15"/>
      <c r="BA1356" s="2"/>
      <c r="BB1356" s="2"/>
      <c r="BD1356" s="20"/>
      <c r="BE1356" s="20"/>
      <c r="BG1356" s="3"/>
      <c r="BH1356" s="1"/>
      <c r="BI1356" s="1"/>
      <c r="BJ1356" s="1"/>
      <c r="BK1356" s="1"/>
      <c r="BL1356" s="1"/>
    </row>
    <row r="1357" spans="1:64" x14ac:dyDescent="0.25">
      <c r="A1357" s="1" t="s">
        <v>17</v>
      </c>
      <c r="B1357" s="1" t="s">
        <v>18</v>
      </c>
      <c r="C1357" s="1" t="s">
        <v>25</v>
      </c>
      <c r="D1357" s="1" t="s">
        <v>128</v>
      </c>
      <c r="E1357" s="1" t="s">
        <v>891</v>
      </c>
      <c r="F1357" s="1" t="s">
        <v>683</v>
      </c>
      <c r="G1357"/>
      <c r="H1357" s="22">
        <v>1.2222E-2</v>
      </c>
      <c r="J1357" s="13">
        <v>0.10539999999999999</v>
      </c>
      <c r="K1357" s="13">
        <v>9.4399999999999998E-2</v>
      </c>
      <c r="L1357" s="13">
        <v>4.58E-2</v>
      </c>
      <c r="M1357" s="13">
        <v>4.2200000000000001E-2</v>
      </c>
      <c r="N1357" s="13">
        <v>-9.9199999999999997E-2</v>
      </c>
      <c r="O1357" s="13">
        <v>-0.25009999999999999</v>
      </c>
      <c r="P1357" s="13"/>
      <c r="Q1357" s="19">
        <v>376</v>
      </c>
      <c r="R1357" s="22">
        <v>0.49</v>
      </c>
      <c r="S1357" s="22">
        <v>0.76</v>
      </c>
      <c r="T1357" s="22">
        <v>0.3</v>
      </c>
      <c r="U1357" s="19">
        <v>44</v>
      </c>
      <c r="V1357" s="19">
        <v>17</v>
      </c>
      <c r="AS1357" s="2"/>
      <c r="AT1357" s="2"/>
      <c r="AU1357" s="2"/>
      <c r="AV1357" s="15"/>
      <c r="AW1357" s="15"/>
      <c r="BA1357" s="2"/>
      <c r="BB1357" s="2"/>
      <c r="BD1357" s="20"/>
      <c r="BE1357" s="20"/>
      <c r="BG1357" s="3"/>
      <c r="BH1357" s="1"/>
      <c r="BI1357" s="1"/>
      <c r="BJ1357" s="1"/>
      <c r="BK1357" s="1"/>
      <c r="BL1357" s="1"/>
    </row>
    <row r="1358" spans="1:64" x14ac:dyDescent="0.25">
      <c r="A1358" s="1" t="s">
        <v>32</v>
      </c>
      <c r="B1358" s="1" t="s">
        <v>18</v>
      </c>
      <c r="C1358" s="1" t="s">
        <v>25</v>
      </c>
      <c r="D1358" s="1" t="s">
        <v>100</v>
      </c>
      <c r="E1358" s="1" t="s">
        <v>1856</v>
      </c>
      <c r="F1358" s="1" t="s">
        <v>1857</v>
      </c>
      <c r="G1358"/>
      <c r="H1358" s="22">
        <v>1.1900000000000001E-2</v>
      </c>
      <c r="J1358" s="13">
        <v>0.17119999999999999</v>
      </c>
      <c r="K1358" s="13">
        <v>0.18340000000000001</v>
      </c>
      <c r="L1358" s="13">
        <v>9.0200000000000002E-2</v>
      </c>
      <c r="M1358" s="13">
        <v>7.3200000000000001E-2</v>
      </c>
      <c r="N1358" s="13">
        <v>0</v>
      </c>
      <c r="O1358" s="13">
        <v>-0.41670000000000001</v>
      </c>
      <c r="P1358" s="13"/>
      <c r="Q1358" s="19">
        <v>28</v>
      </c>
      <c r="R1358" s="22">
        <v>0.49</v>
      </c>
      <c r="S1358" s="22">
        <v>0.34</v>
      </c>
      <c r="T1358" s="22">
        <v>0.65</v>
      </c>
      <c r="U1358" s="19">
        <v>43</v>
      </c>
      <c r="V1358" s="19">
        <v>17</v>
      </c>
      <c r="AS1358" s="2"/>
      <c r="AT1358" s="2"/>
      <c r="AU1358" s="2"/>
      <c r="AV1358" s="15"/>
      <c r="AW1358" s="15"/>
      <c r="BA1358" s="2"/>
      <c r="BB1358" s="2"/>
      <c r="BD1358" s="20"/>
      <c r="BE1358" s="20"/>
      <c r="BG1358" s="3"/>
      <c r="BH1358" s="1"/>
      <c r="BI1358" s="1"/>
      <c r="BJ1358" s="1"/>
      <c r="BK1358" s="1"/>
      <c r="BL1358" s="1"/>
    </row>
    <row r="1359" spans="1:64" x14ac:dyDescent="0.25">
      <c r="A1359" s="1" t="s">
        <v>1</v>
      </c>
      <c r="B1359" s="1" t="s">
        <v>8</v>
      </c>
      <c r="C1359" s="1" t="s">
        <v>7</v>
      </c>
      <c r="D1359" s="1" t="s">
        <v>4</v>
      </c>
      <c r="E1359" s="1" t="s">
        <v>9</v>
      </c>
      <c r="F1359" s="1" t="s">
        <v>1506</v>
      </c>
      <c r="G1359"/>
      <c r="H1359" s="22">
        <v>1.6400000000000001E-2</v>
      </c>
      <c r="J1359" s="13">
        <v>2.7699999999999999E-2</v>
      </c>
      <c r="K1359" s="13">
        <v>0.1341</v>
      </c>
      <c r="L1359" s="13">
        <v>6.4399999999999999E-2</v>
      </c>
      <c r="M1359" s="13">
        <v>5.7000000000000002E-2</v>
      </c>
      <c r="N1359" s="13">
        <v>-0.15759999999999999</v>
      </c>
      <c r="O1359" s="13">
        <v>-0.2384</v>
      </c>
      <c r="P1359" s="13"/>
      <c r="Q1359" s="19">
        <v>2</v>
      </c>
      <c r="R1359" s="22">
        <v>0.48</v>
      </c>
      <c r="S1359" s="22">
        <v>0.87</v>
      </c>
      <c r="T1359" s="22">
        <v>-0.14000000000000001</v>
      </c>
      <c r="U1359" s="19">
        <v>78</v>
      </c>
      <c r="V1359" s="19">
        <v>10</v>
      </c>
      <c r="AS1359" s="2"/>
      <c r="AT1359" s="2"/>
      <c r="AU1359" s="2"/>
      <c r="AV1359" s="15"/>
      <c r="AW1359" s="15"/>
      <c r="BA1359" s="2"/>
      <c r="BB1359" s="2"/>
      <c r="BD1359" s="20"/>
      <c r="BE1359" s="20"/>
      <c r="BG1359" s="3"/>
      <c r="BH1359" s="1"/>
      <c r="BI1359" s="1"/>
      <c r="BJ1359" s="1"/>
      <c r="BK1359" s="1"/>
      <c r="BL1359" s="1"/>
    </row>
    <row r="1360" spans="1:64" x14ac:dyDescent="0.25">
      <c r="A1360" s="1" t="s">
        <v>1</v>
      </c>
      <c r="B1360" s="1" t="s">
        <v>2</v>
      </c>
      <c r="C1360" s="1" t="s">
        <v>39</v>
      </c>
      <c r="D1360" s="1" t="s">
        <v>4</v>
      </c>
      <c r="E1360" s="1" t="s">
        <v>697</v>
      </c>
      <c r="F1360" s="1" t="s">
        <v>1543</v>
      </c>
      <c r="G1360"/>
      <c r="H1360" s="22">
        <v>-8.0000000000000002E-3</v>
      </c>
      <c r="J1360" s="13">
        <v>6.9599999999999995E-2</v>
      </c>
      <c r="K1360" s="13">
        <v>0.10780000000000001</v>
      </c>
      <c r="L1360" s="13">
        <v>5.1799999999999999E-2</v>
      </c>
      <c r="M1360" s="13">
        <v>4.7E-2</v>
      </c>
      <c r="N1360" s="13">
        <v>-0.11119999999999999</v>
      </c>
      <c r="O1360" s="13">
        <v>-0.17580000000000001</v>
      </c>
      <c r="P1360" s="13"/>
      <c r="Q1360" s="19">
        <v>1300</v>
      </c>
      <c r="R1360" s="22">
        <v>0.48</v>
      </c>
      <c r="S1360" s="22">
        <v>0.76</v>
      </c>
      <c r="T1360" s="22">
        <v>-0.06</v>
      </c>
      <c r="U1360" s="19">
        <v>26</v>
      </c>
      <c r="V1360" s="19">
        <v>11</v>
      </c>
      <c r="AS1360" s="2"/>
      <c r="AT1360" s="2"/>
      <c r="AU1360" s="2"/>
      <c r="AV1360" s="15"/>
      <c r="AW1360" s="15"/>
      <c r="BA1360" s="2"/>
      <c r="BB1360" s="2"/>
      <c r="BD1360" s="20"/>
      <c r="BE1360" s="20"/>
      <c r="BG1360" s="3"/>
      <c r="BH1360" s="1"/>
      <c r="BI1360" s="1"/>
      <c r="BJ1360" s="1"/>
      <c r="BK1360" s="1"/>
      <c r="BL1360" s="1"/>
    </row>
    <row r="1361" spans="1:64" x14ac:dyDescent="0.25">
      <c r="A1361" s="1" t="s">
        <v>1</v>
      </c>
      <c r="B1361" s="1" t="s">
        <v>2</v>
      </c>
      <c r="C1361" s="1" t="s">
        <v>13</v>
      </c>
      <c r="D1361" s="1" t="s">
        <v>4</v>
      </c>
      <c r="E1361" s="1" t="s">
        <v>2116</v>
      </c>
      <c r="F1361" s="1" t="s">
        <v>2117</v>
      </c>
      <c r="G1361"/>
      <c r="H1361" s="22">
        <v>-5.3800000000000001E-2</v>
      </c>
      <c r="J1361" s="13">
        <v>2.9100000000000001E-2</v>
      </c>
      <c r="K1361" s="13">
        <v>0.1399</v>
      </c>
      <c r="L1361" s="13">
        <v>6.7299999999999999E-2</v>
      </c>
      <c r="M1361" s="13">
        <v>5.9200000000000003E-2</v>
      </c>
      <c r="N1361" s="13">
        <v>-0.12379999999999999</v>
      </c>
      <c r="O1361" s="13">
        <v>-0.20280000000000001</v>
      </c>
      <c r="P1361" s="13"/>
      <c r="Q1361" s="19">
        <v>7</v>
      </c>
      <c r="R1361" s="22">
        <v>0.48</v>
      </c>
      <c r="S1361" s="22">
        <v>0.99</v>
      </c>
      <c r="T1361" s="22">
        <v>-0.13</v>
      </c>
      <c r="U1361" s="19">
        <v>70</v>
      </c>
      <c r="V1361" s="19">
        <v>9</v>
      </c>
      <c r="AS1361" s="2"/>
      <c r="AT1361" s="2"/>
      <c r="AU1361" s="2"/>
      <c r="AV1361" s="15"/>
      <c r="AW1361" s="15"/>
      <c r="BA1361" s="2"/>
      <c r="BB1361" s="2"/>
      <c r="BD1361" s="20"/>
      <c r="BE1361" s="20"/>
      <c r="BG1361" s="3"/>
      <c r="BH1361" s="1"/>
      <c r="BI1361" s="1"/>
      <c r="BJ1361" s="1"/>
      <c r="BK1361" s="1"/>
      <c r="BL1361" s="1"/>
    </row>
    <row r="1362" spans="1:64" x14ac:dyDescent="0.25">
      <c r="A1362" s="1" t="s">
        <v>6</v>
      </c>
      <c r="B1362" s="1" t="s">
        <v>18</v>
      </c>
      <c r="C1362" s="1" t="s">
        <v>1645</v>
      </c>
      <c r="D1362" s="1" t="s">
        <v>4</v>
      </c>
      <c r="E1362" s="1" t="s">
        <v>783</v>
      </c>
      <c r="F1362" s="1" t="s">
        <v>783</v>
      </c>
      <c r="G1362">
        <v>1.4468E-2</v>
      </c>
      <c r="H1362" s="22">
        <v>-9.8569000000000004E-2</v>
      </c>
      <c r="I1362" s="2">
        <v>1.4500000000000001E-2</v>
      </c>
      <c r="J1362" s="13">
        <v>0.64219999999999999</v>
      </c>
      <c r="K1362" s="13">
        <v>0.84740000000000004</v>
      </c>
      <c r="L1362" s="13">
        <v>0.4078</v>
      </c>
      <c r="M1362" s="13">
        <v>7.22E-2</v>
      </c>
      <c r="N1362" s="13">
        <v>-0.26400000000000001</v>
      </c>
      <c r="O1362" s="13">
        <v>-0.89470000000000005</v>
      </c>
      <c r="P1362" s="13">
        <v>1.4500000000000001E-2</v>
      </c>
      <c r="Q1362" s="19">
        <v>0</v>
      </c>
      <c r="R1362" s="22">
        <v>0.48</v>
      </c>
      <c r="S1362" s="22">
        <v>1.03</v>
      </c>
      <c r="T1362" s="22">
        <v>0.45</v>
      </c>
      <c r="U1362" s="19">
        <v>38</v>
      </c>
      <c r="V1362" s="19">
        <v>19</v>
      </c>
      <c r="AS1362" s="2"/>
      <c r="AT1362" s="2"/>
      <c r="AU1362" s="2"/>
      <c r="AV1362" s="15"/>
      <c r="AW1362" s="15"/>
      <c r="BA1362" s="2"/>
      <c r="BB1362" s="2"/>
      <c r="BD1362" s="20"/>
      <c r="BE1362" s="20"/>
      <c r="BG1362" s="3"/>
      <c r="BH1362" s="1"/>
      <c r="BI1362" s="1"/>
      <c r="BJ1362" s="1"/>
      <c r="BK1362" s="1"/>
      <c r="BL1362" s="1"/>
    </row>
    <row r="1363" spans="1:64" x14ac:dyDescent="0.25">
      <c r="A1363" s="1" t="s">
        <v>17</v>
      </c>
      <c r="B1363" s="1" t="s">
        <v>18</v>
      </c>
      <c r="C1363" s="1" t="s">
        <v>25</v>
      </c>
      <c r="D1363" s="1" t="s">
        <v>19</v>
      </c>
      <c r="E1363" s="1" t="s">
        <v>20</v>
      </c>
      <c r="F1363" s="1" t="s">
        <v>20</v>
      </c>
      <c r="G1363"/>
      <c r="H1363" s="22">
        <v>-1.38E-2</v>
      </c>
      <c r="J1363" s="13">
        <v>-9.9299999999999999E-2</v>
      </c>
      <c r="K1363" s="13">
        <v>0.2301</v>
      </c>
      <c r="L1363" s="13">
        <v>0.1095</v>
      </c>
      <c r="M1363" s="13">
        <v>8.7300000000000003E-2</v>
      </c>
      <c r="N1363" s="13">
        <v>-0.58779999999999999</v>
      </c>
      <c r="O1363" s="13">
        <v>-0.6</v>
      </c>
      <c r="P1363" s="13"/>
      <c r="Q1363" s="19">
        <v>133</v>
      </c>
      <c r="R1363" s="22">
        <v>0.48</v>
      </c>
      <c r="S1363" s="22">
        <v>0.83</v>
      </c>
      <c r="T1363" s="22">
        <v>0.42</v>
      </c>
      <c r="U1363" s="19">
        <v>45</v>
      </c>
      <c r="V1363" s="19">
        <v>6</v>
      </c>
      <c r="AS1363" s="2"/>
      <c r="AT1363" s="2"/>
      <c r="AU1363" s="2"/>
      <c r="AV1363" s="15"/>
      <c r="AW1363" s="15"/>
      <c r="BA1363" s="2"/>
      <c r="BB1363" s="2"/>
      <c r="BD1363" s="20"/>
      <c r="BE1363" s="20"/>
      <c r="BG1363" s="3"/>
      <c r="BH1363" s="1"/>
      <c r="BI1363" s="1"/>
      <c r="BJ1363" s="1"/>
      <c r="BK1363" s="1"/>
      <c r="BL1363" s="1"/>
    </row>
    <row r="1364" spans="1:64" x14ac:dyDescent="0.25">
      <c r="A1364" s="1" t="s">
        <v>1</v>
      </c>
      <c r="B1364" s="1" t="s">
        <v>2</v>
      </c>
      <c r="C1364" s="1" t="s">
        <v>22</v>
      </c>
      <c r="D1364" s="1" t="s">
        <v>4</v>
      </c>
      <c r="E1364" s="1" t="s">
        <v>2092</v>
      </c>
      <c r="F1364" s="1" t="s">
        <v>2093</v>
      </c>
      <c r="G1364"/>
      <c r="H1364" s="22">
        <v>3.2599999999999997E-2</v>
      </c>
      <c r="J1364" s="13">
        <v>7.0499999999999993E-2</v>
      </c>
      <c r="K1364" s="13">
        <v>0.1108</v>
      </c>
      <c r="L1364" s="13">
        <v>5.33E-2</v>
      </c>
      <c r="M1364" s="13">
        <v>4.8300000000000003E-2</v>
      </c>
      <c r="N1364" s="13">
        <v>-7.7299999999999994E-2</v>
      </c>
      <c r="O1364" s="13">
        <v>-0.12620000000000001</v>
      </c>
      <c r="P1364" s="13"/>
      <c r="Q1364" s="19">
        <v>124</v>
      </c>
      <c r="R1364" s="22">
        <v>0.48</v>
      </c>
      <c r="S1364" s="22">
        <v>0.73</v>
      </c>
      <c r="T1364" s="22">
        <v>-0.27</v>
      </c>
      <c r="U1364" s="19">
        <v>20</v>
      </c>
      <c r="V1364" s="19">
        <v>6</v>
      </c>
      <c r="AS1364" s="2"/>
      <c r="AT1364" s="2"/>
      <c r="AU1364" s="2"/>
      <c r="AV1364" s="15"/>
      <c r="AW1364" s="15"/>
      <c r="BA1364" s="2"/>
      <c r="BB1364" s="2"/>
      <c r="BD1364" s="20"/>
      <c r="BE1364" s="20"/>
      <c r="BG1364" s="3"/>
      <c r="BH1364" s="1"/>
      <c r="BI1364" s="1"/>
      <c r="BJ1364" s="1"/>
      <c r="BK1364" s="1"/>
      <c r="BL1364" s="1"/>
    </row>
    <row r="1365" spans="1:64" x14ac:dyDescent="0.25">
      <c r="A1365" s="1" t="s">
        <v>148</v>
      </c>
      <c r="B1365" s="1" t="s">
        <v>2</v>
      </c>
      <c r="C1365" s="1" t="s">
        <v>25</v>
      </c>
      <c r="D1365" s="1" t="s">
        <v>16</v>
      </c>
      <c r="E1365" s="1" t="s">
        <v>723</v>
      </c>
      <c r="F1365" s="1" t="s">
        <v>3193</v>
      </c>
      <c r="G1365"/>
      <c r="H1365" s="22">
        <v>-1.1599999999999999E-2</v>
      </c>
      <c r="J1365" s="13">
        <v>9.4899999999999998E-2</v>
      </c>
      <c r="K1365" s="13">
        <v>0.1021</v>
      </c>
      <c r="L1365" s="13">
        <v>4.87E-2</v>
      </c>
      <c r="M1365" s="13">
        <v>4.4400000000000002E-2</v>
      </c>
      <c r="N1365" s="13">
        <v>-5.9900000000000002E-2</v>
      </c>
      <c r="O1365" s="13">
        <v>-0.2276</v>
      </c>
      <c r="P1365" s="13"/>
      <c r="Q1365" s="19">
        <v>86</v>
      </c>
      <c r="R1365" s="22">
        <v>0.48</v>
      </c>
      <c r="S1365" s="22">
        <v>0.71</v>
      </c>
      <c r="T1365" s="22">
        <v>0.16</v>
      </c>
      <c r="U1365" s="19">
        <v>77</v>
      </c>
      <c r="V1365" s="19">
        <v>7</v>
      </c>
      <c r="AS1365" s="2"/>
      <c r="AT1365" s="2"/>
      <c r="AU1365" s="2"/>
      <c r="AV1365" s="15"/>
      <c r="AW1365" s="15"/>
      <c r="BA1365" s="2"/>
      <c r="BB1365" s="2"/>
      <c r="BD1365" s="20"/>
      <c r="BE1365" s="20"/>
      <c r="BG1365" s="3"/>
      <c r="BH1365" s="1"/>
      <c r="BI1365" s="1"/>
      <c r="BJ1365" s="1"/>
      <c r="BK1365" s="1"/>
      <c r="BL1365" s="1"/>
    </row>
    <row r="1366" spans="1:64" x14ac:dyDescent="0.25">
      <c r="A1366" s="1" t="s">
        <v>1</v>
      </c>
      <c r="B1366" s="1" t="s">
        <v>2</v>
      </c>
      <c r="C1366" s="1" t="s">
        <v>13</v>
      </c>
      <c r="D1366" s="1" t="s">
        <v>4</v>
      </c>
      <c r="E1366" s="1" t="s">
        <v>87</v>
      </c>
      <c r="F1366" s="1" t="s">
        <v>1538</v>
      </c>
      <c r="G1366"/>
      <c r="H1366" s="22">
        <v>1.0699999999999999E-2</v>
      </c>
      <c r="J1366" s="13">
        <v>0.1024</v>
      </c>
      <c r="K1366" s="13">
        <v>0.15029999999999999</v>
      </c>
      <c r="L1366" s="13">
        <v>7.1599999999999997E-2</v>
      </c>
      <c r="M1366" s="13">
        <v>6.2199999999999998E-2</v>
      </c>
      <c r="N1366" s="13">
        <v>-0.1106</v>
      </c>
      <c r="O1366" s="13">
        <v>-0.19320000000000001</v>
      </c>
      <c r="P1366" s="13"/>
      <c r="Q1366" s="19">
        <v>645</v>
      </c>
      <c r="R1366" s="22">
        <v>0.48</v>
      </c>
      <c r="S1366" s="22">
        <v>0.78</v>
      </c>
      <c r="T1366" s="22">
        <v>-0.21</v>
      </c>
      <c r="U1366" s="19">
        <v>27</v>
      </c>
      <c r="V1366" s="19">
        <v>9</v>
      </c>
      <c r="AS1366" s="2"/>
      <c r="AT1366" s="2"/>
      <c r="AU1366" s="2"/>
      <c r="AV1366" s="15"/>
      <c r="AW1366" s="15"/>
      <c r="BA1366" s="2"/>
      <c r="BB1366" s="2"/>
      <c r="BD1366" s="20"/>
      <c r="BE1366" s="20"/>
      <c r="BG1366" s="3"/>
      <c r="BH1366" s="1"/>
      <c r="BI1366" s="1"/>
      <c r="BJ1366" s="1"/>
      <c r="BK1366" s="1"/>
      <c r="BL1366" s="1"/>
    </row>
    <row r="1367" spans="1:64" x14ac:dyDescent="0.25">
      <c r="A1367" s="1" t="s">
        <v>148</v>
      </c>
      <c r="B1367" s="1" t="s">
        <v>2</v>
      </c>
      <c r="C1367" s="1" t="s">
        <v>39</v>
      </c>
      <c r="D1367" s="1" t="s">
        <v>4</v>
      </c>
      <c r="E1367" s="1" t="s">
        <v>477</v>
      </c>
      <c r="F1367" s="1" t="s">
        <v>526</v>
      </c>
      <c r="G1367">
        <v>3.2034E-2</v>
      </c>
      <c r="H1367" s="22">
        <v>-2.7788E-2</v>
      </c>
      <c r="I1367" s="2">
        <v>3.2000000000000001E-2</v>
      </c>
      <c r="J1367" s="13">
        <v>-5.0700000000000002E-2</v>
      </c>
      <c r="K1367" s="13">
        <v>0.1244</v>
      </c>
      <c r="L1367" s="13">
        <v>5.9400000000000001E-2</v>
      </c>
      <c r="M1367" s="13">
        <v>5.2900000000000003E-2</v>
      </c>
      <c r="N1367" s="13">
        <v>-0.1138</v>
      </c>
      <c r="O1367" s="13">
        <v>-0.246</v>
      </c>
      <c r="P1367" s="13">
        <v>3.2000000000000001E-2</v>
      </c>
      <c r="Q1367" s="19">
        <v>0</v>
      </c>
      <c r="R1367" s="22">
        <v>0.48</v>
      </c>
      <c r="S1367" s="22">
        <v>0.7</v>
      </c>
      <c r="T1367" s="22">
        <v>0.68</v>
      </c>
      <c r="U1367" s="19">
        <v>64</v>
      </c>
      <c r="V1367" s="19">
        <v>15</v>
      </c>
      <c r="AS1367" s="2"/>
      <c r="AT1367" s="2"/>
      <c r="AU1367" s="2"/>
      <c r="AV1367" s="15"/>
      <c r="AW1367" s="15"/>
      <c r="BA1367" s="2"/>
      <c r="BB1367" s="2"/>
      <c r="BD1367" s="20"/>
      <c r="BE1367" s="20"/>
      <c r="BG1367" s="3"/>
      <c r="BH1367" s="1"/>
      <c r="BI1367" s="1"/>
      <c r="BJ1367" s="1"/>
      <c r="BK1367" s="1"/>
      <c r="BL1367" s="1"/>
    </row>
    <row r="1368" spans="1:64" x14ac:dyDescent="0.25">
      <c r="A1368" s="1" t="s">
        <v>1</v>
      </c>
      <c r="B1368" s="1" t="s">
        <v>2</v>
      </c>
      <c r="C1368" s="1" t="s">
        <v>22</v>
      </c>
      <c r="D1368" s="1" t="s">
        <v>48</v>
      </c>
      <c r="E1368" s="1" t="s">
        <v>98</v>
      </c>
      <c r="F1368" s="1" t="s">
        <v>98</v>
      </c>
      <c r="G1368"/>
      <c r="H1368" s="22">
        <v>-1.4999999999999999E-4</v>
      </c>
      <c r="J1368" s="13">
        <v>1.14E-2</v>
      </c>
      <c r="K1368" s="13">
        <v>3.2000000000000001E-2</v>
      </c>
      <c r="L1368" s="13">
        <v>1.55E-2</v>
      </c>
      <c r="M1368" s="13">
        <v>1.5100000000000001E-2</v>
      </c>
      <c r="N1368" s="13">
        <v>-3.49E-2</v>
      </c>
      <c r="O1368" s="13">
        <v>-0.1038</v>
      </c>
      <c r="P1368" s="13"/>
      <c r="Q1368" s="19">
        <v>4</v>
      </c>
      <c r="R1368" s="22">
        <v>0.48</v>
      </c>
      <c r="S1368" s="22">
        <v>0.83</v>
      </c>
      <c r="T1368" s="22">
        <v>-0.05</v>
      </c>
      <c r="U1368" s="19">
        <v>40</v>
      </c>
      <c r="V1368" s="19">
        <v>8</v>
      </c>
      <c r="AS1368" s="2"/>
      <c r="AT1368" s="2"/>
      <c r="AU1368" s="2"/>
      <c r="AV1368" s="15"/>
      <c r="AW1368" s="15"/>
      <c r="BA1368" s="2"/>
      <c r="BB1368" s="2"/>
      <c r="BD1368" s="20"/>
      <c r="BE1368" s="20"/>
      <c r="BG1368" s="3"/>
      <c r="BH1368" s="1"/>
      <c r="BI1368" s="1"/>
      <c r="BJ1368" s="1"/>
      <c r="BK1368" s="1"/>
      <c r="BL1368" s="1"/>
    </row>
    <row r="1369" spans="1:64" x14ac:dyDescent="0.25">
      <c r="A1369" s="1" t="s">
        <v>1</v>
      </c>
      <c r="B1369" s="1" t="s">
        <v>2</v>
      </c>
      <c r="C1369" s="1" t="s">
        <v>39</v>
      </c>
      <c r="D1369" s="1" t="s">
        <v>4</v>
      </c>
      <c r="E1369" s="1" t="s">
        <v>736</v>
      </c>
      <c r="F1369" s="1" t="s">
        <v>737</v>
      </c>
      <c r="G1369"/>
      <c r="H1369" s="22">
        <v>1.8499999999999999E-2</v>
      </c>
      <c r="J1369" s="13">
        <v>-7.3300000000000004E-2</v>
      </c>
      <c r="K1369" s="13">
        <v>0.1021</v>
      </c>
      <c r="L1369" s="13">
        <v>4.8899999999999999E-2</v>
      </c>
      <c r="M1369" s="13">
        <v>4.4699999999999997E-2</v>
      </c>
      <c r="N1369" s="13">
        <v>-0.1353</v>
      </c>
      <c r="O1369" s="13">
        <v>-0.1757</v>
      </c>
      <c r="P1369" s="13"/>
      <c r="Q1369" s="19">
        <v>85</v>
      </c>
      <c r="R1369" s="22">
        <v>0.48</v>
      </c>
      <c r="S1369" s="22">
        <v>0.96</v>
      </c>
      <c r="T1369" s="22">
        <v>-0.01</v>
      </c>
      <c r="U1369" s="19">
        <v>30</v>
      </c>
      <c r="V1369" s="19">
        <v>7</v>
      </c>
      <c r="AS1369" s="2"/>
      <c r="AT1369" s="2"/>
      <c r="AU1369" s="2"/>
      <c r="AV1369" s="15"/>
      <c r="AW1369" s="15"/>
      <c r="BA1369" s="2"/>
      <c r="BB1369" s="2"/>
      <c r="BD1369" s="20"/>
      <c r="BE1369" s="20"/>
      <c r="BG1369" s="3"/>
      <c r="BH1369" s="1"/>
      <c r="BI1369" s="1"/>
      <c r="BJ1369" s="1"/>
      <c r="BK1369" s="1"/>
      <c r="BL1369" s="1"/>
    </row>
    <row r="1370" spans="1:64" x14ac:dyDescent="0.25">
      <c r="A1370" s="1" t="s">
        <v>6</v>
      </c>
      <c r="B1370" s="1" t="s">
        <v>18</v>
      </c>
      <c r="C1370" s="1" t="s">
        <v>1645</v>
      </c>
      <c r="D1370" s="1" t="s">
        <v>4</v>
      </c>
      <c r="E1370" s="1" t="s">
        <v>1285</v>
      </c>
      <c r="F1370" s="1" t="s">
        <v>1286</v>
      </c>
      <c r="G1370">
        <v>-3.7609999999999998E-2</v>
      </c>
      <c r="H1370" s="22">
        <v>-0.21000199999999999</v>
      </c>
      <c r="I1370" s="2">
        <v>-3.7600000000000001E-2</v>
      </c>
      <c r="J1370" s="13">
        <v>0.19420000000000001</v>
      </c>
      <c r="K1370" s="13">
        <v>1.0591999999999999</v>
      </c>
      <c r="L1370" s="13">
        <v>0.51049999999999995</v>
      </c>
      <c r="M1370" s="13">
        <v>-4.6199999999999998E-2</v>
      </c>
      <c r="N1370" s="13">
        <v>-0.46279999999999999</v>
      </c>
      <c r="O1370" s="13">
        <v>-0.81840000000000002</v>
      </c>
      <c r="P1370" s="13">
        <v>-3.7600000000000001E-2</v>
      </c>
      <c r="Q1370" s="19">
        <v>0</v>
      </c>
      <c r="R1370" s="22">
        <v>0.48</v>
      </c>
      <c r="S1370" s="22">
        <v>0.84</v>
      </c>
      <c r="T1370" s="22">
        <v>0.31</v>
      </c>
      <c r="U1370" s="19">
        <v>34</v>
      </c>
      <c r="V1370" s="19">
        <v>14</v>
      </c>
      <c r="AS1370" s="2"/>
      <c r="AT1370" s="2"/>
      <c r="AU1370" s="2"/>
      <c r="AV1370" s="15"/>
      <c r="AW1370" s="15"/>
      <c r="BA1370" s="2"/>
      <c r="BB1370" s="2"/>
      <c r="BD1370" s="20"/>
      <c r="BE1370" s="20"/>
      <c r="BG1370" s="3"/>
      <c r="BH1370" s="1"/>
      <c r="BI1370" s="1"/>
      <c r="BJ1370" s="1"/>
      <c r="BK1370" s="1"/>
      <c r="BL1370" s="1"/>
    </row>
    <row r="1371" spans="1:64" x14ac:dyDescent="0.25">
      <c r="A1371" s="1" t="s">
        <v>1</v>
      </c>
      <c r="B1371" s="1" t="s">
        <v>2</v>
      </c>
      <c r="C1371" s="1" t="s">
        <v>22</v>
      </c>
      <c r="D1371" s="1" t="s">
        <v>4</v>
      </c>
      <c r="E1371" s="1" t="s">
        <v>330</v>
      </c>
      <c r="F1371" s="1" t="s">
        <v>331</v>
      </c>
      <c r="G1371"/>
      <c r="H1371" s="22">
        <v>2.1049999999999999E-2</v>
      </c>
      <c r="J1371" s="13">
        <v>-6.0600000000000001E-2</v>
      </c>
      <c r="K1371" s="13">
        <v>0.1288</v>
      </c>
      <c r="L1371" s="13">
        <v>6.1899999999999997E-2</v>
      </c>
      <c r="M1371" s="13">
        <v>5.5100000000000003E-2</v>
      </c>
      <c r="N1371" s="13">
        <v>-0.1961</v>
      </c>
      <c r="O1371" s="13">
        <v>-0.221</v>
      </c>
      <c r="P1371" s="13"/>
      <c r="Q1371" s="19">
        <v>225</v>
      </c>
      <c r="R1371" s="22">
        <v>0.48</v>
      </c>
      <c r="S1371" s="22">
        <v>0.84</v>
      </c>
      <c r="T1371" s="22">
        <v>-0.19</v>
      </c>
      <c r="U1371" s="19">
        <v>41</v>
      </c>
      <c r="V1371" s="19">
        <v>7</v>
      </c>
      <c r="AS1371" s="2"/>
      <c r="AT1371" s="2"/>
      <c r="AU1371" s="2"/>
      <c r="AV1371" s="15"/>
      <c r="AW1371" s="15"/>
      <c r="BA1371" s="2"/>
      <c r="BB1371" s="2"/>
      <c r="BD1371" s="20"/>
      <c r="BE1371" s="20"/>
      <c r="BG1371" s="3"/>
      <c r="BH1371" s="1"/>
      <c r="BI1371" s="1"/>
      <c r="BJ1371" s="1"/>
      <c r="BK1371" s="1"/>
      <c r="BL1371" s="1"/>
    </row>
    <row r="1372" spans="1:64" x14ac:dyDescent="0.25">
      <c r="A1372" s="1" t="s">
        <v>6</v>
      </c>
      <c r="B1372" s="1" t="s">
        <v>18</v>
      </c>
      <c r="C1372" s="1" t="s">
        <v>1645</v>
      </c>
      <c r="D1372" s="1" t="s">
        <v>4</v>
      </c>
      <c r="E1372" s="1" t="s">
        <v>1461</v>
      </c>
      <c r="F1372" s="1" t="s">
        <v>1462</v>
      </c>
      <c r="G1372">
        <v>-1.3788999999999999E-2</v>
      </c>
      <c r="H1372" s="22">
        <v>-0.14785400000000001</v>
      </c>
      <c r="I1372" s="2">
        <v>-1.38E-2</v>
      </c>
      <c r="J1372" s="13">
        <v>0.2969</v>
      </c>
      <c r="K1372" s="13">
        <v>0.67049999999999998</v>
      </c>
      <c r="L1372" s="13">
        <v>0.32040000000000002</v>
      </c>
      <c r="M1372" s="13">
        <v>0.15529999999999999</v>
      </c>
      <c r="N1372" s="13">
        <v>-0.2097</v>
      </c>
      <c r="O1372" s="13">
        <v>-0.52490000000000003</v>
      </c>
      <c r="P1372" s="13">
        <v>-1.38E-2</v>
      </c>
      <c r="Q1372" s="19">
        <v>0</v>
      </c>
      <c r="R1372" s="22">
        <v>0.48</v>
      </c>
      <c r="S1372" s="22">
        <v>1.1499999999999999</v>
      </c>
      <c r="T1372" s="22">
        <v>0.37</v>
      </c>
      <c r="U1372" s="19">
        <v>22</v>
      </c>
      <c r="V1372" s="19">
        <v>10</v>
      </c>
      <c r="AS1372" s="2"/>
      <c r="AT1372" s="2"/>
      <c r="AU1372" s="2"/>
      <c r="AV1372" s="15"/>
      <c r="AW1372" s="15"/>
      <c r="BA1372" s="2"/>
      <c r="BB1372" s="2"/>
      <c r="BD1372" s="20"/>
      <c r="BE1372" s="20"/>
      <c r="BG1372" s="3"/>
      <c r="BH1372" s="1"/>
      <c r="BI1372" s="1"/>
      <c r="BJ1372" s="1"/>
      <c r="BK1372" s="1"/>
      <c r="BL1372" s="1"/>
    </row>
    <row r="1373" spans="1:64" x14ac:dyDescent="0.25">
      <c r="A1373" s="1" t="s">
        <v>1</v>
      </c>
      <c r="B1373" s="1" t="s">
        <v>18</v>
      </c>
      <c r="C1373" s="1" t="s">
        <v>25</v>
      </c>
      <c r="D1373" s="1" t="s">
        <v>40</v>
      </c>
      <c r="E1373" s="1" t="s">
        <v>2314</v>
      </c>
      <c r="F1373" s="1" t="s">
        <v>107</v>
      </c>
      <c r="G1373"/>
      <c r="H1373" s="22">
        <v>9.1999999999999998E-3</v>
      </c>
      <c r="J1373" s="13">
        <v>0.15659999999999999</v>
      </c>
      <c r="K1373" s="13">
        <v>0.1036</v>
      </c>
      <c r="L1373" s="13">
        <v>5.0200000000000002E-2</v>
      </c>
      <c r="M1373" s="13">
        <v>4.5900000000000003E-2</v>
      </c>
      <c r="N1373" s="13">
        <v>0</v>
      </c>
      <c r="O1373" s="13">
        <v>-0.27810000000000001</v>
      </c>
      <c r="P1373" s="13"/>
      <c r="Q1373" s="19">
        <v>2</v>
      </c>
      <c r="R1373" s="22">
        <v>0.48</v>
      </c>
      <c r="S1373" s="22">
        <v>0.86</v>
      </c>
      <c r="T1373" s="22">
        <v>-0.12</v>
      </c>
      <c r="U1373" s="19">
        <v>58</v>
      </c>
      <c r="V1373" s="19">
        <v>9</v>
      </c>
      <c r="AS1373" s="2"/>
      <c r="AT1373" s="2"/>
      <c r="AU1373" s="2"/>
      <c r="AV1373" s="15"/>
      <c r="AW1373" s="15"/>
      <c r="BA1373" s="2"/>
      <c r="BB1373" s="2"/>
      <c r="BD1373" s="20"/>
      <c r="BE1373" s="20"/>
      <c r="BG1373" s="3"/>
      <c r="BH1373" s="1"/>
      <c r="BI1373" s="1"/>
      <c r="BJ1373" s="1"/>
      <c r="BK1373" s="1"/>
      <c r="BL1373" s="1"/>
    </row>
    <row r="1374" spans="1:64" x14ac:dyDescent="0.25">
      <c r="A1374" s="1" t="s">
        <v>65</v>
      </c>
      <c r="B1374" s="1" t="s">
        <v>18</v>
      </c>
      <c r="C1374" s="1" t="s">
        <v>25</v>
      </c>
      <c r="D1374" s="1" t="s">
        <v>288</v>
      </c>
      <c r="E1374" s="1" t="s">
        <v>1640</v>
      </c>
      <c r="F1374" s="1" t="s">
        <v>1641</v>
      </c>
      <c r="G1374"/>
      <c r="H1374" s="22">
        <v>4.2099999999999999E-2</v>
      </c>
      <c r="J1374" s="13">
        <v>0.25280000000000002</v>
      </c>
      <c r="K1374" s="13">
        <v>0.16020000000000001</v>
      </c>
      <c r="L1374" s="13">
        <v>7.7100000000000002E-2</v>
      </c>
      <c r="M1374" s="13">
        <v>6.6600000000000006E-2</v>
      </c>
      <c r="N1374" s="13">
        <v>0</v>
      </c>
      <c r="O1374" s="13">
        <v>-0.2152</v>
      </c>
      <c r="P1374" s="13"/>
      <c r="Q1374" s="19">
        <v>15</v>
      </c>
      <c r="R1374" s="22">
        <v>0.48</v>
      </c>
      <c r="S1374" s="22">
        <v>0.83</v>
      </c>
      <c r="T1374" s="22">
        <v>0.66</v>
      </c>
      <c r="U1374" s="19">
        <v>22</v>
      </c>
      <c r="V1374" s="19">
        <v>9</v>
      </c>
      <c r="AS1374" s="2"/>
      <c r="AT1374" s="2"/>
      <c r="AU1374" s="2"/>
      <c r="AV1374" s="15"/>
      <c r="AW1374" s="15"/>
      <c r="BA1374" s="2"/>
      <c r="BB1374" s="2"/>
      <c r="BD1374" s="20"/>
      <c r="BE1374" s="20"/>
      <c r="BG1374" s="3"/>
      <c r="BH1374" s="1"/>
      <c r="BI1374" s="1"/>
      <c r="BJ1374" s="1"/>
      <c r="BK1374" s="1"/>
      <c r="BL1374" s="1"/>
    </row>
    <row r="1375" spans="1:64" x14ac:dyDescent="0.25">
      <c r="A1375" s="1" t="s">
        <v>32</v>
      </c>
      <c r="B1375" s="1" t="s">
        <v>18</v>
      </c>
      <c r="C1375" s="1" t="s">
        <v>33</v>
      </c>
      <c r="D1375" s="1" t="s">
        <v>4</v>
      </c>
      <c r="E1375" s="1" t="s">
        <v>2699</v>
      </c>
      <c r="F1375" s="1" t="s">
        <v>2700</v>
      </c>
      <c r="G1375"/>
      <c r="H1375" s="22">
        <v>-1.7299999999999999E-2</v>
      </c>
      <c r="J1375" s="13">
        <v>1.2200000000000001E-2</v>
      </c>
      <c r="K1375" s="13">
        <v>8.0399999999999999E-2</v>
      </c>
      <c r="L1375" s="13">
        <v>3.8699999999999998E-2</v>
      </c>
      <c r="M1375" s="13">
        <v>3.5900000000000001E-2</v>
      </c>
      <c r="N1375" s="13">
        <v>-3.09E-2</v>
      </c>
      <c r="O1375" s="13">
        <v>-0.2344</v>
      </c>
      <c r="P1375" s="13"/>
      <c r="Q1375" s="19">
        <v>31</v>
      </c>
      <c r="R1375" s="22">
        <v>0.48</v>
      </c>
      <c r="S1375" s="22">
        <v>0.4</v>
      </c>
      <c r="T1375" s="22">
        <v>0.48</v>
      </c>
      <c r="U1375" s="19">
        <v>44</v>
      </c>
      <c r="V1375" s="19">
        <v>5</v>
      </c>
      <c r="AS1375" s="2"/>
      <c r="AT1375" s="2"/>
      <c r="AU1375" s="2"/>
      <c r="AV1375" s="15"/>
      <c r="AW1375" s="15"/>
      <c r="BA1375" s="2"/>
      <c r="BB1375" s="2"/>
      <c r="BD1375" s="20"/>
      <c r="BE1375" s="20"/>
      <c r="BG1375" s="3"/>
      <c r="BH1375" s="1"/>
      <c r="BI1375" s="1"/>
      <c r="BJ1375" s="1"/>
      <c r="BK1375" s="1"/>
      <c r="BL1375" s="1"/>
    </row>
    <row r="1376" spans="1:64" x14ac:dyDescent="0.25">
      <c r="A1376" s="1" t="s">
        <v>27</v>
      </c>
      <c r="B1376" s="1" t="s">
        <v>18</v>
      </c>
      <c r="C1376" s="1" t="s">
        <v>25</v>
      </c>
      <c r="D1376" s="1" t="s">
        <v>4</v>
      </c>
      <c r="E1376" s="1" t="s">
        <v>891</v>
      </c>
      <c r="F1376" s="1" t="s">
        <v>681</v>
      </c>
      <c r="G1376"/>
      <c r="H1376" s="22">
        <v>1.3461000000000001E-2</v>
      </c>
      <c r="J1376" s="13">
        <v>-2.06E-2</v>
      </c>
      <c r="K1376" s="13">
        <v>5.0900000000000001E-2</v>
      </c>
      <c r="L1376" s="13">
        <v>2.4199999999999999E-2</v>
      </c>
      <c r="M1376" s="13">
        <v>2.3199999999999998E-2</v>
      </c>
      <c r="N1376" s="13">
        <v>-0.1113</v>
      </c>
      <c r="O1376" s="13">
        <v>-0.1305</v>
      </c>
      <c r="P1376" s="13"/>
      <c r="Q1376" s="19">
        <v>76</v>
      </c>
      <c r="R1376" s="22">
        <v>0.48</v>
      </c>
      <c r="S1376" s="22">
        <v>0.85</v>
      </c>
      <c r="T1376" s="22">
        <v>0.04</v>
      </c>
      <c r="U1376" s="19">
        <v>46</v>
      </c>
      <c r="V1376" s="19">
        <v>6</v>
      </c>
      <c r="AS1376" s="2"/>
      <c r="AT1376" s="2"/>
      <c r="AU1376" s="2"/>
      <c r="AV1376" s="15"/>
      <c r="AW1376" s="15"/>
      <c r="BA1376" s="2"/>
      <c r="BB1376" s="2"/>
      <c r="BD1376" s="20"/>
      <c r="BE1376" s="20"/>
      <c r="BG1376" s="3"/>
      <c r="BH1376" s="1"/>
      <c r="BI1376" s="1"/>
      <c r="BJ1376" s="1"/>
      <c r="BK1376" s="1"/>
      <c r="BL1376" s="1"/>
    </row>
    <row r="1377" spans="1:64" x14ac:dyDescent="0.25">
      <c r="A1377" s="1" t="s">
        <v>1</v>
      </c>
      <c r="B1377" s="1" t="s">
        <v>18</v>
      </c>
      <c r="C1377" s="1" t="s">
        <v>71</v>
      </c>
      <c r="D1377" s="1" t="s">
        <v>29</v>
      </c>
      <c r="E1377" s="1" t="s">
        <v>232</v>
      </c>
      <c r="F1377" s="1" t="s">
        <v>233</v>
      </c>
      <c r="G1377"/>
      <c r="H1377" s="22">
        <v>-8.0000000000000004E-4</v>
      </c>
      <c r="J1377" s="13">
        <v>1.9E-3</v>
      </c>
      <c r="K1377" s="13">
        <v>6.2E-2</v>
      </c>
      <c r="L1377" s="13">
        <v>2.9600000000000001E-2</v>
      </c>
      <c r="M1377" s="13">
        <v>2.8000000000000001E-2</v>
      </c>
      <c r="N1377" s="13">
        <v>-9.5600000000000004E-2</v>
      </c>
      <c r="O1377" s="13">
        <v>-0.20549999999999999</v>
      </c>
      <c r="P1377" s="13"/>
      <c r="Q1377" s="19">
        <v>192</v>
      </c>
      <c r="R1377" s="22">
        <v>0.48</v>
      </c>
      <c r="S1377" s="22">
        <v>1.1499999999999999</v>
      </c>
      <c r="T1377" s="22">
        <v>-0.1</v>
      </c>
      <c r="U1377" s="19">
        <v>106</v>
      </c>
      <c r="V1377" s="19">
        <v>11</v>
      </c>
      <c r="AS1377" s="2"/>
      <c r="AT1377" s="2"/>
      <c r="AU1377" s="2"/>
      <c r="AV1377" s="15"/>
      <c r="AW1377" s="15"/>
      <c r="BA1377" s="2"/>
      <c r="BB1377" s="2"/>
      <c r="BD1377" s="20"/>
      <c r="BE1377" s="20"/>
      <c r="BG1377" s="3"/>
      <c r="BH1377" s="1"/>
      <c r="BI1377" s="1"/>
      <c r="BJ1377" s="1"/>
      <c r="BK1377" s="1"/>
      <c r="BL1377" s="1"/>
    </row>
    <row r="1378" spans="1:64" x14ac:dyDescent="0.25">
      <c r="A1378" s="1" t="s">
        <v>1079</v>
      </c>
      <c r="B1378" s="1" t="s">
        <v>8</v>
      </c>
      <c r="C1378" s="1" t="s">
        <v>7</v>
      </c>
      <c r="D1378" s="1" t="s">
        <v>4</v>
      </c>
      <c r="E1378" s="1" t="s">
        <v>711</v>
      </c>
      <c r="F1378" s="1" t="s">
        <v>1079</v>
      </c>
      <c r="G1378">
        <v>1.2522999999999999E-2</v>
      </c>
      <c r="H1378" s="22">
        <v>4.5851999999999997E-2</v>
      </c>
      <c r="I1378" s="2">
        <v>1.2500000000000001E-2</v>
      </c>
      <c r="J1378" s="13">
        <v>0.21529999999999999</v>
      </c>
      <c r="K1378" s="13">
        <v>0.23019999999999999</v>
      </c>
      <c r="L1378" s="13">
        <v>0.1111</v>
      </c>
      <c r="M1378" s="13">
        <v>8.7800000000000003E-2</v>
      </c>
      <c r="N1378" s="13">
        <v>-6.1699999999999998E-2</v>
      </c>
      <c r="O1378" s="13">
        <v>-0.72770000000000001</v>
      </c>
      <c r="P1378" s="13">
        <v>1.2500000000000001E-2</v>
      </c>
      <c r="Q1378" s="19">
        <v>0</v>
      </c>
      <c r="R1378" s="22">
        <v>0.48</v>
      </c>
      <c r="S1378" s="22">
        <v>0.62</v>
      </c>
      <c r="T1378" s="22">
        <v>0.38</v>
      </c>
      <c r="U1378" s="19">
        <v>78</v>
      </c>
      <c r="V1378" s="19">
        <v>11</v>
      </c>
      <c r="AS1378" s="2"/>
      <c r="AT1378" s="2"/>
      <c r="AU1378" s="2"/>
      <c r="AV1378" s="15"/>
      <c r="AW1378" s="15"/>
      <c r="BA1378" s="2"/>
      <c r="BB1378" s="2"/>
      <c r="BD1378" s="20"/>
      <c r="BE1378" s="20"/>
      <c r="BG1378" s="3"/>
      <c r="BH1378" s="1"/>
      <c r="BI1378" s="1"/>
      <c r="BJ1378" s="1"/>
      <c r="BK1378" s="1"/>
      <c r="BL1378" s="1"/>
    </row>
    <row r="1379" spans="1:64" x14ac:dyDescent="0.25">
      <c r="A1379" s="1" t="s">
        <v>1</v>
      </c>
      <c r="B1379" s="1" t="s">
        <v>8</v>
      </c>
      <c r="C1379" s="1" t="s">
        <v>7</v>
      </c>
      <c r="D1379" s="1" t="s">
        <v>4</v>
      </c>
      <c r="E1379" s="1" t="s">
        <v>9</v>
      </c>
      <c r="F1379" s="1" t="s">
        <v>10</v>
      </c>
      <c r="G1379">
        <v>6.9230000000000003E-3</v>
      </c>
      <c r="H1379" s="22">
        <v>3.6110000000000001E-3</v>
      </c>
      <c r="I1379" s="2">
        <v>6.8999999999999999E-3</v>
      </c>
      <c r="J1379" s="13">
        <v>-4.7999999999999996E-3</v>
      </c>
      <c r="K1379" s="13">
        <v>8.6499999999999994E-2</v>
      </c>
      <c r="L1379" s="13">
        <v>4.0899999999999999E-2</v>
      </c>
      <c r="M1379" s="13">
        <v>3.78E-2</v>
      </c>
      <c r="N1379" s="13">
        <v>-9.1600000000000001E-2</v>
      </c>
      <c r="O1379" s="13">
        <v>-0.1658</v>
      </c>
      <c r="P1379" s="13">
        <v>6.8999999999999999E-3</v>
      </c>
      <c r="Q1379" s="19">
        <v>2500</v>
      </c>
      <c r="R1379" s="22">
        <v>0.47</v>
      </c>
      <c r="S1379" s="22">
        <v>0.82</v>
      </c>
      <c r="T1379" s="22">
        <v>-0.13</v>
      </c>
      <c r="U1379" s="19">
        <v>70</v>
      </c>
      <c r="V1379" s="19">
        <v>18</v>
      </c>
      <c r="AS1379" s="2"/>
      <c r="AT1379" s="2"/>
      <c r="AU1379" s="2"/>
      <c r="AV1379" s="15"/>
      <c r="AW1379" s="15"/>
      <c r="BA1379" s="2"/>
      <c r="BB1379" s="2"/>
      <c r="BD1379" s="20"/>
      <c r="BE1379" s="20"/>
      <c r="BG1379" s="3"/>
      <c r="BH1379" s="1"/>
      <c r="BI1379" s="1"/>
      <c r="BJ1379" s="1"/>
      <c r="BK1379" s="1"/>
      <c r="BL1379" s="1"/>
    </row>
    <row r="1380" spans="1:64" x14ac:dyDescent="0.25">
      <c r="A1380" s="1" t="s">
        <v>27</v>
      </c>
      <c r="B1380" s="1" t="s">
        <v>18</v>
      </c>
      <c r="C1380" s="1" t="s">
        <v>25</v>
      </c>
      <c r="D1380" s="1" t="s">
        <v>283</v>
      </c>
      <c r="E1380" s="1" t="s">
        <v>2816</v>
      </c>
      <c r="F1380" s="1" t="s">
        <v>2818</v>
      </c>
      <c r="G1380"/>
      <c r="H1380" s="22">
        <v>1.34E-2</v>
      </c>
      <c r="J1380" s="13">
        <v>0.11119999999999999</v>
      </c>
      <c r="K1380" s="13">
        <v>0.19819999999999999</v>
      </c>
      <c r="L1380" s="13">
        <v>9.3299999999999994E-2</v>
      </c>
      <c r="M1380" s="13">
        <v>6.4000000000000001E-2</v>
      </c>
      <c r="N1380" s="13">
        <v>-0.1023</v>
      </c>
      <c r="O1380" s="13">
        <v>-0.66069999999999995</v>
      </c>
      <c r="P1380" s="13"/>
      <c r="Q1380" s="19">
        <v>14</v>
      </c>
      <c r="R1380" s="22">
        <v>0.47</v>
      </c>
      <c r="S1380" s="22">
        <v>0.19</v>
      </c>
      <c r="T1380" s="22">
        <v>0.38</v>
      </c>
      <c r="U1380" s="19">
        <v>60</v>
      </c>
      <c r="V1380" s="19">
        <v>11</v>
      </c>
      <c r="AS1380" s="2"/>
      <c r="AT1380" s="2"/>
      <c r="AU1380" s="2"/>
      <c r="AV1380" s="15"/>
      <c r="AW1380" s="15"/>
      <c r="BA1380" s="2"/>
      <c r="BB1380" s="2"/>
      <c r="BD1380" s="20"/>
      <c r="BE1380" s="20"/>
      <c r="BG1380" s="3"/>
      <c r="BH1380" s="1"/>
      <c r="BI1380" s="1"/>
      <c r="BJ1380" s="1"/>
      <c r="BK1380" s="1"/>
      <c r="BL1380" s="1"/>
    </row>
    <row r="1381" spans="1:64" x14ac:dyDescent="0.25">
      <c r="A1381" s="1" t="s">
        <v>17</v>
      </c>
      <c r="B1381" s="1" t="s">
        <v>18</v>
      </c>
      <c r="C1381" s="1" t="s">
        <v>25</v>
      </c>
      <c r="D1381" s="1" t="s">
        <v>19</v>
      </c>
      <c r="E1381" s="1" t="s">
        <v>26</v>
      </c>
      <c r="F1381" s="1" t="s">
        <v>336</v>
      </c>
      <c r="G1381"/>
      <c r="H1381" s="22">
        <v>3.9899999999999998E-2</v>
      </c>
      <c r="J1381" s="13">
        <v>-0.1343</v>
      </c>
      <c r="K1381" s="13">
        <v>0.1951</v>
      </c>
      <c r="L1381" s="13">
        <v>9.2100000000000001E-2</v>
      </c>
      <c r="M1381" s="13">
        <v>7.5899999999999995E-2</v>
      </c>
      <c r="N1381" s="13">
        <v>-0.29260000000000003</v>
      </c>
      <c r="O1381" s="13">
        <v>-0.31979999999999997</v>
      </c>
      <c r="P1381" s="13"/>
      <c r="Q1381" s="19">
        <v>24</v>
      </c>
      <c r="R1381" s="22">
        <v>0.47</v>
      </c>
      <c r="S1381" s="22">
        <v>0.89</v>
      </c>
      <c r="T1381" s="22">
        <v>0.39</v>
      </c>
      <c r="U1381" s="19">
        <v>38</v>
      </c>
      <c r="V1381" s="19">
        <v>7</v>
      </c>
      <c r="AS1381" s="2"/>
      <c r="AT1381" s="2"/>
      <c r="AU1381" s="2"/>
      <c r="AV1381" s="15"/>
      <c r="AW1381" s="15"/>
      <c r="BA1381" s="2"/>
      <c r="BB1381" s="2"/>
      <c r="BD1381" s="20"/>
      <c r="BE1381" s="20"/>
      <c r="BG1381" s="3"/>
      <c r="BH1381" s="1"/>
      <c r="BI1381" s="1"/>
      <c r="BJ1381" s="1"/>
      <c r="BK1381" s="1"/>
      <c r="BL1381" s="1"/>
    </row>
    <row r="1382" spans="1:64" x14ac:dyDescent="0.25">
      <c r="A1382" s="1" t="s">
        <v>1079</v>
      </c>
      <c r="B1382" s="1" t="s">
        <v>18</v>
      </c>
      <c r="C1382" s="1" t="s">
        <v>7</v>
      </c>
      <c r="D1382" s="1" t="s">
        <v>2162</v>
      </c>
      <c r="E1382" s="1" t="s">
        <v>2163</v>
      </c>
      <c r="F1382" s="1" t="s">
        <v>2164</v>
      </c>
      <c r="G1382">
        <v>0.144955</v>
      </c>
      <c r="H1382" s="22">
        <v>6.7669000000000007E-2</v>
      </c>
      <c r="I1382" s="2">
        <v>0.14499999999999999</v>
      </c>
      <c r="J1382" s="13">
        <v>0.65359999999999996</v>
      </c>
      <c r="K1382" s="13">
        <v>0.2737</v>
      </c>
      <c r="L1382" s="13">
        <v>0.1283</v>
      </c>
      <c r="M1382" s="13">
        <v>8.9499999999999996E-2</v>
      </c>
      <c r="N1382" s="13">
        <v>0</v>
      </c>
      <c r="O1382" s="13">
        <v>-0.71120000000000005</v>
      </c>
      <c r="P1382" s="13">
        <v>0.14499999999999999</v>
      </c>
      <c r="Q1382" s="19">
        <v>0</v>
      </c>
      <c r="R1382" s="22">
        <v>0.47</v>
      </c>
      <c r="S1382" s="22">
        <v>0.44</v>
      </c>
      <c r="T1382" s="22">
        <v>0.13</v>
      </c>
      <c r="U1382" s="19">
        <v>65</v>
      </c>
      <c r="V1382" s="19">
        <v>6</v>
      </c>
      <c r="AS1382" s="2"/>
      <c r="AT1382" s="2"/>
      <c r="AU1382" s="2"/>
      <c r="AV1382" s="15"/>
      <c r="AW1382" s="15"/>
      <c r="BA1382" s="2"/>
      <c r="BB1382" s="2"/>
      <c r="BD1382" s="20"/>
      <c r="BE1382" s="20"/>
      <c r="BG1382" s="3"/>
      <c r="BH1382" s="1"/>
      <c r="BI1382" s="1"/>
      <c r="BJ1382" s="1"/>
      <c r="BK1382" s="1"/>
      <c r="BL1382" s="1"/>
    </row>
    <row r="1383" spans="1:64" x14ac:dyDescent="0.25">
      <c r="A1383" s="1" t="s">
        <v>32</v>
      </c>
      <c r="B1383" s="1" t="s">
        <v>18</v>
      </c>
      <c r="C1383" s="1" t="s">
        <v>1501</v>
      </c>
      <c r="D1383" s="1" t="s">
        <v>4</v>
      </c>
      <c r="E1383" s="1" t="s">
        <v>2289</v>
      </c>
      <c r="F1383" s="1" t="s">
        <v>2190</v>
      </c>
      <c r="G1383">
        <v>1.2605E-2</v>
      </c>
      <c r="H1383" s="22">
        <v>0.11415500000000001</v>
      </c>
      <c r="I1383" s="2">
        <v>1.26E-2</v>
      </c>
      <c r="J1383" s="13">
        <v>0.3256</v>
      </c>
      <c r="K1383" s="13">
        <v>0.18909999999999999</v>
      </c>
      <c r="L1383" s="13">
        <v>8.8200000000000001E-2</v>
      </c>
      <c r="M1383" s="13">
        <v>7.1499999999999994E-2</v>
      </c>
      <c r="N1383" s="13">
        <v>0</v>
      </c>
      <c r="O1383" s="13">
        <v>-0.43020000000000003</v>
      </c>
      <c r="P1383" s="13">
        <v>1.26E-2</v>
      </c>
      <c r="Q1383" s="19">
        <v>0</v>
      </c>
      <c r="R1383" s="22">
        <v>0.47</v>
      </c>
      <c r="S1383" s="22">
        <v>0.46</v>
      </c>
      <c r="T1383" s="22">
        <v>0.36</v>
      </c>
      <c r="U1383" s="19">
        <v>23</v>
      </c>
      <c r="V1383" s="19">
        <v>11</v>
      </c>
      <c r="AS1383" s="2"/>
      <c r="AT1383" s="2"/>
      <c r="AU1383" s="2"/>
      <c r="AV1383" s="15"/>
      <c r="AW1383" s="15"/>
      <c r="BA1383" s="2"/>
      <c r="BB1383" s="2"/>
      <c r="BD1383" s="20"/>
      <c r="BE1383" s="20"/>
      <c r="BG1383" s="3"/>
      <c r="BH1383" s="1"/>
      <c r="BI1383" s="1"/>
      <c r="BJ1383" s="1"/>
      <c r="BK1383" s="1"/>
      <c r="BL1383" s="1"/>
    </row>
    <row r="1384" spans="1:64" x14ac:dyDescent="0.25">
      <c r="A1384" s="1" t="s">
        <v>17</v>
      </c>
      <c r="B1384" s="1" t="s">
        <v>18</v>
      </c>
      <c r="C1384" s="1" t="s">
        <v>25</v>
      </c>
      <c r="D1384" s="1" t="s">
        <v>4</v>
      </c>
      <c r="E1384" s="1" t="s">
        <v>2414</v>
      </c>
      <c r="F1384" s="1" t="s">
        <v>2416</v>
      </c>
      <c r="G1384"/>
      <c r="H1384" s="22">
        <v>-4.4299999999999999E-2</v>
      </c>
      <c r="J1384" s="13">
        <v>-2.47E-2</v>
      </c>
      <c r="K1384" s="13">
        <v>0.1193</v>
      </c>
      <c r="L1384" s="13">
        <v>5.5500000000000001E-2</v>
      </c>
      <c r="M1384" s="13">
        <v>4.9500000000000002E-2</v>
      </c>
      <c r="N1384" s="13">
        <v>-8.0799999999999997E-2</v>
      </c>
      <c r="O1384" s="13">
        <v>-0.31040000000000001</v>
      </c>
      <c r="P1384" s="13"/>
      <c r="Q1384" s="19">
        <v>17</v>
      </c>
      <c r="R1384" s="22">
        <v>0.47</v>
      </c>
      <c r="S1384" s="22">
        <v>0.68</v>
      </c>
      <c r="T1384" s="22">
        <v>0.53</v>
      </c>
      <c r="U1384" s="19">
        <v>53</v>
      </c>
      <c r="V1384" s="19">
        <v>7</v>
      </c>
      <c r="AS1384" s="2"/>
      <c r="AT1384" s="2"/>
      <c r="AU1384" s="2"/>
      <c r="AV1384" s="15"/>
      <c r="AW1384" s="15"/>
      <c r="BA1384" s="2"/>
      <c r="BB1384" s="2"/>
      <c r="BD1384" s="20"/>
      <c r="BE1384" s="20"/>
      <c r="BG1384" s="3"/>
      <c r="BH1384" s="1"/>
      <c r="BI1384" s="1"/>
      <c r="BJ1384" s="1"/>
      <c r="BK1384" s="1"/>
      <c r="BL1384" s="1"/>
    </row>
    <row r="1385" spans="1:64" x14ac:dyDescent="0.25">
      <c r="A1385" s="1" t="s">
        <v>65</v>
      </c>
      <c r="B1385" s="1" t="s">
        <v>68</v>
      </c>
      <c r="C1385" s="1" t="s">
        <v>11</v>
      </c>
      <c r="D1385" s="1" t="s">
        <v>16</v>
      </c>
      <c r="E1385" s="1" t="s">
        <v>1670</v>
      </c>
      <c r="F1385" s="1" t="s">
        <v>16</v>
      </c>
      <c r="G1385"/>
      <c r="H1385" s="22">
        <v>9.1999999999999998E-3</v>
      </c>
      <c r="J1385" s="13">
        <v>4.3200000000000002E-2</v>
      </c>
      <c r="K1385" s="13">
        <v>0.1331</v>
      </c>
      <c r="L1385" s="13">
        <v>6.2399999999999997E-2</v>
      </c>
      <c r="M1385" s="13">
        <v>5.4899999999999997E-2</v>
      </c>
      <c r="N1385" s="13">
        <v>-0.18629999999999999</v>
      </c>
      <c r="O1385" s="13">
        <v>-0.23630000000000001</v>
      </c>
      <c r="P1385" s="13"/>
      <c r="Q1385" s="19">
        <v>106</v>
      </c>
      <c r="R1385" s="22">
        <v>0.47</v>
      </c>
      <c r="S1385" s="22">
        <v>0.67</v>
      </c>
      <c r="T1385" s="22">
        <v>0.43</v>
      </c>
      <c r="U1385" s="19">
        <v>31</v>
      </c>
      <c r="V1385" s="19">
        <v>11</v>
      </c>
      <c r="AS1385" s="2"/>
      <c r="AT1385" s="2"/>
      <c r="AU1385" s="2"/>
      <c r="AV1385" s="15"/>
      <c r="AW1385" s="15"/>
      <c r="BA1385" s="2"/>
      <c r="BB1385" s="2"/>
      <c r="BD1385" s="20"/>
      <c r="BE1385" s="20"/>
      <c r="BG1385" s="3"/>
      <c r="BH1385" s="1"/>
      <c r="BI1385" s="1"/>
      <c r="BJ1385" s="1"/>
      <c r="BK1385" s="1"/>
      <c r="BL1385" s="1"/>
    </row>
    <row r="1386" spans="1:64" x14ac:dyDescent="0.25">
      <c r="A1386" s="1" t="s">
        <v>6</v>
      </c>
      <c r="B1386" s="1" t="s">
        <v>18</v>
      </c>
      <c r="C1386" s="1" t="s">
        <v>1645</v>
      </c>
      <c r="D1386" s="1" t="s">
        <v>4</v>
      </c>
      <c r="E1386" s="1" t="s">
        <v>1241</v>
      </c>
      <c r="F1386" s="1" t="s">
        <v>1242</v>
      </c>
      <c r="G1386">
        <v>-0.26239600000000002</v>
      </c>
      <c r="H1386" s="22">
        <v>-9.9640999999999993E-2</v>
      </c>
      <c r="I1386" s="2">
        <v>-0.26240000000000002</v>
      </c>
      <c r="J1386" s="13">
        <v>-0.16850000000000001</v>
      </c>
      <c r="K1386" s="13">
        <v>1.3136000000000001</v>
      </c>
      <c r="L1386" s="13">
        <v>0.62109999999999999</v>
      </c>
      <c r="M1386" s="13">
        <v>-0.10340000000000001</v>
      </c>
      <c r="N1386" s="13">
        <v>-0.46410000000000001</v>
      </c>
      <c r="O1386" s="13">
        <v>-0.86739999999999995</v>
      </c>
      <c r="P1386" s="13">
        <v>-0.26240000000000002</v>
      </c>
      <c r="Q1386" s="19">
        <v>0</v>
      </c>
      <c r="R1386" s="22">
        <v>0.47</v>
      </c>
      <c r="S1386" s="22">
        <v>1.1100000000000001</v>
      </c>
      <c r="T1386" s="22">
        <v>0.33</v>
      </c>
      <c r="U1386" s="19">
        <v>33</v>
      </c>
      <c r="V1386" s="19">
        <v>15</v>
      </c>
      <c r="AS1386" s="2"/>
      <c r="AT1386" s="2"/>
      <c r="AU1386" s="2"/>
      <c r="AV1386" s="15"/>
      <c r="AW1386" s="15"/>
      <c r="BA1386" s="2"/>
      <c r="BB1386" s="2"/>
      <c r="BD1386" s="20"/>
      <c r="BE1386" s="20"/>
      <c r="BG1386" s="3"/>
      <c r="BH1386" s="1"/>
      <c r="BI1386" s="1"/>
      <c r="BJ1386" s="1"/>
      <c r="BK1386" s="1"/>
      <c r="BL1386" s="1"/>
    </row>
    <row r="1387" spans="1:64" x14ac:dyDescent="0.25">
      <c r="A1387" s="1" t="s">
        <v>6</v>
      </c>
      <c r="B1387" s="1" t="s">
        <v>18</v>
      </c>
      <c r="C1387" s="1" t="s">
        <v>1645</v>
      </c>
      <c r="D1387" s="1" t="s">
        <v>4</v>
      </c>
      <c r="E1387" s="1" t="s">
        <v>1270</v>
      </c>
      <c r="F1387" s="1" t="s">
        <v>1271</v>
      </c>
      <c r="G1387">
        <v>9.6950999999999996E-2</v>
      </c>
      <c r="H1387" s="22">
        <v>-8.2602999999999996E-2</v>
      </c>
      <c r="I1387" s="2">
        <v>9.7000000000000003E-2</v>
      </c>
      <c r="J1387" s="13">
        <v>0.78049999999999997</v>
      </c>
      <c r="K1387" s="13">
        <v>0.54279999999999995</v>
      </c>
      <c r="L1387" s="13">
        <v>0.25419999999999998</v>
      </c>
      <c r="M1387" s="13">
        <v>0.1258</v>
      </c>
      <c r="N1387" s="13">
        <v>0</v>
      </c>
      <c r="O1387" s="13">
        <v>-0.65239999999999998</v>
      </c>
      <c r="P1387" s="13">
        <v>9.7000000000000003E-2</v>
      </c>
      <c r="Q1387" s="19">
        <v>0</v>
      </c>
      <c r="R1387" s="22">
        <v>0.47</v>
      </c>
      <c r="S1387" s="22">
        <v>0.9</v>
      </c>
      <c r="T1387" s="22">
        <v>0.53</v>
      </c>
      <c r="U1387" s="19">
        <v>28</v>
      </c>
      <c r="V1387" s="19">
        <v>9</v>
      </c>
      <c r="AS1387" s="2"/>
      <c r="AT1387" s="2"/>
      <c r="AU1387" s="2"/>
      <c r="AV1387" s="15"/>
      <c r="AW1387" s="15"/>
      <c r="BA1387" s="2"/>
      <c r="BB1387" s="2"/>
      <c r="BD1387" s="20"/>
      <c r="BE1387" s="20"/>
      <c r="BG1387" s="3"/>
      <c r="BH1387" s="1"/>
      <c r="BI1387" s="1"/>
      <c r="BJ1387" s="1"/>
      <c r="BK1387" s="1"/>
      <c r="BL1387" s="1"/>
    </row>
    <row r="1388" spans="1:64" x14ac:dyDescent="0.25">
      <c r="A1388" s="1" t="s">
        <v>6</v>
      </c>
      <c r="B1388" s="1" t="s">
        <v>8</v>
      </c>
      <c r="C1388" s="1" t="s">
        <v>1646</v>
      </c>
      <c r="D1388" s="1" t="s">
        <v>4</v>
      </c>
      <c r="E1388" s="1" t="s">
        <v>3373</v>
      </c>
      <c r="F1388" s="1" t="s">
        <v>3374</v>
      </c>
      <c r="G1388"/>
      <c r="H1388" s="22">
        <v>-9.5649999999999999E-2</v>
      </c>
      <c r="J1388" s="13">
        <v>0.2823</v>
      </c>
      <c r="K1388" s="13">
        <v>0.56989999999999996</v>
      </c>
      <c r="L1388" s="13">
        <v>0.26790000000000003</v>
      </c>
      <c r="M1388" s="13">
        <v>0.1183</v>
      </c>
      <c r="N1388" s="13">
        <v>-0.57389999999999997</v>
      </c>
      <c r="O1388" s="13">
        <v>-0.78920000000000001</v>
      </c>
      <c r="P1388" s="13"/>
      <c r="Q1388" s="19">
        <v>0</v>
      </c>
      <c r="R1388" s="22">
        <v>0.47</v>
      </c>
      <c r="S1388" s="22">
        <v>0.88</v>
      </c>
      <c r="T1388" s="22">
        <v>0.44</v>
      </c>
      <c r="U1388" s="19">
        <v>37</v>
      </c>
      <c r="V1388" s="19">
        <v>25</v>
      </c>
      <c r="AS1388" s="2"/>
      <c r="AT1388" s="2"/>
      <c r="AU1388" s="2"/>
      <c r="AV1388" s="15"/>
      <c r="AW1388" s="15"/>
      <c r="BA1388" s="2"/>
      <c r="BB1388" s="2"/>
      <c r="BD1388" s="20"/>
      <c r="BE1388" s="20"/>
      <c r="BG1388" s="3"/>
      <c r="BH1388" s="1"/>
      <c r="BI1388" s="1"/>
      <c r="BJ1388" s="1"/>
      <c r="BK1388" s="1"/>
      <c r="BL1388" s="1"/>
    </row>
    <row r="1389" spans="1:64" x14ac:dyDescent="0.25">
      <c r="A1389" s="1" t="s">
        <v>148</v>
      </c>
      <c r="B1389" s="1" t="s">
        <v>2</v>
      </c>
      <c r="C1389" s="1" t="s">
        <v>39</v>
      </c>
      <c r="D1389" s="1" t="s">
        <v>4</v>
      </c>
      <c r="E1389" s="1" t="s">
        <v>2505</v>
      </c>
      <c r="F1389" s="1" t="s">
        <v>2508</v>
      </c>
      <c r="G1389"/>
      <c r="H1389" s="22">
        <v>-4.3900000000000002E-2</v>
      </c>
      <c r="J1389" s="13">
        <v>-0.12529999999999999</v>
      </c>
      <c r="K1389" s="13">
        <v>0.1101</v>
      </c>
      <c r="L1389" s="13">
        <v>5.16E-2</v>
      </c>
      <c r="M1389" s="13">
        <v>4.6800000000000001E-2</v>
      </c>
      <c r="N1389" s="13">
        <v>-0.1716</v>
      </c>
      <c r="O1389" s="13">
        <v>-0.1716</v>
      </c>
      <c r="P1389" s="13"/>
      <c r="Q1389" s="19">
        <v>616</v>
      </c>
      <c r="R1389" s="22">
        <v>0.47</v>
      </c>
      <c r="S1389" s="22">
        <v>0.74</v>
      </c>
      <c r="T1389" s="22">
        <v>0.05</v>
      </c>
      <c r="U1389" s="19">
        <v>18</v>
      </c>
      <c r="V1389" s="19">
        <v>6</v>
      </c>
      <c r="AS1389" s="2"/>
      <c r="AT1389" s="2"/>
      <c r="AU1389" s="2"/>
      <c r="AV1389" s="15"/>
      <c r="AW1389" s="15"/>
      <c r="BA1389" s="2"/>
      <c r="BB1389" s="2"/>
      <c r="BD1389" s="20"/>
      <c r="BE1389" s="20"/>
      <c r="BG1389" s="3"/>
      <c r="BH1389" s="1"/>
      <c r="BI1389" s="1"/>
      <c r="BJ1389" s="1"/>
      <c r="BK1389" s="1"/>
      <c r="BL1389" s="1"/>
    </row>
    <row r="1390" spans="1:64" x14ac:dyDescent="0.25">
      <c r="A1390" s="1" t="s">
        <v>32</v>
      </c>
      <c r="B1390" s="1" t="s">
        <v>18</v>
      </c>
      <c r="C1390" s="1" t="s">
        <v>508</v>
      </c>
      <c r="D1390" s="1" t="s">
        <v>4</v>
      </c>
      <c r="E1390" s="1" t="s">
        <v>674</v>
      </c>
      <c r="F1390" s="1" t="s">
        <v>508</v>
      </c>
      <c r="G1390"/>
      <c r="H1390" s="22">
        <v>1.3599999999999999E-2</v>
      </c>
      <c r="J1390" s="13">
        <v>0.108</v>
      </c>
      <c r="K1390" s="13">
        <v>0.10059999999999999</v>
      </c>
      <c r="L1390" s="13">
        <v>4.6899999999999997E-2</v>
      </c>
      <c r="M1390" s="13">
        <v>4.2700000000000002E-2</v>
      </c>
      <c r="N1390" s="13">
        <v>-5.0000000000000001E-4</v>
      </c>
      <c r="O1390" s="13">
        <v>-0.22</v>
      </c>
      <c r="P1390" s="13"/>
      <c r="Q1390" s="19">
        <v>40</v>
      </c>
      <c r="R1390" s="22">
        <v>0.47</v>
      </c>
      <c r="S1390" s="22">
        <v>0.64</v>
      </c>
      <c r="T1390" s="22">
        <v>0.91</v>
      </c>
      <c r="U1390" s="19">
        <v>36</v>
      </c>
      <c r="V1390" s="19">
        <v>5</v>
      </c>
      <c r="AS1390" s="2"/>
      <c r="AT1390" s="2"/>
      <c r="AU1390" s="2"/>
      <c r="AV1390" s="15"/>
      <c r="AW1390" s="15"/>
      <c r="BA1390" s="2"/>
      <c r="BB1390" s="2"/>
      <c r="BD1390" s="20"/>
      <c r="BE1390" s="20"/>
      <c r="BG1390" s="3"/>
      <c r="BH1390" s="1"/>
      <c r="BI1390" s="1"/>
      <c r="BJ1390" s="1"/>
      <c r="BK1390" s="1"/>
      <c r="BL1390" s="1"/>
    </row>
    <row r="1391" spans="1:64" x14ac:dyDescent="0.25">
      <c r="A1391" s="1" t="s">
        <v>1</v>
      </c>
      <c r="B1391" s="1" t="s">
        <v>2</v>
      </c>
      <c r="C1391" s="1" t="s">
        <v>39</v>
      </c>
      <c r="D1391" s="1" t="s">
        <v>4</v>
      </c>
      <c r="E1391" s="1" t="s">
        <v>1319</v>
      </c>
      <c r="F1391" s="1" t="s">
        <v>1320</v>
      </c>
      <c r="G1391"/>
      <c r="H1391" s="22">
        <v>-5.4000000000000003E-3</v>
      </c>
      <c r="J1391" s="13">
        <v>2.4500000000000001E-2</v>
      </c>
      <c r="K1391" s="13">
        <v>0.35959999999999998</v>
      </c>
      <c r="L1391" s="13">
        <v>0.16900000000000001</v>
      </c>
      <c r="M1391" s="13">
        <v>0.1125</v>
      </c>
      <c r="N1391" s="13">
        <v>-6.7699999999999996E-2</v>
      </c>
      <c r="O1391" s="13">
        <v>-0.46500000000000002</v>
      </c>
      <c r="P1391" s="13"/>
      <c r="Q1391" s="19">
        <v>0</v>
      </c>
      <c r="R1391" s="22">
        <v>0.47</v>
      </c>
      <c r="S1391" s="22">
        <v>0.63</v>
      </c>
      <c r="T1391" s="22">
        <v>-0.15</v>
      </c>
      <c r="U1391" s="19">
        <v>34</v>
      </c>
      <c r="V1391" s="19">
        <v>10</v>
      </c>
      <c r="AS1391" s="2"/>
      <c r="AT1391" s="2"/>
      <c r="AU1391" s="2"/>
      <c r="AV1391" s="15"/>
      <c r="AW1391" s="15"/>
      <c r="BA1391" s="2"/>
      <c r="BB1391" s="2"/>
      <c r="BD1391" s="20"/>
      <c r="BE1391" s="20"/>
      <c r="BG1391" s="3"/>
      <c r="BH1391" s="1"/>
      <c r="BI1391" s="1"/>
      <c r="BJ1391" s="1"/>
      <c r="BK1391" s="1"/>
      <c r="BL1391" s="1"/>
    </row>
    <row r="1392" spans="1:64" x14ac:dyDescent="0.25">
      <c r="A1392" s="1" t="s">
        <v>17</v>
      </c>
      <c r="B1392" s="1" t="s">
        <v>18</v>
      </c>
      <c r="C1392" s="1" t="s">
        <v>25</v>
      </c>
      <c r="D1392" s="1" t="s">
        <v>100</v>
      </c>
      <c r="E1392" s="1" t="s">
        <v>638</v>
      </c>
      <c r="F1392" s="1" t="s">
        <v>639</v>
      </c>
      <c r="G1392"/>
      <c r="H1392" s="22">
        <v>-2.75E-2</v>
      </c>
      <c r="J1392" s="13">
        <v>-4.7999999999999996E-3</v>
      </c>
      <c r="K1392" s="13">
        <v>0.115</v>
      </c>
      <c r="L1392" s="13">
        <v>5.45E-2</v>
      </c>
      <c r="M1392" s="13">
        <v>4.8800000000000003E-2</v>
      </c>
      <c r="N1392" s="13">
        <v>-2.75E-2</v>
      </c>
      <c r="O1392" s="13">
        <v>-0.21290000000000001</v>
      </c>
      <c r="P1392" s="13"/>
      <c r="Q1392" s="19">
        <v>105</v>
      </c>
      <c r="R1392" s="22">
        <v>0.47</v>
      </c>
      <c r="S1392" s="22">
        <v>0.55000000000000004</v>
      </c>
      <c r="T1392" s="22">
        <v>0.51</v>
      </c>
      <c r="U1392" s="19">
        <v>46</v>
      </c>
      <c r="V1392" s="19">
        <v>7</v>
      </c>
      <c r="AS1392" s="2"/>
      <c r="AT1392" s="2"/>
      <c r="AU1392" s="2"/>
      <c r="AV1392" s="15"/>
      <c r="AW1392" s="15"/>
      <c r="BA1392" s="2"/>
      <c r="BB1392" s="2"/>
      <c r="BD1392" s="20"/>
      <c r="BE1392" s="20"/>
      <c r="BG1392" s="3"/>
      <c r="BH1392" s="1"/>
      <c r="BI1392" s="1"/>
      <c r="BJ1392" s="1"/>
      <c r="BK1392" s="1"/>
      <c r="BL1392" s="1"/>
    </row>
    <row r="1393" spans="1:64" x14ac:dyDescent="0.25">
      <c r="A1393" s="1" t="s">
        <v>1</v>
      </c>
      <c r="B1393" s="1" t="s">
        <v>2</v>
      </c>
      <c r="C1393" s="1" t="s">
        <v>22</v>
      </c>
      <c r="D1393" s="1" t="s">
        <v>29</v>
      </c>
      <c r="E1393" s="1" t="s">
        <v>1919</v>
      </c>
      <c r="F1393" s="1" t="s">
        <v>1920</v>
      </c>
      <c r="G1393"/>
      <c r="H1393" s="22">
        <v>-2.0999999999999999E-3</v>
      </c>
      <c r="J1393" s="13">
        <v>2.6599999999999999E-2</v>
      </c>
      <c r="K1393" s="13">
        <v>5.7500000000000002E-2</v>
      </c>
      <c r="L1393" s="13">
        <v>2.7E-2</v>
      </c>
      <c r="M1393" s="13">
        <v>2.5600000000000001E-2</v>
      </c>
      <c r="N1393" s="13">
        <v>-2.0999999999999999E-3</v>
      </c>
      <c r="O1393" s="13">
        <v>-0.14710000000000001</v>
      </c>
      <c r="P1393" s="13"/>
      <c r="Q1393" s="19">
        <v>0</v>
      </c>
      <c r="R1393" s="22">
        <v>0.47</v>
      </c>
      <c r="S1393" s="22">
        <v>0.54</v>
      </c>
      <c r="T1393" s="22">
        <v>0.19</v>
      </c>
      <c r="U1393" s="19">
        <v>31</v>
      </c>
      <c r="V1393" s="19">
        <v>3</v>
      </c>
      <c r="AS1393" s="2"/>
      <c r="AT1393" s="2"/>
      <c r="AU1393" s="2"/>
      <c r="AV1393" s="15"/>
      <c r="AW1393" s="15"/>
      <c r="BA1393" s="2"/>
      <c r="BB1393" s="2"/>
      <c r="BD1393" s="20"/>
      <c r="BE1393" s="20"/>
      <c r="BG1393" s="3"/>
      <c r="BH1393" s="1"/>
      <c r="BI1393" s="1"/>
      <c r="BJ1393" s="1"/>
      <c r="BK1393" s="1"/>
      <c r="BL1393" s="1"/>
    </row>
    <row r="1394" spans="1:64" x14ac:dyDescent="0.25">
      <c r="A1394" s="1" t="s">
        <v>36</v>
      </c>
      <c r="B1394" s="1" t="s">
        <v>18</v>
      </c>
      <c r="C1394" s="1" t="s">
        <v>25</v>
      </c>
      <c r="D1394" s="1" t="s">
        <v>4</v>
      </c>
      <c r="E1394" s="1" t="s">
        <v>492</v>
      </c>
      <c r="F1394" s="1" t="s">
        <v>1144</v>
      </c>
      <c r="G1394">
        <v>2.2644999999999998E-2</v>
      </c>
      <c r="H1394" s="22">
        <v>-2.0900000000000001E-4</v>
      </c>
      <c r="I1394" s="2">
        <v>2.2599999999999999E-2</v>
      </c>
      <c r="J1394" s="13">
        <v>9.3200000000000005E-2</v>
      </c>
      <c r="K1394" s="13">
        <v>6.8599999999999994E-2</v>
      </c>
      <c r="L1394" s="13">
        <v>3.2000000000000001E-2</v>
      </c>
      <c r="M1394" s="13">
        <v>0.03</v>
      </c>
      <c r="N1394" s="13">
        <v>0</v>
      </c>
      <c r="O1394" s="13">
        <v>-0.31269999999999998</v>
      </c>
      <c r="P1394" s="13">
        <v>2.2599999999999999E-2</v>
      </c>
      <c r="Q1394" s="19">
        <v>0</v>
      </c>
      <c r="R1394" s="22">
        <v>0.47</v>
      </c>
      <c r="S1394" s="22">
        <v>0.53</v>
      </c>
      <c r="T1394" s="22">
        <v>0.74</v>
      </c>
      <c r="U1394" s="19">
        <v>49</v>
      </c>
      <c r="V1394" s="19">
        <v>8</v>
      </c>
      <c r="AS1394" s="2"/>
      <c r="AT1394" s="2"/>
      <c r="AU1394" s="2"/>
      <c r="AV1394" s="15"/>
      <c r="AW1394" s="15"/>
      <c r="BA1394" s="2"/>
      <c r="BB1394" s="2"/>
      <c r="BD1394" s="20"/>
      <c r="BE1394" s="20"/>
      <c r="BG1394" s="3"/>
      <c r="BH1394" s="1"/>
      <c r="BI1394" s="1"/>
      <c r="BJ1394" s="1"/>
      <c r="BK1394" s="1"/>
      <c r="BL1394" s="1"/>
    </row>
    <row r="1395" spans="1:64" x14ac:dyDescent="0.25">
      <c r="A1395" s="1" t="s">
        <v>17</v>
      </c>
      <c r="B1395" s="1" t="s">
        <v>18</v>
      </c>
      <c r="C1395" s="1" t="s">
        <v>25</v>
      </c>
      <c r="D1395" s="1" t="s">
        <v>100</v>
      </c>
      <c r="E1395" s="1" t="s">
        <v>1790</v>
      </c>
      <c r="F1395" s="1" t="s">
        <v>1372</v>
      </c>
      <c r="G1395"/>
      <c r="H1395" s="22">
        <v>4.8999999999999998E-3</v>
      </c>
      <c r="J1395" s="13">
        <v>2.64E-2</v>
      </c>
      <c r="K1395" s="13">
        <v>7.2700000000000001E-2</v>
      </c>
      <c r="L1395" s="13">
        <v>3.4099999999999998E-2</v>
      </c>
      <c r="M1395" s="13">
        <v>3.1899999999999998E-2</v>
      </c>
      <c r="N1395" s="13">
        <v>-3.3999999999999998E-3</v>
      </c>
      <c r="O1395" s="13">
        <v>-0.1404</v>
      </c>
      <c r="P1395" s="13"/>
      <c r="Q1395" s="19">
        <v>296</v>
      </c>
      <c r="R1395" s="22">
        <v>0.47</v>
      </c>
      <c r="S1395" s="22">
        <v>0.68</v>
      </c>
      <c r="T1395" s="22">
        <v>0.68</v>
      </c>
      <c r="U1395" s="19">
        <v>31</v>
      </c>
      <c r="V1395" s="19">
        <v>5</v>
      </c>
      <c r="AS1395" s="2"/>
      <c r="AT1395" s="2"/>
      <c r="AU1395" s="2"/>
      <c r="AV1395" s="15"/>
      <c r="AW1395" s="15"/>
      <c r="BA1395" s="2"/>
      <c r="BB1395" s="2"/>
      <c r="BD1395" s="20"/>
      <c r="BE1395" s="20"/>
      <c r="BG1395" s="3"/>
      <c r="BH1395" s="1"/>
      <c r="BI1395" s="1"/>
      <c r="BJ1395" s="1"/>
      <c r="BK1395" s="1"/>
      <c r="BL1395" s="1"/>
    </row>
    <row r="1396" spans="1:64" x14ac:dyDescent="0.25">
      <c r="A1396" s="1" t="s">
        <v>32</v>
      </c>
      <c r="B1396" s="1" t="s">
        <v>18</v>
      </c>
      <c r="C1396" s="1" t="s">
        <v>39</v>
      </c>
      <c r="D1396" s="1" t="s">
        <v>100</v>
      </c>
      <c r="E1396" s="1" t="s">
        <v>2632</v>
      </c>
      <c r="F1396" s="1" t="s">
        <v>2633</v>
      </c>
      <c r="G1396"/>
      <c r="H1396" s="22">
        <v>1.21E-2</v>
      </c>
      <c r="J1396" s="13">
        <v>0.1636</v>
      </c>
      <c r="K1396" s="13">
        <v>6.4600000000000005E-2</v>
      </c>
      <c r="L1396" s="13">
        <v>3.04E-2</v>
      </c>
      <c r="M1396" s="13">
        <v>2.87E-2</v>
      </c>
      <c r="N1396" s="13">
        <v>-3.2099999999999997E-2</v>
      </c>
      <c r="O1396" s="13">
        <v>-0.17369999999999999</v>
      </c>
      <c r="P1396" s="13"/>
      <c r="Q1396" s="19">
        <v>84</v>
      </c>
      <c r="R1396" s="22">
        <v>0.47</v>
      </c>
      <c r="S1396" s="22">
        <v>0.67</v>
      </c>
      <c r="T1396" s="22">
        <v>0.22</v>
      </c>
      <c r="U1396" s="19">
        <v>76</v>
      </c>
      <c r="V1396" s="19">
        <v>25</v>
      </c>
      <c r="AS1396" s="2"/>
      <c r="AT1396" s="2"/>
      <c r="AU1396" s="2"/>
      <c r="AV1396" s="15"/>
      <c r="AW1396" s="15"/>
      <c r="BA1396" s="2"/>
      <c r="BB1396" s="2"/>
      <c r="BD1396" s="20"/>
      <c r="BE1396" s="20"/>
      <c r="BG1396" s="3"/>
      <c r="BH1396" s="1"/>
      <c r="BI1396" s="1"/>
      <c r="BJ1396" s="1"/>
      <c r="BK1396" s="1"/>
      <c r="BL1396" s="1"/>
    </row>
    <row r="1397" spans="1:64" x14ac:dyDescent="0.25">
      <c r="A1397" s="1" t="s">
        <v>1</v>
      </c>
      <c r="B1397" s="1" t="s">
        <v>2</v>
      </c>
      <c r="C1397" s="1" t="s">
        <v>27</v>
      </c>
      <c r="D1397" s="1" t="s">
        <v>16</v>
      </c>
      <c r="E1397" s="1" t="s">
        <v>1941</v>
      </c>
      <c r="F1397" s="1" t="s">
        <v>1942</v>
      </c>
      <c r="G1397"/>
      <c r="H1397" s="22">
        <v>3.8999999999999998E-3</v>
      </c>
      <c r="J1397" s="13">
        <v>0.32500000000000001</v>
      </c>
      <c r="K1397" s="13">
        <v>0.17460000000000001</v>
      </c>
      <c r="L1397" s="13">
        <v>8.1699999999999995E-2</v>
      </c>
      <c r="M1397" s="13">
        <v>6.9500000000000006E-2</v>
      </c>
      <c r="N1397" s="13">
        <v>0</v>
      </c>
      <c r="O1397" s="13">
        <v>-0.2656</v>
      </c>
      <c r="P1397" s="13"/>
      <c r="Q1397" s="19">
        <v>2</v>
      </c>
      <c r="R1397" s="22">
        <v>0.47</v>
      </c>
      <c r="S1397" s="22">
        <v>0.82</v>
      </c>
      <c r="T1397" s="22">
        <v>-0.13</v>
      </c>
      <c r="U1397" s="19">
        <v>24</v>
      </c>
      <c r="V1397" s="19">
        <v>7</v>
      </c>
      <c r="AS1397" s="2"/>
      <c r="AT1397" s="2"/>
      <c r="AU1397" s="2"/>
      <c r="AV1397" s="15"/>
      <c r="AW1397" s="15"/>
      <c r="BA1397" s="2"/>
      <c r="BB1397" s="2"/>
      <c r="BD1397" s="20"/>
      <c r="BE1397" s="20"/>
      <c r="BG1397" s="3"/>
      <c r="BH1397" s="1"/>
      <c r="BI1397" s="1"/>
      <c r="BJ1397" s="1"/>
      <c r="BK1397" s="1"/>
      <c r="BL1397" s="1"/>
    </row>
    <row r="1398" spans="1:64" x14ac:dyDescent="0.25">
      <c r="A1398" s="1" t="s">
        <v>6</v>
      </c>
      <c r="B1398" s="1" t="s">
        <v>18</v>
      </c>
      <c r="C1398" s="1" t="s">
        <v>1645</v>
      </c>
      <c r="D1398" s="1" t="s">
        <v>4</v>
      </c>
      <c r="E1398" s="1" t="s">
        <v>1631</v>
      </c>
      <c r="F1398" s="1" t="s">
        <v>1632</v>
      </c>
      <c r="G1398"/>
      <c r="H1398" s="22">
        <v>1.47E-2</v>
      </c>
      <c r="J1398" s="13">
        <v>0.7954</v>
      </c>
      <c r="K1398" s="13">
        <v>0.56340000000000001</v>
      </c>
      <c r="L1398" s="13">
        <v>0.26279999999999998</v>
      </c>
      <c r="M1398" s="13">
        <v>0.12280000000000001</v>
      </c>
      <c r="N1398" s="13">
        <v>0</v>
      </c>
      <c r="O1398" s="13">
        <v>-0.68769999999999998</v>
      </c>
      <c r="P1398" s="13"/>
      <c r="Q1398" s="19">
        <v>45</v>
      </c>
      <c r="R1398" s="22">
        <v>0.47</v>
      </c>
      <c r="S1398" s="22">
        <v>1</v>
      </c>
      <c r="T1398" s="22">
        <v>0.6</v>
      </c>
      <c r="U1398" s="19">
        <v>36</v>
      </c>
      <c r="V1398" s="19">
        <v>36</v>
      </c>
      <c r="AS1398" s="2"/>
      <c r="AT1398" s="2"/>
      <c r="AU1398" s="2"/>
      <c r="AV1398" s="15"/>
      <c r="AW1398" s="15"/>
      <c r="BA1398" s="2"/>
      <c r="BB1398" s="2"/>
      <c r="BD1398" s="20"/>
      <c r="BE1398" s="20"/>
      <c r="BG1398" s="3"/>
      <c r="BH1398" s="1"/>
      <c r="BI1398" s="1"/>
      <c r="BJ1398" s="1"/>
      <c r="BK1398" s="1"/>
      <c r="BL1398" s="1"/>
    </row>
    <row r="1399" spans="1:64" x14ac:dyDescent="0.25">
      <c r="A1399" s="1" t="s">
        <v>32</v>
      </c>
      <c r="B1399" s="1" t="s">
        <v>18</v>
      </c>
      <c r="C1399" s="1" t="s">
        <v>25</v>
      </c>
      <c r="D1399" s="1" t="s">
        <v>283</v>
      </c>
      <c r="E1399" s="1" t="s">
        <v>2580</v>
      </c>
      <c r="F1399" s="1" t="s">
        <v>2719</v>
      </c>
      <c r="G1399"/>
      <c r="H1399" s="22">
        <v>0</v>
      </c>
      <c r="J1399" s="13">
        <v>8.9200000000000002E-2</v>
      </c>
      <c r="K1399" s="13">
        <v>8.0199999999999994E-2</v>
      </c>
      <c r="L1399" s="13">
        <v>3.6700000000000003E-2</v>
      </c>
      <c r="M1399" s="13">
        <v>3.3700000000000001E-2</v>
      </c>
      <c r="N1399" s="13">
        <v>0</v>
      </c>
      <c r="O1399" s="13">
        <v>-0.1648</v>
      </c>
      <c r="P1399" s="13"/>
      <c r="Q1399" s="19">
        <v>62</v>
      </c>
      <c r="R1399" s="22">
        <v>0.46</v>
      </c>
      <c r="S1399" s="22">
        <v>0.21</v>
      </c>
      <c r="T1399" s="22">
        <v>0.36</v>
      </c>
      <c r="U1399" s="19">
        <v>39</v>
      </c>
      <c r="V1399" s="19">
        <v>39</v>
      </c>
      <c r="AS1399" s="2"/>
      <c r="AT1399" s="2"/>
      <c r="AU1399" s="2"/>
      <c r="AV1399" s="15"/>
      <c r="AW1399" s="15"/>
      <c r="BA1399" s="2"/>
      <c r="BB1399" s="2"/>
      <c r="BD1399" s="20"/>
      <c r="BE1399" s="20"/>
      <c r="BG1399" s="3"/>
      <c r="BH1399" s="1"/>
      <c r="BI1399" s="1"/>
      <c r="BJ1399" s="1"/>
      <c r="BK1399" s="1"/>
      <c r="BL1399" s="1"/>
    </row>
    <row r="1400" spans="1:64" x14ac:dyDescent="0.25">
      <c r="A1400" s="1" t="s">
        <v>6</v>
      </c>
      <c r="B1400" s="1" t="s">
        <v>18</v>
      </c>
      <c r="C1400" s="1" t="s">
        <v>1645</v>
      </c>
      <c r="D1400" s="1" t="s">
        <v>4</v>
      </c>
      <c r="E1400" s="1" t="s">
        <v>782</v>
      </c>
      <c r="F1400" s="1" t="s">
        <v>782</v>
      </c>
      <c r="G1400">
        <v>-0.182645</v>
      </c>
      <c r="H1400" s="22">
        <v>-0.22472600000000001</v>
      </c>
      <c r="I1400" s="2">
        <v>-0.18260000000000001</v>
      </c>
      <c r="J1400" s="13">
        <v>0.33400000000000002</v>
      </c>
      <c r="K1400" s="13">
        <v>1.3868</v>
      </c>
      <c r="L1400" s="13">
        <v>0.63870000000000005</v>
      </c>
      <c r="M1400" s="13">
        <v>-6.6900000000000001E-2</v>
      </c>
      <c r="N1400" s="13">
        <v>-0.89339999999999997</v>
      </c>
      <c r="O1400" s="13">
        <v>-0.95</v>
      </c>
      <c r="P1400" s="13">
        <v>-0.18260000000000001</v>
      </c>
      <c r="Q1400" s="19">
        <v>0</v>
      </c>
      <c r="R1400" s="22">
        <v>0.46</v>
      </c>
      <c r="S1400" s="22">
        <v>1.28</v>
      </c>
      <c r="T1400" s="22">
        <v>0.27</v>
      </c>
      <c r="U1400" s="19">
        <v>46</v>
      </c>
      <c r="V1400" s="19">
        <v>28</v>
      </c>
      <c r="AS1400" s="2"/>
      <c r="AT1400" s="2"/>
      <c r="AU1400" s="2"/>
      <c r="AV1400" s="15"/>
      <c r="AW1400" s="15"/>
      <c r="BA1400" s="2"/>
      <c r="BB1400" s="2"/>
      <c r="BD1400" s="20"/>
      <c r="BE1400" s="20"/>
      <c r="BG1400" s="3"/>
      <c r="BH1400" s="1"/>
      <c r="BI1400" s="1"/>
      <c r="BJ1400" s="1"/>
      <c r="BK1400" s="1"/>
      <c r="BL1400" s="1"/>
    </row>
    <row r="1401" spans="1:64" x14ac:dyDescent="0.25">
      <c r="A1401" s="1" t="s">
        <v>483</v>
      </c>
      <c r="B1401" s="1" t="s">
        <v>18</v>
      </c>
      <c r="C1401" s="1" t="s">
        <v>25</v>
      </c>
      <c r="D1401" s="1" t="s">
        <v>283</v>
      </c>
      <c r="E1401" s="1" t="s">
        <v>392</v>
      </c>
      <c r="F1401" s="1" t="s">
        <v>541</v>
      </c>
      <c r="G1401">
        <v>2.0476999999999999E-2</v>
      </c>
      <c r="H1401" s="22">
        <v>-3.1120999999999999E-2</v>
      </c>
      <c r="I1401" s="2">
        <v>2.0500000000000001E-2</v>
      </c>
      <c r="J1401" s="13">
        <v>7.4200000000000002E-2</v>
      </c>
      <c r="K1401" s="13">
        <v>9.9199999999999997E-2</v>
      </c>
      <c r="L1401" s="13">
        <v>4.5499999999999999E-2</v>
      </c>
      <c r="M1401" s="13">
        <v>4.1200000000000001E-2</v>
      </c>
      <c r="N1401" s="13">
        <v>-1.1299999999999999E-2</v>
      </c>
      <c r="O1401" s="13">
        <v>-0.42749999999999999</v>
      </c>
      <c r="P1401" s="13">
        <v>2.0500000000000001E-2</v>
      </c>
      <c r="Q1401" s="19">
        <v>0</v>
      </c>
      <c r="R1401" s="22">
        <v>0.46</v>
      </c>
      <c r="S1401" s="22">
        <v>0.5</v>
      </c>
      <c r="T1401" s="22">
        <v>0.85</v>
      </c>
      <c r="U1401" s="19">
        <v>60</v>
      </c>
      <c r="V1401" s="19">
        <v>6</v>
      </c>
      <c r="AS1401" s="2"/>
      <c r="AT1401" s="2"/>
      <c r="AU1401" s="2"/>
      <c r="AV1401" s="15"/>
      <c r="AW1401" s="15"/>
      <c r="BA1401" s="2"/>
      <c r="BB1401" s="2"/>
      <c r="BD1401" s="20"/>
      <c r="BE1401" s="20"/>
      <c r="BG1401" s="3"/>
      <c r="BH1401" s="1"/>
      <c r="BI1401" s="1"/>
      <c r="BJ1401" s="1"/>
      <c r="BK1401" s="1"/>
      <c r="BL1401" s="1"/>
    </row>
    <row r="1402" spans="1:64" x14ac:dyDescent="0.25">
      <c r="A1402" s="1" t="s">
        <v>17</v>
      </c>
      <c r="B1402" s="1" t="s">
        <v>18</v>
      </c>
      <c r="C1402" s="1" t="s">
        <v>25</v>
      </c>
      <c r="D1402" s="1" t="s">
        <v>100</v>
      </c>
      <c r="E1402" s="1" t="s">
        <v>668</v>
      </c>
      <c r="F1402" s="1" t="s">
        <v>92</v>
      </c>
      <c r="G1402"/>
      <c r="H1402" s="22">
        <v>2.76E-2</v>
      </c>
      <c r="J1402" s="13">
        <v>9.1899999999999996E-2</v>
      </c>
      <c r="K1402" s="13">
        <v>9.2399999999999996E-2</v>
      </c>
      <c r="L1402" s="13">
        <v>4.2700000000000002E-2</v>
      </c>
      <c r="M1402" s="13">
        <v>3.9100000000000003E-2</v>
      </c>
      <c r="N1402" s="13">
        <v>0</v>
      </c>
      <c r="O1402" s="13">
        <v>-0.19270000000000001</v>
      </c>
      <c r="P1402" s="13"/>
      <c r="Q1402" s="19">
        <v>64</v>
      </c>
      <c r="R1402" s="22">
        <v>0.46</v>
      </c>
      <c r="S1402" s="22">
        <v>0.61</v>
      </c>
      <c r="T1402" s="22">
        <v>0.49</v>
      </c>
      <c r="U1402" s="19">
        <v>55</v>
      </c>
      <c r="V1402" s="19">
        <v>8</v>
      </c>
      <c r="AS1402" s="2"/>
      <c r="AT1402" s="2"/>
      <c r="AU1402" s="2"/>
      <c r="AV1402" s="15"/>
      <c r="AW1402" s="15"/>
      <c r="BA1402" s="2"/>
      <c r="BB1402" s="2"/>
      <c r="BD1402" s="20"/>
      <c r="BE1402" s="20"/>
      <c r="BG1402" s="3"/>
      <c r="BH1402" s="1"/>
      <c r="BI1402" s="1"/>
      <c r="BJ1402" s="1"/>
      <c r="BK1402" s="1"/>
      <c r="BL1402" s="1"/>
    </row>
    <row r="1403" spans="1:64" x14ac:dyDescent="0.25">
      <c r="A1403" s="1" t="s">
        <v>1</v>
      </c>
      <c r="B1403" s="1" t="s">
        <v>18</v>
      </c>
      <c r="C1403" s="1" t="s">
        <v>25</v>
      </c>
      <c r="D1403" s="1" t="s">
        <v>45</v>
      </c>
      <c r="E1403" s="1" t="s">
        <v>46</v>
      </c>
      <c r="F1403" s="1" t="s">
        <v>47</v>
      </c>
      <c r="G1403"/>
      <c r="H1403" s="22">
        <v>-8.9999999999999998E-4</v>
      </c>
      <c r="J1403" s="13">
        <v>-4.1000000000000002E-2</v>
      </c>
      <c r="K1403" s="13">
        <v>0.13980000000000001</v>
      </c>
      <c r="L1403" s="13">
        <v>6.4399999999999999E-2</v>
      </c>
      <c r="M1403" s="13">
        <v>5.6399999999999999E-2</v>
      </c>
      <c r="N1403" s="13">
        <v>-4.4900000000000002E-2</v>
      </c>
      <c r="O1403" s="13">
        <v>-0.25840000000000002</v>
      </c>
      <c r="P1403" s="13"/>
      <c r="Q1403" s="19">
        <v>150</v>
      </c>
      <c r="R1403" s="22">
        <v>0.46</v>
      </c>
      <c r="S1403" s="22">
        <v>0.74</v>
      </c>
      <c r="T1403" s="22">
        <v>0.04</v>
      </c>
      <c r="U1403" s="19">
        <v>89</v>
      </c>
      <c r="V1403" s="19">
        <v>12</v>
      </c>
      <c r="AS1403" s="2"/>
      <c r="AT1403" s="2"/>
      <c r="AU1403" s="2"/>
      <c r="AV1403" s="15"/>
      <c r="AW1403" s="15"/>
      <c r="BA1403" s="2"/>
      <c r="BB1403" s="2"/>
      <c r="BD1403" s="20"/>
      <c r="BE1403" s="20"/>
      <c r="BG1403" s="3"/>
      <c r="BH1403" s="1"/>
      <c r="BI1403" s="1"/>
      <c r="BJ1403" s="1"/>
      <c r="BK1403" s="1"/>
      <c r="BL1403" s="1"/>
    </row>
    <row r="1404" spans="1:64" x14ac:dyDescent="0.25">
      <c r="A1404" s="1" t="s">
        <v>21</v>
      </c>
      <c r="B1404" s="1" t="s">
        <v>18</v>
      </c>
      <c r="C1404" s="1" t="s">
        <v>39</v>
      </c>
      <c r="D1404" s="1" t="s">
        <v>4</v>
      </c>
      <c r="E1404" s="1" t="s">
        <v>2424</v>
      </c>
      <c r="F1404" s="1" t="s">
        <v>656</v>
      </c>
      <c r="G1404"/>
      <c r="H1404" s="22">
        <v>-3.0000000000000001E-3</v>
      </c>
      <c r="J1404" s="13">
        <v>6.5100000000000005E-2</v>
      </c>
      <c r="K1404" s="13">
        <v>6.3200000000000006E-2</v>
      </c>
      <c r="L1404" s="13">
        <v>2.8899999999999999E-2</v>
      </c>
      <c r="M1404" s="13">
        <v>2.7199999999999998E-2</v>
      </c>
      <c r="N1404" s="13">
        <v>-3.0000000000000001E-3</v>
      </c>
      <c r="O1404" s="13">
        <v>-0.16</v>
      </c>
      <c r="P1404" s="13"/>
      <c r="Q1404" s="19">
        <v>55</v>
      </c>
      <c r="R1404" s="22">
        <v>0.46</v>
      </c>
      <c r="S1404" s="22">
        <v>0.56000000000000005</v>
      </c>
      <c r="T1404" s="22">
        <v>0.67</v>
      </c>
      <c r="U1404" s="19">
        <v>34</v>
      </c>
      <c r="V1404" s="19">
        <v>6</v>
      </c>
      <c r="AS1404" s="2"/>
      <c r="AT1404" s="2"/>
      <c r="AU1404" s="2"/>
      <c r="AV1404" s="15"/>
      <c r="AW1404" s="15"/>
      <c r="BA1404" s="2"/>
      <c r="BB1404" s="2"/>
      <c r="BD1404" s="20"/>
      <c r="BE1404" s="20"/>
      <c r="BG1404" s="3"/>
      <c r="BH1404" s="1"/>
      <c r="BI1404" s="1"/>
      <c r="BJ1404" s="1"/>
      <c r="BK1404" s="1"/>
      <c r="BL1404" s="1"/>
    </row>
    <row r="1405" spans="1:64" x14ac:dyDescent="0.25">
      <c r="A1405" s="1" t="s">
        <v>6</v>
      </c>
      <c r="B1405" s="1" t="s">
        <v>18</v>
      </c>
      <c r="C1405" s="1" t="s">
        <v>1645</v>
      </c>
      <c r="D1405" s="1" t="s">
        <v>4</v>
      </c>
      <c r="E1405" s="1" t="s">
        <v>3245</v>
      </c>
      <c r="F1405" s="1" t="s">
        <v>3247</v>
      </c>
      <c r="G1405"/>
      <c r="H1405" s="22">
        <v>-4.2999999999999997E-2</v>
      </c>
      <c r="J1405" s="13">
        <v>1.0194000000000001</v>
      </c>
      <c r="K1405" s="13">
        <v>0.63819999999999999</v>
      </c>
      <c r="L1405" s="13">
        <v>0.29099999999999998</v>
      </c>
      <c r="M1405" s="13">
        <v>0.1012</v>
      </c>
      <c r="N1405" s="13">
        <v>-4.2999999999999997E-2</v>
      </c>
      <c r="O1405" s="13">
        <v>-0.74360000000000004</v>
      </c>
      <c r="P1405" s="13"/>
      <c r="Q1405" s="19">
        <v>8</v>
      </c>
      <c r="R1405" s="22">
        <v>0.46</v>
      </c>
      <c r="S1405" s="22">
        <v>0.89</v>
      </c>
      <c r="T1405" s="22">
        <v>0.57999999999999996</v>
      </c>
      <c r="U1405" s="19">
        <v>36</v>
      </c>
      <c r="V1405" s="19">
        <v>14</v>
      </c>
      <c r="AS1405" s="2"/>
      <c r="AT1405" s="2"/>
      <c r="AU1405" s="2"/>
      <c r="AV1405" s="15"/>
      <c r="AW1405" s="15"/>
      <c r="BA1405" s="2"/>
      <c r="BB1405" s="2"/>
      <c r="BD1405" s="20"/>
      <c r="BE1405" s="20"/>
      <c r="BG1405" s="3"/>
      <c r="BH1405" s="1"/>
      <c r="BI1405" s="1"/>
      <c r="BJ1405" s="1"/>
      <c r="BK1405" s="1"/>
      <c r="BL1405" s="1"/>
    </row>
    <row r="1406" spans="1:64" x14ac:dyDescent="0.25">
      <c r="A1406" s="1" t="s">
        <v>32</v>
      </c>
      <c r="B1406" s="1" t="s">
        <v>18</v>
      </c>
      <c r="C1406" s="1" t="s">
        <v>27</v>
      </c>
      <c r="D1406" s="1" t="s">
        <v>33</v>
      </c>
      <c r="E1406" s="1" t="s">
        <v>83</v>
      </c>
      <c r="F1406" s="1" t="s">
        <v>84</v>
      </c>
      <c r="G1406"/>
      <c r="H1406" s="22">
        <v>-1.1000000000000001E-3</v>
      </c>
      <c r="J1406" s="13">
        <v>0.2293</v>
      </c>
      <c r="K1406" s="13">
        <v>9.4700000000000006E-2</v>
      </c>
      <c r="L1406" s="13">
        <v>4.3700000000000003E-2</v>
      </c>
      <c r="M1406" s="13">
        <v>0.04</v>
      </c>
      <c r="N1406" s="13">
        <v>-8.2000000000000007E-3</v>
      </c>
      <c r="O1406" s="13">
        <v>-0.31209999999999999</v>
      </c>
      <c r="P1406" s="13"/>
      <c r="Q1406" s="19">
        <v>149</v>
      </c>
      <c r="R1406" s="22">
        <v>0.46</v>
      </c>
      <c r="S1406" s="22">
        <v>0.55000000000000004</v>
      </c>
      <c r="T1406" s="22">
        <v>0.17</v>
      </c>
      <c r="U1406" s="19">
        <v>39</v>
      </c>
      <c r="V1406" s="19">
        <v>7</v>
      </c>
      <c r="AS1406" s="2"/>
      <c r="AT1406" s="2"/>
      <c r="AU1406" s="2"/>
      <c r="AV1406" s="15"/>
      <c r="AW1406" s="15"/>
      <c r="BA1406" s="2"/>
      <c r="BB1406" s="2"/>
      <c r="BD1406" s="20"/>
      <c r="BE1406" s="20"/>
      <c r="BG1406" s="3"/>
      <c r="BH1406" s="1"/>
      <c r="BI1406" s="1"/>
      <c r="BJ1406" s="1"/>
      <c r="BK1406" s="1"/>
      <c r="BL1406" s="1"/>
    </row>
    <row r="1407" spans="1:64" x14ac:dyDescent="0.25">
      <c r="A1407" s="1" t="s">
        <v>17</v>
      </c>
      <c r="B1407" s="1" t="s">
        <v>18</v>
      </c>
      <c r="C1407" s="1" t="s">
        <v>25</v>
      </c>
      <c r="D1407" s="1" t="s">
        <v>100</v>
      </c>
      <c r="E1407" s="1" t="s">
        <v>696</v>
      </c>
      <c r="F1407" s="1" t="s">
        <v>701</v>
      </c>
      <c r="G1407"/>
      <c r="H1407" s="22">
        <v>-1.8275E-2</v>
      </c>
      <c r="J1407" s="13">
        <v>-4.5199999999999997E-2</v>
      </c>
      <c r="K1407" s="13">
        <v>7.8600000000000003E-2</v>
      </c>
      <c r="L1407" s="13">
        <v>3.6499999999999998E-2</v>
      </c>
      <c r="M1407" s="13">
        <v>3.39E-2</v>
      </c>
      <c r="N1407" s="13">
        <v>-0.1193</v>
      </c>
      <c r="O1407" s="13">
        <v>-0.17449999999999999</v>
      </c>
      <c r="P1407" s="13"/>
      <c r="Q1407" s="19">
        <v>175</v>
      </c>
      <c r="R1407" s="22">
        <v>0.46</v>
      </c>
      <c r="S1407" s="22">
        <v>0.69</v>
      </c>
      <c r="T1407" s="22">
        <v>0.56000000000000005</v>
      </c>
      <c r="U1407" s="19">
        <v>40</v>
      </c>
      <c r="V1407" s="19">
        <v>9</v>
      </c>
      <c r="AS1407" s="2"/>
      <c r="AT1407" s="2"/>
      <c r="AU1407" s="2"/>
      <c r="AV1407" s="15"/>
      <c r="AW1407" s="15"/>
      <c r="BA1407" s="2"/>
      <c r="BB1407" s="2"/>
      <c r="BD1407" s="20"/>
      <c r="BE1407" s="20"/>
      <c r="BG1407" s="3"/>
      <c r="BH1407" s="1"/>
      <c r="BI1407" s="1"/>
      <c r="BJ1407" s="1"/>
      <c r="BK1407" s="1"/>
      <c r="BL1407" s="1"/>
    </row>
    <row r="1408" spans="1:64" x14ac:dyDescent="0.25">
      <c r="A1408" s="1" t="s">
        <v>1</v>
      </c>
      <c r="B1408" s="1" t="s">
        <v>2</v>
      </c>
      <c r="C1408" s="1" t="s">
        <v>13</v>
      </c>
      <c r="D1408" s="1" t="s">
        <v>4</v>
      </c>
      <c r="E1408" s="1" t="s">
        <v>161</v>
      </c>
      <c r="F1408" s="1" t="s">
        <v>162</v>
      </c>
      <c r="G1408"/>
      <c r="H1408" s="22">
        <v>-2.0199999999999999E-2</v>
      </c>
      <c r="J1408" s="13">
        <v>7.1000000000000004E-3</v>
      </c>
      <c r="K1408" s="13">
        <v>0.1953</v>
      </c>
      <c r="L1408" s="13">
        <v>8.9599999999999999E-2</v>
      </c>
      <c r="M1408" s="13">
        <v>7.3200000000000001E-2</v>
      </c>
      <c r="N1408" s="13">
        <v>-0.14080000000000001</v>
      </c>
      <c r="O1408" s="13">
        <v>-0.374</v>
      </c>
      <c r="P1408" s="13"/>
      <c r="Q1408" s="19">
        <v>16</v>
      </c>
      <c r="R1408" s="22">
        <v>0.46</v>
      </c>
      <c r="S1408" s="22">
        <v>0.82</v>
      </c>
      <c r="T1408" s="22">
        <v>-0.13</v>
      </c>
      <c r="U1408" s="19">
        <v>66</v>
      </c>
      <c r="V1408" s="19">
        <v>9</v>
      </c>
      <c r="AS1408" s="2"/>
      <c r="AT1408" s="2"/>
      <c r="AU1408" s="2"/>
      <c r="AV1408" s="15"/>
      <c r="AW1408" s="15"/>
      <c r="BA1408" s="2"/>
      <c r="BB1408" s="2"/>
      <c r="BD1408" s="20"/>
      <c r="BE1408" s="20"/>
      <c r="BG1408" s="3"/>
      <c r="BH1408" s="1"/>
      <c r="BI1408" s="1"/>
      <c r="BJ1408" s="1"/>
      <c r="BK1408" s="1"/>
      <c r="BL1408" s="1"/>
    </row>
    <row r="1409" spans="1:64" x14ac:dyDescent="0.25">
      <c r="A1409" s="1" t="s">
        <v>1</v>
      </c>
      <c r="B1409" s="1" t="s">
        <v>8</v>
      </c>
      <c r="C1409" s="1" t="s">
        <v>7</v>
      </c>
      <c r="D1409" s="1" t="s">
        <v>4</v>
      </c>
      <c r="E1409" s="1" t="s">
        <v>348</v>
      </c>
      <c r="F1409" s="1" t="s">
        <v>422</v>
      </c>
      <c r="G1409">
        <v>2.3982E-2</v>
      </c>
      <c r="H1409" s="22">
        <v>-4.2502999999999999E-2</v>
      </c>
      <c r="I1409" s="2">
        <v>2.4E-2</v>
      </c>
      <c r="J1409" s="13">
        <v>-9.5500000000000002E-2</v>
      </c>
      <c r="K1409" s="13">
        <v>7.5600000000000001E-2</v>
      </c>
      <c r="L1409" s="13">
        <v>3.4500000000000003E-2</v>
      </c>
      <c r="M1409" s="13">
        <v>3.2099999999999997E-2</v>
      </c>
      <c r="N1409" s="13">
        <v>-0.1066</v>
      </c>
      <c r="O1409" s="13">
        <v>-0.23799999999999999</v>
      </c>
      <c r="P1409" s="13">
        <v>2.4E-2</v>
      </c>
      <c r="Q1409" s="19">
        <v>0</v>
      </c>
      <c r="R1409" s="22">
        <v>0.46</v>
      </c>
      <c r="S1409" s="22">
        <v>0.89</v>
      </c>
      <c r="T1409" s="22">
        <v>-0.15</v>
      </c>
      <c r="U1409" s="19">
        <v>42</v>
      </c>
      <c r="V1409" s="19">
        <v>10</v>
      </c>
      <c r="AS1409" s="2"/>
      <c r="AT1409" s="2"/>
      <c r="AU1409" s="2"/>
      <c r="AV1409" s="15"/>
      <c r="AW1409" s="15"/>
      <c r="BA1409" s="2"/>
      <c r="BB1409" s="2"/>
      <c r="BD1409" s="20"/>
      <c r="BE1409" s="20"/>
      <c r="BG1409" s="3"/>
      <c r="BH1409" s="1"/>
      <c r="BI1409" s="1"/>
      <c r="BJ1409" s="1"/>
      <c r="BK1409" s="1"/>
      <c r="BL1409" s="1"/>
    </row>
    <row r="1410" spans="1:64" x14ac:dyDescent="0.25">
      <c r="A1410" s="1" t="s">
        <v>1</v>
      </c>
      <c r="B1410" s="1" t="s">
        <v>2</v>
      </c>
      <c r="C1410" s="1" t="s">
        <v>13</v>
      </c>
      <c r="D1410" s="1" t="s">
        <v>4</v>
      </c>
      <c r="E1410" s="1" t="s">
        <v>179</v>
      </c>
      <c r="F1410" s="1" t="s">
        <v>180</v>
      </c>
      <c r="G1410"/>
      <c r="H1410" s="22">
        <v>1.9366000000000001E-2</v>
      </c>
      <c r="J1410" s="13">
        <v>7.22E-2</v>
      </c>
      <c r="K1410" s="13">
        <v>9.6600000000000005E-2</v>
      </c>
      <c r="L1410" s="13">
        <v>4.4699999999999997E-2</v>
      </c>
      <c r="M1410" s="13">
        <v>4.0899999999999999E-2</v>
      </c>
      <c r="N1410" s="13">
        <v>-4.3999999999999997E-2</v>
      </c>
      <c r="O1410" s="13">
        <v>-0.2417</v>
      </c>
      <c r="P1410" s="13"/>
      <c r="Q1410" s="19">
        <v>586</v>
      </c>
      <c r="R1410" s="22">
        <v>0.46</v>
      </c>
      <c r="S1410" s="22">
        <v>0.8</v>
      </c>
      <c r="T1410" s="22">
        <v>-0.01</v>
      </c>
      <c r="U1410" s="19">
        <v>42</v>
      </c>
      <c r="V1410" s="19">
        <v>8</v>
      </c>
      <c r="AS1410" s="2"/>
      <c r="AT1410" s="2"/>
      <c r="AU1410" s="2"/>
      <c r="AV1410" s="15"/>
      <c r="AW1410" s="15"/>
      <c r="BA1410" s="2"/>
      <c r="BB1410" s="2"/>
      <c r="BD1410" s="20"/>
      <c r="BE1410" s="20"/>
      <c r="BG1410" s="3"/>
      <c r="BH1410" s="1"/>
      <c r="BI1410" s="1"/>
      <c r="BJ1410" s="1"/>
      <c r="BK1410" s="1"/>
      <c r="BL1410" s="1"/>
    </row>
    <row r="1411" spans="1:64" x14ac:dyDescent="0.25">
      <c r="A1411" s="1" t="s">
        <v>1</v>
      </c>
      <c r="B1411" s="1" t="s">
        <v>2</v>
      </c>
      <c r="C1411" s="1" t="s">
        <v>13</v>
      </c>
      <c r="D1411" s="1" t="s">
        <v>4</v>
      </c>
      <c r="E1411" s="1" t="s">
        <v>181</v>
      </c>
      <c r="F1411" s="1" t="s">
        <v>182</v>
      </c>
      <c r="G1411"/>
      <c r="H1411" s="22">
        <v>-6.1699999999999998E-2</v>
      </c>
      <c r="J1411" s="13">
        <v>-0.1012</v>
      </c>
      <c r="K1411" s="13">
        <v>0.36990000000000001</v>
      </c>
      <c r="L1411" s="13">
        <v>0.1716</v>
      </c>
      <c r="M1411" s="13">
        <v>0.1123</v>
      </c>
      <c r="N1411" s="13">
        <v>-0.12529999999999999</v>
      </c>
      <c r="O1411" s="13">
        <v>-0.82930000000000004</v>
      </c>
      <c r="P1411" s="13"/>
      <c r="Q1411" s="19">
        <v>3</v>
      </c>
      <c r="R1411" s="22">
        <v>0.46</v>
      </c>
      <c r="S1411" s="22">
        <v>0.83</v>
      </c>
      <c r="T1411" s="22">
        <v>0.2</v>
      </c>
      <c r="U1411" s="19">
        <v>129</v>
      </c>
      <c r="V1411" s="19">
        <v>19</v>
      </c>
      <c r="AS1411" s="2"/>
      <c r="AT1411" s="2"/>
      <c r="AU1411" s="2"/>
      <c r="AV1411" s="15"/>
      <c r="AW1411" s="15"/>
      <c r="BA1411" s="2"/>
      <c r="BB1411" s="2"/>
      <c r="BD1411" s="20"/>
      <c r="BE1411" s="20"/>
      <c r="BG1411" s="3"/>
      <c r="BH1411" s="1"/>
      <c r="BI1411" s="1"/>
      <c r="BJ1411" s="1"/>
      <c r="BK1411" s="1"/>
      <c r="BL1411" s="1"/>
    </row>
    <row r="1412" spans="1:64" x14ac:dyDescent="0.25">
      <c r="A1412" s="1" t="s">
        <v>36</v>
      </c>
      <c r="B1412" s="1" t="s">
        <v>2</v>
      </c>
      <c r="C1412" s="1" t="s">
        <v>39</v>
      </c>
      <c r="D1412" s="1" t="s">
        <v>4</v>
      </c>
      <c r="E1412" s="1" t="s">
        <v>1147</v>
      </c>
      <c r="F1412" s="1" t="s">
        <v>1148</v>
      </c>
      <c r="G1412">
        <v>2.8997999999999999E-2</v>
      </c>
      <c r="H1412" s="22">
        <v>-9.7669999999999996E-3</v>
      </c>
      <c r="I1412" s="2">
        <v>2.9000000000000001E-2</v>
      </c>
      <c r="J1412" s="13">
        <v>9.3600000000000003E-2</v>
      </c>
      <c r="K1412" s="13">
        <v>6.9699999999999998E-2</v>
      </c>
      <c r="L1412" s="13">
        <v>3.2199999999999999E-2</v>
      </c>
      <c r="M1412" s="13">
        <v>3.0200000000000001E-2</v>
      </c>
      <c r="N1412" s="13">
        <v>0</v>
      </c>
      <c r="O1412" s="13">
        <v>-0.18379999999999999</v>
      </c>
      <c r="P1412" s="13">
        <v>2.9000000000000001E-2</v>
      </c>
      <c r="Q1412" s="19">
        <v>0</v>
      </c>
      <c r="R1412" s="22">
        <v>0.46</v>
      </c>
      <c r="S1412" s="22">
        <v>0.61</v>
      </c>
      <c r="T1412" s="22">
        <v>0.65</v>
      </c>
      <c r="U1412" s="19">
        <v>97</v>
      </c>
      <c r="V1412" s="19">
        <v>9</v>
      </c>
      <c r="AS1412" s="2"/>
      <c r="AT1412" s="2"/>
      <c r="AU1412" s="2"/>
      <c r="AV1412" s="15"/>
      <c r="AW1412" s="15"/>
      <c r="BA1412" s="2"/>
      <c r="BB1412" s="2"/>
      <c r="BD1412" s="20"/>
      <c r="BE1412" s="20"/>
      <c r="BG1412" s="3"/>
      <c r="BH1412" s="1"/>
      <c r="BI1412" s="1"/>
      <c r="BJ1412" s="1"/>
      <c r="BK1412" s="1"/>
      <c r="BL1412" s="1"/>
    </row>
    <row r="1413" spans="1:64" x14ac:dyDescent="0.25">
      <c r="A1413" s="1" t="s">
        <v>36</v>
      </c>
      <c r="B1413" s="1" t="s">
        <v>8</v>
      </c>
      <c r="C1413" s="1" t="s">
        <v>7</v>
      </c>
      <c r="D1413" s="1" t="s">
        <v>4</v>
      </c>
      <c r="E1413" s="1" t="s">
        <v>1149</v>
      </c>
      <c r="F1413" s="1" t="s">
        <v>2408</v>
      </c>
      <c r="G1413"/>
      <c r="H1413" s="22">
        <v>2.52E-2</v>
      </c>
      <c r="J1413" s="13">
        <v>6.7000000000000004E-2</v>
      </c>
      <c r="K1413" s="13">
        <v>5.3499999999999999E-2</v>
      </c>
      <c r="L1413" s="13">
        <v>2.47E-2</v>
      </c>
      <c r="M1413" s="13">
        <v>2.35E-2</v>
      </c>
      <c r="N1413" s="13">
        <v>-6.0400000000000002E-2</v>
      </c>
      <c r="O1413" s="13">
        <v>-0.14449999999999999</v>
      </c>
      <c r="P1413" s="13"/>
      <c r="Q1413" s="19">
        <v>648</v>
      </c>
      <c r="R1413" s="22">
        <v>0.46</v>
      </c>
      <c r="S1413" s="22">
        <v>0.7</v>
      </c>
      <c r="T1413" s="22">
        <v>-0.33</v>
      </c>
      <c r="U1413" s="19">
        <v>27</v>
      </c>
      <c r="V1413" s="19">
        <v>6</v>
      </c>
      <c r="AS1413" s="2"/>
      <c r="AT1413" s="2"/>
      <c r="AU1413" s="2"/>
      <c r="AV1413" s="15"/>
      <c r="AW1413" s="15"/>
      <c r="BA1413" s="2"/>
      <c r="BB1413" s="2"/>
      <c r="BD1413" s="20"/>
      <c r="BE1413" s="20"/>
      <c r="BG1413" s="3"/>
      <c r="BH1413" s="1"/>
      <c r="BI1413" s="1"/>
      <c r="BJ1413" s="1"/>
      <c r="BK1413" s="1"/>
      <c r="BL1413" s="1"/>
    </row>
    <row r="1414" spans="1:64" x14ac:dyDescent="0.25">
      <c r="A1414" s="1" t="s">
        <v>1</v>
      </c>
      <c r="B1414" s="1" t="s">
        <v>2</v>
      </c>
      <c r="C1414" s="1" t="s">
        <v>22</v>
      </c>
      <c r="D1414" s="1" t="s">
        <v>4</v>
      </c>
      <c r="E1414" s="1" t="s">
        <v>216</v>
      </c>
      <c r="F1414" s="1" t="s">
        <v>1659</v>
      </c>
      <c r="G1414"/>
      <c r="H1414" s="22">
        <v>0.17799999999999999</v>
      </c>
      <c r="J1414" s="13">
        <v>-1.7899999999999999E-2</v>
      </c>
      <c r="K1414" s="13">
        <v>0.31590000000000001</v>
      </c>
      <c r="L1414" s="13">
        <v>0.1462</v>
      </c>
      <c r="M1414" s="13">
        <v>0.1014</v>
      </c>
      <c r="N1414" s="13">
        <v>-0.52990000000000004</v>
      </c>
      <c r="O1414" s="13">
        <v>-0.60099999999999998</v>
      </c>
      <c r="P1414" s="13"/>
      <c r="Q1414" s="19">
        <v>41</v>
      </c>
      <c r="R1414" s="22">
        <v>0.46</v>
      </c>
      <c r="S1414" s="22">
        <v>0.79</v>
      </c>
      <c r="T1414" s="22">
        <v>0.05</v>
      </c>
      <c r="U1414" s="19">
        <v>86</v>
      </c>
      <c r="V1414" s="19">
        <v>10</v>
      </c>
      <c r="AS1414" s="2"/>
      <c r="AT1414" s="2"/>
      <c r="AU1414" s="2"/>
      <c r="AV1414" s="15"/>
      <c r="AW1414" s="15"/>
      <c r="BA1414" s="2"/>
      <c r="BB1414" s="2"/>
      <c r="BD1414" s="20"/>
      <c r="BE1414" s="20"/>
      <c r="BG1414" s="3"/>
      <c r="BH1414" s="1"/>
      <c r="BI1414" s="1"/>
      <c r="BJ1414" s="1"/>
      <c r="BK1414" s="1"/>
      <c r="BL1414" s="1"/>
    </row>
    <row r="1415" spans="1:64" x14ac:dyDescent="0.25">
      <c r="A1415" s="1" t="s">
        <v>1</v>
      </c>
      <c r="B1415" s="1" t="s">
        <v>2</v>
      </c>
      <c r="C1415" s="1" t="s">
        <v>13</v>
      </c>
      <c r="D1415" s="1" t="s">
        <v>4</v>
      </c>
      <c r="E1415" s="1" t="s">
        <v>240</v>
      </c>
      <c r="F1415" s="1" t="s">
        <v>241</v>
      </c>
      <c r="G1415"/>
      <c r="H1415" s="22">
        <v>2.5741E-2</v>
      </c>
      <c r="J1415" s="13">
        <v>2.4500000000000001E-2</v>
      </c>
      <c r="K1415" s="13">
        <v>9.2200000000000004E-2</v>
      </c>
      <c r="L1415" s="13">
        <v>4.2000000000000003E-2</v>
      </c>
      <c r="M1415" s="13">
        <v>3.8399999999999997E-2</v>
      </c>
      <c r="N1415" s="13">
        <v>-0.11409999999999999</v>
      </c>
      <c r="O1415" s="13">
        <v>-0.17050000000000001</v>
      </c>
      <c r="P1415" s="13"/>
      <c r="Q1415" s="19">
        <v>814</v>
      </c>
      <c r="R1415" s="22">
        <v>0.46</v>
      </c>
      <c r="S1415" s="22">
        <v>0.77</v>
      </c>
      <c r="T1415" s="22">
        <v>-0.19</v>
      </c>
      <c r="U1415" s="19">
        <v>83</v>
      </c>
      <c r="V1415" s="19">
        <v>10</v>
      </c>
      <c r="AS1415" s="2"/>
      <c r="AT1415" s="2"/>
      <c r="AU1415" s="2"/>
      <c r="AV1415" s="15"/>
      <c r="AW1415" s="15"/>
      <c r="BA1415" s="2"/>
      <c r="BB1415" s="2"/>
      <c r="BD1415" s="20"/>
      <c r="BE1415" s="20"/>
      <c r="BG1415" s="3"/>
      <c r="BH1415" s="1"/>
      <c r="BI1415" s="1"/>
      <c r="BJ1415" s="1"/>
      <c r="BK1415" s="1"/>
      <c r="BL1415" s="1"/>
    </row>
    <row r="1416" spans="1:64" x14ac:dyDescent="0.25">
      <c r="A1416" s="1" t="s">
        <v>1079</v>
      </c>
      <c r="B1416" s="1" t="s">
        <v>18</v>
      </c>
      <c r="C1416" s="1" t="s">
        <v>7</v>
      </c>
      <c r="D1416" s="1" t="s">
        <v>100</v>
      </c>
      <c r="E1416" s="1" t="s">
        <v>1116</v>
      </c>
      <c r="F1416" s="1" t="s">
        <v>1117</v>
      </c>
      <c r="G1416">
        <v>1.2794E-2</v>
      </c>
      <c r="H1416" s="22">
        <v>4.9216999999999997E-2</v>
      </c>
      <c r="I1416" s="2">
        <v>1.2800000000000001E-2</v>
      </c>
      <c r="J1416" s="13">
        <v>2.3E-2</v>
      </c>
      <c r="K1416" s="13">
        <v>0.1883</v>
      </c>
      <c r="L1416" s="13">
        <v>8.4500000000000006E-2</v>
      </c>
      <c r="M1416" s="13">
        <v>6.9000000000000006E-2</v>
      </c>
      <c r="N1416" s="13">
        <v>-5.9200000000000003E-2</v>
      </c>
      <c r="O1416" s="13">
        <v>-0.48220000000000002</v>
      </c>
      <c r="P1416" s="13">
        <v>1.2800000000000001E-2</v>
      </c>
      <c r="Q1416" s="19">
        <v>0</v>
      </c>
      <c r="R1416" s="22">
        <v>0.45</v>
      </c>
      <c r="S1416" s="22">
        <v>0.68</v>
      </c>
      <c r="T1416" s="22">
        <v>0.34</v>
      </c>
      <c r="U1416" s="19">
        <v>171</v>
      </c>
      <c r="V1416" s="19">
        <v>14</v>
      </c>
      <c r="AS1416" s="2"/>
      <c r="AT1416" s="2"/>
      <c r="AU1416" s="2"/>
      <c r="AV1416" s="15"/>
      <c r="AW1416" s="15"/>
      <c r="BA1416" s="2"/>
      <c r="BB1416" s="2"/>
      <c r="BD1416" s="20"/>
      <c r="BE1416" s="20"/>
      <c r="BG1416" s="3"/>
      <c r="BH1416" s="1"/>
      <c r="BI1416" s="1"/>
      <c r="BJ1416" s="1"/>
      <c r="BK1416" s="1"/>
      <c r="BL1416" s="1"/>
    </row>
    <row r="1417" spans="1:64" x14ac:dyDescent="0.25">
      <c r="A1417" s="1" t="s">
        <v>1</v>
      </c>
      <c r="B1417" s="1" t="s">
        <v>8</v>
      </c>
      <c r="C1417" s="1" t="s">
        <v>7</v>
      </c>
      <c r="D1417" s="1" t="s">
        <v>4</v>
      </c>
      <c r="E1417" s="1" t="s">
        <v>2993</v>
      </c>
      <c r="F1417" s="1" t="s">
        <v>2994</v>
      </c>
      <c r="G1417"/>
      <c r="H1417" s="22">
        <v>2.47E-2</v>
      </c>
      <c r="J1417" s="13">
        <v>7.0900000000000005E-2</v>
      </c>
      <c r="K1417" s="13">
        <v>0.12870000000000001</v>
      </c>
      <c r="L1417" s="13">
        <v>5.8400000000000001E-2</v>
      </c>
      <c r="M1417" s="13">
        <v>5.1299999999999998E-2</v>
      </c>
      <c r="N1417" s="13">
        <v>-0.1038</v>
      </c>
      <c r="O1417" s="13">
        <v>-0.22950000000000001</v>
      </c>
      <c r="P1417" s="13"/>
      <c r="Q1417" s="19">
        <v>297</v>
      </c>
      <c r="R1417" s="22">
        <v>0.45</v>
      </c>
      <c r="S1417" s="22">
        <v>0.75</v>
      </c>
      <c r="T1417" s="22">
        <v>-0.03</v>
      </c>
      <c r="U1417" s="19">
        <v>72</v>
      </c>
      <c r="V1417" s="19">
        <v>13</v>
      </c>
      <c r="AS1417" s="2"/>
      <c r="AT1417" s="2"/>
      <c r="AU1417" s="2"/>
      <c r="AV1417" s="15"/>
      <c r="AW1417" s="15"/>
      <c r="BA1417" s="2"/>
      <c r="BB1417" s="2"/>
      <c r="BD1417" s="20"/>
      <c r="BE1417" s="20"/>
      <c r="BG1417" s="3"/>
      <c r="BH1417" s="1"/>
      <c r="BI1417" s="1"/>
      <c r="BJ1417" s="1"/>
      <c r="BK1417" s="1"/>
      <c r="BL1417" s="1"/>
    </row>
    <row r="1418" spans="1:64" x14ac:dyDescent="0.25">
      <c r="A1418" s="1" t="s">
        <v>21</v>
      </c>
      <c r="B1418" s="1" t="s">
        <v>18</v>
      </c>
      <c r="C1418" s="1" t="s">
        <v>7</v>
      </c>
      <c r="D1418" s="1" t="s">
        <v>4</v>
      </c>
      <c r="E1418" s="1" t="s">
        <v>358</v>
      </c>
      <c r="F1418" s="1" t="s">
        <v>359</v>
      </c>
      <c r="G1418">
        <v>1.6475E-2</v>
      </c>
      <c r="H1418" s="22">
        <v>-7.6060000000000003E-2</v>
      </c>
      <c r="I1418" s="2">
        <v>1.6500000000000001E-2</v>
      </c>
      <c r="J1418" s="13">
        <v>0.1022</v>
      </c>
      <c r="K1418" s="13">
        <v>0.17910000000000001</v>
      </c>
      <c r="L1418" s="13">
        <v>7.9699999999999993E-2</v>
      </c>
      <c r="M1418" s="13">
        <v>6.5600000000000006E-2</v>
      </c>
      <c r="N1418" s="13">
        <v>-6.4100000000000004E-2</v>
      </c>
      <c r="O1418" s="13">
        <v>-0.3352</v>
      </c>
      <c r="P1418" s="13">
        <v>1.6500000000000001E-2</v>
      </c>
      <c r="Q1418" s="19">
        <v>0</v>
      </c>
      <c r="R1418" s="22">
        <v>0.45</v>
      </c>
      <c r="S1418" s="22">
        <v>0.57999999999999996</v>
      </c>
      <c r="T1418" s="22">
        <v>0.84</v>
      </c>
      <c r="U1418" s="19">
        <v>33</v>
      </c>
      <c r="V1418" s="19">
        <v>7</v>
      </c>
      <c r="AS1418" s="2"/>
      <c r="AT1418" s="2"/>
      <c r="AU1418" s="2"/>
      <c r="AV1418" s="15"/>
      <c r="AW1418" s="15"/>
      <c r="BA1418" s="2"/>
      <c r="BB1418" s="2"/>
      <c r="BD1418" s="20"/>
      <c r="BE1418" s="20"/>
      <c r="BG1418" s="3"/>
      <c r="BH1418" s="1"/>
      <c r="BI1418" s="1"/>
      <c r="BJ1418" s="1"/>
      <c r="BK1418" s="1"/>
      <c r="BL1418" s="1"/>
    </row>
    <row r="1419" spans="1:64" x14ac:dyDescent="0.25">
      <c r="A1419" s="1" t="s">
        <v>32</v>
      </c>
      <c r="B1419" s="1" t="s">
        <v>2</v>
      </c>
      <c r="C1419" s="1" t="s">
        <v>39</v>
      </c>
      <c r="D1419" s="1" t="s">
        <v>4</v>
      </c>
      <c r="E1419" s="1" t="s">
        <v>627</v>
      </c>
      <c r="F1419" s="1" t="s">
        <v>2878</v>
      </c>
      <c r="G1419"/>
      <c r="H1419" s="22">
        <v>4.2700000000000002E-2</v>
      </c>
      <c r="J1419" s="13">
        <v>1.9199999999999998E-2</v>
      </c>
      <c r="K1419" s="13">
        <v>6.7900000000000002E-2</v>
      </c>
      <c r="L1419" s="13">
        <v>3.0599999999999999E-2</v>
      </c>
      <c r="M1419" s="13">
        <v>0</v>
      </c>
      <c r="N1419" s="13">
        <v>0</v>
      </c>
      <c r="O1419" s="13">
        <v>-4.5100000000000001E-2</v>
      </c>
      <c r="P1419" s="13"/>
      <c r="Q1419" s="19">
        <v>65</v>
      </c>
      <c r="R1419" s="22">
        <v>0.45</v>
      </c>
      <c r="S1419" s="22">
        <v>1.54</v>
      </c>
      <c r="T1419" s="22"/>
      <c r="U1419" s="19">
        <v>6</v>
      </c>
      <c r="V1419" s="19">
        <v>6</v>
      </c>
      <c r="AS1419" s="2"/>
      <c r="AT1419" s="2"/>
      <c r="AU1419" s="2"/>
      <c r="AV1419" s="15"/>
      <c r="AW1419" s="15"/>
      <c r="BA1419" s="2"/>
      <c r="BB1419" s="2"/>
      <c r="BD1419" s="20"/>
      <c r="BE1419" s="20"/>
      <c r="BG1419" s="3"/>
      <c r="BH1419" s="1"/>
      <c r="BI1419" s="1"/>
      <c r="BJ1419" s="1"/>
      <c r="BK1419" s="1"/>
      <c r="BL1419" s="1"/>
    </row>
    <row r="1420" spans="1:64" x14ac:dyDescent="0.25">
      <c r="A1420" s="1" t="s">
        <v>1</v>
      </c>
      <c r="B1420" s="1" t="s">
        <v>2</v>
      </c>
      <c r="C1420" s="1" t="s">
        <v>25</v>
      </c>
      <c r="D1420" s="1" t="s">
        <v>4</v>
      </c>
      <c r="E1420" s="1" t="s">
        <v>50</v>
      </c>
      <c r="F1420" s="1" t="s">
        <v>1003</v>
      </c>
      <c r="G1420">
        <v>6.3720000000000001E-3</v>
      </c>
      <c r="H1420" s="22">
        <v>3.2604000000000001E-2</v>
      </c>
      <c r="I1420" s="2">
        <v>6.4000000000000003E-3</v>
      </c>
      <c r="J1420" s="13">
        <v>-8.5000000000000006E-3</v>
      </c>
      <c r="K1420" s="13">
        <v>7.3599999999999999E-2</v>
      </c>
      <c r="L1420" s="13">
        <v>3.2800000000000003E-2</v>
      </c>
      <c r="M1420" s="13">
        <v>3.0499999999999999E-2</v>
      </c>
      <c r="N1420" s="13">
        <v>-6.9500000000000006E-2</v>
      </c>
      <c r="O1420" s="13">
        <v>-0.1183</v>
      </c>
      <c r="P1420" s="13">
        <v>6.4000000000000003E-3</v>
      </c>
      <c r="Q1420" s="19">
        <v>210</v>
      </c>
      <c r="R1420" s="22">
        <v>0.45</v>
      </c>
      <c r="S1420" s="22">
        <v>0.72</v>
      </c>
      <c r="T1420" s="22">
        <v>-0.08</v>
      </c>
      <c r="U1420" s="19">
        <v>14</v>
      </c>
      <c r="V1420" s="19">
        <v>6</v>
      </c>
      <c r="AS1420" s="2"/>
      <c r="AT1420" s="2"/>
      <c r="AU1420" s="2"/>
      <c r="AV1420" s="15"/>
      <c r="AW1420" s="15"/>
      <c r="BA1420" s="2"/>
      <c r="BB1420" s="2"/>
      <c r="BD1420" s="20"/>
      <c r="BE1420" s="20"/>
      <c r="BG1420" s="3"/>
      <c r="BH1420" s="1"/>
      <c r="BI1420" s="1"/>
      <c r="BJ1420" s="1"/>
      <c r="BK1420" s="1"/>
      <c r="BL1420" s="1"/>
    </row>
    <row r="1421" spans="1:64" x14ac:dyDescent="0.25">
      <c r="A1421" s="1" t="s">
        <v>1</v>
      </c>
      <c r="B1421" s="1" t="s">
        <v>2</v>
      </c>
      <c r="C1421" s="1" t="s">
        <v>13</v>
      </c>
      <c r="D1421" s="1" t="s">
        <v>4</v>
      </c>
      <c r="E1421" s="1" t="s">
        <v>50</v>
      </c>
      <c r="F1421" s="1" t="s">
        <v>2692</v>
      </c>
      <c r="G1421"/>
      <c r="H1421" s="22">
        <v>3.1800000000000002E-2</v>
      </c>
      <c r="J1421" s="13">
        <v>8.0399999999999999E-2</v>
      </c>
      <c r="K1421" s="13">
        <v>0.1003</v>
      </c>
      <c r="L1421" s="13">
        <v>4.4999999999999998E-2</v>
      </c>
      <c r="M1421" s="13">
        <v>4.07E-2</v>
      </c>
      <c r="N1421" s="13">
        <v>-4.99E-2</v>
      </c>
      <c r="O1421" s="13">
        <v>-0.1239</v>
      </c>
      <c r="P1421" s="13"/>
      <c r="Q1421" s="19">
        <v>652</v>
      </c>
      <c r="R1421" s="22">
        <v>0.45</v>
      </c>
      <c r="S1421" s="22">
        <v>0.75</v>
      </c>
      <c r="T1421" s="22">
        <v>-0.3</v>
      </c>
      <c r="U1421" s="19">
        <v>37</v>
      </c>
      <c r="V1421" s="19">
        <v>13</v>
      </c>
      <c r="AS1421" s="2"/>
      <c r="AT1421" s="2"/>
      <c r="AU1421" s="2"/>
      <c r="AV1421" s="15"/>
      <c r="AW1421" s="15"/>
      <c r="BA1421" s="2"/>
      <c r="BB1421" s="2"/>
      <c r="BD1421" s="20"/>
      <c r="BE1421" s="20"/>
      <c r="BG1421" s="3"/>
      <c r="BH1421" s="1"/>
      <c r="BI1421" s="1"/>
      <c r="BJ1421" s="1"/>
      <c r="BK1421" s="1"/>
      <c r="BL1421" s="1"/>
    </row>
    <row r="1422" spans="1:64" x14ac:dyDescent="0.25">
      <c r="A1422" s="1" t="s">
        <v>21</v>
      </c>
      <c r="B1422" s="1" t="s">
        <v>18</v>
      </c>
      <c r="C1422" s="1" t="s">
        <v>56</v>
      </c>
      <c r="D1422" s="1" t="s">
        <v>30</v>
      </c>
      <c r="E1422" s="1" t="s">
        <v>663</v>
      </c>
      <c r="F1422" s="1" t="s">
        <v>854</v>
      </c>
      <c r="G1422">
        <v>1.3390000000000001E-2</v>
      </c>
      <c r="H1422" s="22">
        <v>-6.0263999999999998E-2</v>
      </c>
      <c r="I1422" s="2">
        <v>1.34E-2</v>
      </c>
      <c r="J1422" s="13">
        <v>4.8000000000000001E-2</v>
      </c>
      <c r="K1422" s="13">
        <v>0.1245</v>
      </c>
      <c r="L1422" s="13">
        <v>5.5500000000000001E-2</v>
      </c>
      <c r="M1422" s="13">
        <v>4.8899999999999999E-2</v>
      </c>
      <c r="N1422" s="13">
        <v>-4.7699999999999999E-2</v>
      </c>
      <c r="O1422" s="13">
        <v>-0.19259999999999999</v>
      </c>
      <c r="P1422" s="13">
        <v>1.34E-2</v>
      </c>
      <c r="Q1422" s="19">
        <v>0</v>
      </c>
      <c r="R1422" s="22">
        <v>0.45</v>
      </c>
      <c r="S1422" s="22">
        <v>0.63</v>
      </c>
      <c r="T1422" s="22">
        <v>0.81</v>
      </c>
      <c r="U1422" s="19">
        <v>36</v>
      </c>
      <c r="V1422" s="19">
        <v>6</v>
      </c>
      <c r="AS1422" s="2"/>
      <c r="AT1422" s="2"/>
      <c r="AU1422" s="2"/>
      <c r="AV1422" s="15"/>
      <c r="AW1422" s="15"/>
      <c r="BA1422" s="2"/>
      <c r="BB1422" s="2"/>
      <c r="BD1422" s="20"/>
      <c r="BE1422" s="20"/>
      <c r="BG1422" s="3"/>
      <c r="BH1422" s="1"/>
      <c r="BI1422" s="1"/>
      <c r="BJ1422" s="1"/>
      <c r="BK1422" s="1"/>
      <c r="BL1422" s="1"/>
    </row>
    <row r="1423" spans="1:64" x14ac:dyDescent="0.25">
      <c r="A1423" s="1" t="s">
        <v>1</v>
      </c>
      <c r="B1423" s="1" t="s">
        <v>2</v>
      </c>
      <c r="C1423" s="1" t="s">
        <v>22</v>
      </c>
      <c r="D1423" s="1" t="s">
        <v>4</v>
      </c>
      <c r="E1423" s="1" t="s">
        <v>602</v>
      </c>
      <c r="F1423" s="1" t="s">
        <v>1837</v>
      </c>
      <c r="G1423"/>
      <c r="H1423" s="22">
        <v>-8.8999999999999999E-3</v>
      </c>
      <c r="J1423" s="13">
        <v>0.1615</v>
      </c>
      <c r="K1423" s="13">
        <v>0.32300000000000001</v>
      </c>
      <c r="L1423" s="13">
        <v>0.1454</v>
      </c>
      <c r="M1423" s="13">
        <v>9.8299999999999998E-2</v>
      </c>
      <c r="N1423" s="13">
        <v>-0.35809999999999997</v>
      </c>
      <c r="O1423" s="13">
        <v>-0.6371</v>
      </c>
      <c r="P1423" s="13"/>
      <c r="Q1423" s="19">
        <v>6</v>
      </c>
      <c r="R1423" s="22">
        <v>0.45</v>
      </c>
      <c r="S1423" s="22">
        <v>0.67</v>
      </c>
      <c r="T1423" s="22">
        <v>0.39</v>
      </c>
      <c r="U1423" s="19">
        <v>51</v>
      </c>
      <c r="V1423" s="19">
        <v>7</v>
      </c>
      <c r="AS1423" s="2"/>
      <c r="AT1423" s="2"/>
      <c r="AU1423" s="2"/>
      <c r="AV1423" s="15"/>
      <c r="AW1423" s="15"/>
      <c r="BA1423" s="2"/>
      <c r="BB1423" s="2"/>
      <c r="BD1423" s="20"/>
      <c r="BE1423" s="20"/>
      <c r="BG1423" s="3"/>
      <c r="BH1423" s="1"/>
      <c r="BI1423" s="1"/>
      <c r="BJ1423" s="1"/>
      <c r="BK1423" s="1"/>
      <c r="BL1423" s="1"/>
    </row>
    <row r="1424" spans="1:64" x14ac:dyDescent="0.25">
      <c r="A1424" s="1" t="s">
        <v>6</v>
      </c>
      <c r="B1424" s="1" t="s">
        <v>18</v>
      </c>
      <c r="C1424" s="1" t="s">
        <v>1645</v>
      </c>
      <c r="D1424" s="1" t="s">
        <v>4</v>
      </c>
      <c r="E1424" s="1" t="s">
        <v>1249</v>
      </c>
      <c r="F1424" s="1" t="s">
        <v>1250</v>
      </c>
      <c r="G1424">
        <v>-0.17647099999999999</v>
      </c>
      <c r="H1424" s="22">
        <v>-0.19395299999999999</v>
      </c>
      <c r="I1424" s="2">
        <v>-0.17649999999999999</v>
      </c>
      <c r="J1424" s="13">
        <v>-0.1157</v>
      </c>
      <c r="K1424" s="13">
        <v>1.1214999999999999</v>
      </c>
      <c r="L1424" s="13">
        <v>0.50280000000000002</v>
      </c>
      <c r="M1424" s="13">
        <v>-3.5200000000000002E-2</v>
      </c>
      <c r="N1424" s="13">
        <v>-0.82479999999999998</v>
      </c>
      <c r="O1424" s="13">
        <v>-0.8851</v>
      </c>
      <c r="P1424" s="13">
        <v>-0.17649999999999999</v>
      </c>
      <c r="Q1424" s="19">
        <v>0</v>
      </c>
      <c r="R1424" s="22">
        <v>0.45</v>
      </c>
      <c r="S1424" s="22">
        <v>0.95</v>
      </c>
      <c r="T1424" s="22">
        <v>0.33</v>
      </c>
      <c r="U1424" s="19">
        <v>34</v>
      </c>
      <c r="V1424" s="19">
        <v>10</v>
      </c>
      <c r="AS1424" s="2"/>
      <c r="AT1424" s="2"/>
      <c r="AU1424" s="2"/>
      <c r="AV1424" s="15"/>
      <c r="AW1424" s="15"/>
      <c r="BA1424" s="2"/>
      <c r="BB1424" s="2"/>
      <c r="BD1424" s="20"/>
      <c r="BE1424" s="20"/>
      <c r="BG1424" s="3"/>
      <c r="BH1424" s="1"/>
      <c r="BI1424" s="1"/>
      <c r="BJ1424" s="1"/>
      <c r="BK1424" s="1"/>
      <c r="BL1424" s="1"/>
    </row>
    <row r="1425" spans="1:64" x14ac:dyDescent="0.25">
      <c r="A1425" s="1" t="s">
        <v>483</v>
      </c>
      <c r="B1425" s="1" t="s">
        <v>18</v>
      </c>
      <c r="C1425" s="1" t="s">
        <v>39</v>
      </c>
      <c r="D1425" s="1" t="s">
        <v>4</v>
      </c>
      <c r="E1425" s="1" t="s">
        <v>1174</v>
      </c>
      <c r="F1425" s="1" t="s">
        <v>1174</v>
      </c>
      <c r="G1425">
        <v>1.992E-2</v>
      </c>
      <c r="H1425" s="22">
        <v>2.4490000000000001E-2</v>
      </c>
      <c r="I1425" s="2">
        <v>1.9900000000000001E-2</v>
      </c>
      <c r="J1425" s="13">
        <v>0.28720000000000001</v>
      </c>
      <c r="K1425" s="13">
        <v>0.20449999999999999</v>
      </c>
      <c r="L1425" s="13">
        <v>9.2499999999999999E-2</v>
      </c>
      <c r="M1425" s="13">
        <v>7.2800000000000004E-2</v>
      </c>
      <c r="N1425" s="13">
        <v>-0.15790000000000001</v>
      </c>
      <c r="O1425" s="13">
        <v>-0.64770000000000005</v>
      </c>
      <c r="P1425" s="13">
        <v>1.9900000000000001E-2</v>
      </c>
      <c r="Q1425" s="19">
        <v>0</v>
      </c>
      <c r="R1425" s="22">
        <v>0.45</v>
      </c>
      <c r="S1425" s="22">
        <v>0.51</v>
      </c>
      <c r="T1425" s="22">
        <v>0.48</v>
      </c>
      <c r="U1425" s="19">
        <v>41</v>
      </c>
      <c r="V1425" s="19">
        <v>15</v>
      </c>
      <c r="AS1425" s="2"/>
      <c r="AT1425" s="2"/>
      <c r="AU1425" s="2"/>
      <c r="AV1425" s="15"/>
      <c r="AW1425" s="15"/>
      <c r="BA1425" s="2"/>
      <c r="BB1425" s="2"/>
      <c r="BD1425" s="20"/>
      <c r="BE1425" s="20"/>
      <c r="BG1425" s="3"/>
      <c r="BH1425" s="1"/>
      <c r="BI1425" s="1"/>
      <c r="BJ1425" s="1"/>
      <c r="BK1425" s="1"/>
      <c r="BL1425" s="1"/>
    </row>
    <row r="1426" spans="1:64" x14ac:dyDescent="0.25">
      <c r="A1426" s="1" t="s">
        <v>32</v>
      </c>
      <c r="B1426" s="1" t="s">
        <v>18</v>
      </c>
      <c r="C1426" s="1" t="s">
        <v>27</v>
      </c>
      <c r="D1426" s="1" t="s">
        <v>4</v>
      </c>
      <c r="E1426" s="1" t="s">
        <v>2488</v>
      </c>
      <c r="F1426" s="1" t="s">
        <v>2491</v>
      </c>
      <c r="G1426"/>
      <c r="H1426" s="22">
        <v>4.7000000000000002E-3</v>
      </c>
      <c r="J1426" s="13">
        <v>4.8599999999999997E-2</v>
      </c>
      <c r="K1426" s="13">
        <v>3.1E-2</v>
      </c>
      <c r="L1426" s="13">
        <v>1.38E-2</v>
      </c>
      <c r="M1426" s="13">
        <v>1.34E-2</v>
      </c>
      <c r="N1426" s="13">
        <v>0</v>
      </c>
      <c r="O1426" s="13">
        <v>-0.113</v>
      </c>
      <c r="P1426" s="13"/>
      <c r="Q1426" s="19">
        <v>234</v>
      </c>
      <c r="R1426" s="22">
        <v>0.45</v>
      </c>
      <c r="S1426" s="22">
        <v>0.38</v>
      </c>
      <c r="T1426" s="22">
        <v>0.06</v>
      </c>
      <c r="U1426" s="19">
        <v>72</v>
      </c>
      <c r="V1426" s="19">
        <v>31</v>
      </c>
      <c r="AS1426" s="2"/>
      <c r="AT1426" s="2"/>
      <c r="AU1426" s="2"/>
      <c r="AV1426" s="15"/>
      <c r="AW1426" s="15"/>
      <c r="BA1426" s="2"/>
      <c r="BB1426" s="2"/>
      <c r="BD1426" s="20"/>
      <c r="BE1426" s="20"/>
      <c r="BG1426" s="3"/>
      <c r="BH1426" s="1"/>
      <c r="BI1426" s="1"/>
      <c r="BJ1426" s="1"/>
      <c r="BK1426" s="1"/>
      <c r="BL1426" s="1"/>
    </row>
    <row r="1427" spans="1:64" x14ac:dyDescent="0.25">
      <c r="A1427" s="1" t="s">
        <v>17</v>
      </c>
      <c r="B1427" s="1" t="s">
        <v>18</v>
      </c>
      <c r="C1427" s="1" t="s">
        <v>25</v>
      </c>
      <c r="D1427" s="1" t="s">
        <v>473</v>
      </c>
      <c r="E1427" s="1" t="s">
        <v>474</v>
      </c>
      <c r="F1427" s="1" t="s">
        <v>520</v>
      </c>
      <c r="G1427">
        <v>3.6340999999999998E-2</v>
      </c>
      <c r="H1427" s="22">
        <v>-1.9539999999999998E-2</v>
      </c>
      <c r="I1427" s="2">
        <v>3.6299999999999999E-2</v>
      </c>
      <c r="J1427" s="13">
        <v>-2.18E-2</v>
      </c>
      <c r="K1427" s="13">
        <v>9.5799999999999996E-2</v>
      </c>
      <c r="L1427" s="13">
        <v>4.2999999999999997E-2</v>
      </c>
      <c r="M1427" s="13">
        <v>3.9199999999999999E-2</v>
      </c>
      <c r="N1427" s="13">
        <v>-7.0499999999999993E-2</v>
      </c>
      <c r="O1427" s="13">
        <v>-0.2215</v>
      </c>
      <c r="P1427" s="13">
        <v>3.6299999999999999E-2</v>
      </c>
      <c r="Q1427" s="19">
        <v>0</v>
      </c>
      <c r="R1427" s="22">
        <v>0.45</v>
      </c>
      <c r="S1427" s="22">
        <v>0.72</v>
      </c>
      <c r="T1427" s="22">
        <v>0.51</v>
      </c>
      <c r="U1427" s="19">
        <v>37</v>
      </c>
      <c r="V1427" s="19">
        <v>12</v>
      </c>
      <c r="AS1427" s="2"/>
      <c r="AT1427" s="2"/>
      <c r="AU1427" s="2"/>
      <c r="AV1427" s="15"/>
      <c r="AW1427" s="15"/>
      <c r="BA1427" s="2"/>
      <c r="BB1427" s="2"/>
      <c r="BD1427" s="20"/>
      <c r="BE1427" s="20"/>
      <c r="BG1427" s="3"/>
      <c r="BH1427" s="1"/>
      <c r="BI1427" s="1"/>
      <c r="BJ1427" s="1"/>
      <c r="BK1427" s="1"/>
      <c r="BL1427" s="1"/>
    </row>
    <row r="1428" spans="1:64" x14ac:dyDescent="0.25">
      <c r="A1428" s="1" t="s">
        <v>6</v>
      </c>
      <c r="B1428" s="1" t="s">
        <v>18</v>
      </c>
      <c r="C1428" s="1" t="s">
        <v>1645</v>
      </c>
      <c r="D1428" s="1" t="s">
        <v>4</v>
      </c>
      <c r="E1428" s="1" t="s">
        <v>3228</v>
      </c>
      <c r="F1428" s="1" t="s">
        <v>3230</v>
      </c>
      <c r="G1428"/>
      <c r="H1428" s="22">
        <v>-0.1215</v>
      </c>
      <c r="J1428" s="13">
        <v>3.8399999999999997E-2</v>
      </c>
      <c r="K1428" s="13">
        <v>1.1866000000000001</v>
      </c>
      <c r="L1428" s="13">
        <v>0.53979999999999995</v>
      </c>
      <c r="M1428" s="13">
        <v>0.22189999999999999</v>
      </c>
      <c r="N1428" s="13">
        <v>-0.42530000000000001</v>
      </c>
      <c r="O1428" s="13">
        <v>-0.55569999999999997</v>
      </c>
      <c r="P1428" s="13"/>
      <c r="Q1428" s="19">
        <v>61</v>
      </c>
      <c r="R1428" s="22">
        <v>0.45</v>
      </c>
      <c r="S1428" s="22">
        <v>2.2200000000000002</v>
      </c>
      <c r="T1428" s="22">
        <v>0.19</v>
      </c>
      <c r="U1428" s="19">
        <v>33</v>
      </c>
      <c r="V1428" s="19">
        <v>13</v>
      </c>
      <c r="AS1428" s="2"/>
      <c r="AT1428" s="2"/>
      <c r="AU1428" s="2"/>
      <c r="AV1428" s="15"/>
      <c r="AW1428" s="15"/>
      <c r="BA1428" s="2"/>
      <c r="BB1428" s="2"/>
      <c r="BD1428" s="20"/>
      <c r="BE1428" s="20"/>
      <c r="BG1428" s="3"/>
      <c r="BH1428" s="1"/>
      <c r="BI1428" s="1"/>
      <c r="BJ1428" s="1"/>
      <c r="BK1428" s="1"/>
      <c r="BL1428" s="1"/>
    </row>
    <row r="1429" spans="1:64" x14ac:dyDescent="0.25">
      <c r="A1429" s="1" t="s">
        <v>6</v>
      </c>
      <c r="B1429" s="1" t="s">
        <v>18</v>
      </c>
      <c r="C1429" s="1" t="s">
        <v>1645</v>
      </c>
      <c r="D1429" s="1" t="s">
        <v>4</v>
      </c>
      <c r="E1429" s="1" t="s">
        <v>793</v>
      </c>
      <c r="F1429" s="1" t="s">
        <v>794</v>
      </c>
      <c r="G1429">
        <v>6.4822000000000005E-2</v>
      </c>
      <c r="H1429" s="22">
        <v>-2.1861999999999999E-2</v>
      </c>
      <c r="I1429" s="2">
        <v>6.4799999999999996E-2</v>
      </c>
      <c r="J1429" s="13">
        <v>0.54359999999999997</v>
      </c>
      <c r="K1429" s="13">
        <v>0.93559999999999999</v>
      </c>
      <c r="L1429" s="13">
        <v>0.41770000000000002</v>
      </c>
      <c r="M1429" s="13">
        <v>5.4399999999999997E-2</v>
      </c>
      <c r="N1429" s="13">
        <v>-0.45040000000000002</v>
      </c>
      <c r="O1429" s="13">
        <v>-0.87739999999999996</v>
      </c>
      <c r="P1429" s="13">
        <v>6.4799999999999996E-2</v>
      </c>
      <c r="Q1429" s="19">
        <v>0</v>
      </c>
      <c r="R1429" s="22">
        <v>0.45</v>
      </c>
      <c r="S1429" s="22">
        <v>0.95</v>
      </c>
      <c r="T1429" s="22">
        <v>0.33</v>
      </c>
      <c r="U1429" s="19">
        <v>41</v>
      </c>
      <c r="V1429" s="19">
        <v>25</v>
      </c>
      <c r="AS1429" s="2"/>
      <c r="AT1429" s="2"/>
      <c r="AU1429" s="2"/>
      <c r="AV1429" s="15"/>
      <c r="AW1429" s="15"/>
      <c r="BA1429" s="2"/>
      <c r="BB1429" s="2"/>
      <c r="BD1429" s="20"/>
      <c r="BE1429" s="20"/>
      <c r="BG1429" s="3"/>
      <c r="BH1429" s="1"/>
      <c r="BI1429" s="1"/>
      <c r="BJ1429" s="1"/>
      <c r="BK1429" s="1"/>
      <c r="BL1429" s="1"/>
    </row>
    <row r="1430" spans="1:64" x14ac:dyDescent="0.25">
      <c r="A1430" s="1" t="s">
        <v>1</v>
      </c>
      <c r="B1430" s="1" t="s">
        <v>2</v>
      </c>
      <c r="C1430" s="1" t="s">
        <v>13</v>
      </c>
      <c r="D1430" s="1" t="s">
        <v>4</v>
      </c>
      <c r="E1430" s="1" t="s">
        <v>183</v>
      </c>
      <c r="F1430" s="1" t="s">
        <v>15</v>
      </c>
      <c r="G1430"/>
      <c r="H1430" s="22">
        <v>1.6000000000000001E-3</v>
      </c>
      <c r="J1430" s="13">
        <v>3.7600000000000001E-2</v>
      </c>
      <c r="K1430" s="13">
        <v>0.16930000000000001</v>
      </c>
      <c r="L1430" s="13">
        <v>7.5999999999999998E-2</v>
      </c>
      <c r="M1430" s="13">
        <v>6.3700000000000007E-2</v>
      </c>
      <c r="N1430" s="13">
        <v>-7.0800000000000002E-2</v>
      </c>
      <c r="O1430" s="13">
        <v>-0.35620000000000002</v>
      </c>
      <c r="P1430" s="13"/>
      <c r="Q1430" s="19">
        <v>5</v>
      </c>
      <c r="R1430" s="22">
        <v>0.45</v>
      </c>
      <c r="S1430" s="22">
        <v>0.74</v>
      </c>
      <c r="T1430" s="22">
        <v>-0.16</v>
      </c>
      <c r="U1430" s="19">
        <v>59</v>
      </c>
      <c r="V1430" s="19">
        <v>10</v>
      </c>
      <c r="AS1430" s="2"/>
      <c r="AT1430" s="2"/>
      <c r="AU1430" s="2"/>
      <c r="AV1430" s="15"/>
      <c r="AW1430" s="15"/>
      <c r="BA1430" s="2"/>
      <c r="BB1430" s="2"/>
      <c r="BD1430" s="20"/>
      <c r="BE1430" s="20"/>
      <c r="BG1430" s="3"/>
      <c r="BH1430" s="1"/>
      <c r="BI1430" s="1"/>
      <c r="BJ1430" s="1"/>
      <c r="BK1430" s="1"/>
      <c r="BL1430" s="1"/>
    </row>
    <row r="1431" spans="1:64" x14ac:dyDescent="0.25">
      <c r="A1431" s="1" t="s">
        <v>987</v>
      </c>
      <c r="B1431" s="1" t="s">
        <v>987</v>
      </c>
      <c r="C1431" s="1" t="s">
        <v>987</v>
      </c>
      <c r="D1431" s="1" t="s">
        <v>987</v>
      </c>
      <c r="E1431" s="1" t="s">
        <v>987</v>
      </c>
      <c r="F1431" s="1" t="s">
        <v>21</v>
      </c>
      <c r="G1431">
        <v>1.9809E-2</v>
      </c>
      <c r="H1431" s="22">
        <v>-2.1749999999999999E-2</v>
      </c>
      <c r="I1431" s="2">
        <v>1.9800000000000002E-2</v>
      </c>
      <c r="J1431" s="13">
        <v>7.3800000000000004E-2</v>
      </c>
      <c r="K1431" s="13">
        <v>7.3300000000000004E-2</v>
      </c>
      <c r="L1431" s="13">
        <v>3.27E-2</v>
      </c>
      <c r="M1431" s="13">
        <v>3.0499999999999999E-2</v>
      </c>
      <c r="N1431" s="13">
        <v>-2.3999999999999998E-3</v>
      </c>
      <c r="O1431" s="13">
        <v>-0.14460000000000001</v>
      </c>
      <c r="P1431" s="13">
        <v>1.9800000000000002E-2</v>
      </c>
      <c r="Q1431" s="19"/>
      <c r="R1431" s="22">
        <v>0.45</v>
      </c>
      <c r="S1431" s="22">
        <v>0.83</v>
      </c>
      <c r="T1431" s="22">
        <v>0.95</v>
      </c>
      <c r="U1431" s="19">
        <v>33</v>
      </c>
      <c r="V1431" s="19">
        <v>9</v>
      </c>
      <c r="AS1431" s="2"/>
      <c r="AT1431" s="2"/>
      <c r="AU1431" s="2"/>
      <c r="AV1431" s="15"/>
      <c r="AW1431" s="15"/>
      <c r="BA1431" s="2"/>
      <c r="BB1431" s="2"/>
      <c r="BD1431" s="20"/>
      <c r="BE1431" s="20"/>
      <c r="BG1431" s="3"/>
      <c r="BH1431" s="1"/>
      <c r="BI1431" s="1"/>
      <c r="BJ1431" s="1"/>
      <c r="BK1431" s="1"/>
      <c r="BL1431" s="1"/>
    </row>
    <row r="1432" spans="1:64" x14ac:dyDescent="0.25">
      <c r="A1432" s="1" t="s">
        <v>1</v>
      </c>
      <c r="B1432" s="1" t="s">
        <v>2</v>
      </c>
      <c r="C1432" s="1" t="s">
        <v>25</v>
      </c>
      <c r="D1432" s="1" t="s">
        <v>29</v>
      </c>
      <c r="E1432" s="1" t="s">
        <v>202</v>
      </c>
      <c r="F1432" s="1" t="s">
        <v>1836</v>
      </c>
      <c r="G1432"/>
      <c r="H1432" s="22">
        <v>4.36E-2</v>
      </c>
      <c r="J1432" s="13">
        <v>0.18509999999999999</v>
      </c>
      <c r="K1432" s="13">
        <v>0.1673</v>
      </c>
      <c r="L1432" s="13">
        <v>7.4999999999999997E-2</v>
      </c>
      <c r="M1432" s="13">
        <v>6.3E-2</v>
      </c>
      <c r="N1432" s="13">
        <v>0</v>
      </c>
      <c r="O1432" s="13">
        <v>-0.3201</v>
      </c>
      <c r="P1432" s="13"/>
      <c r="Q1432" s="19">
        <v>187</v>
      </c>
      <c r="R1432" s="22">
        <v>0.45</v>
      </c>
      <c r="S1432" s="22">
        <v>0.87</v>
      </c>
      <c r="T1432" s="22">
        <v>-0.55000000000000004</v>
      </c>
      <c r="U1432" s="19">
        <v>29</v>
      </c>
      <c r="V1432" s="19">
        <v>10</v>
      </c>
      <c r="AS1432" s="2"/>
      <c r="AT1432" s="2"/>
      <c r="AU1432" s="2"/>
      <c r="AV1432" s="15"/>
      <c r="AW1432" s="15"/>
      <c r="BA1432" s="2"/>
      <c r="BB1432" s="2"/>
      <c r="BD1432" s="20"/>
      <c r="BE1432" s="20"/>
      <c r="BG1432" s="3"/>
      <c r="BH1432" s="1"/>
      <c r="BI1432" s="1"/>
      <c r="BJ1432" s="1"/>
      <c r="BK1432" s="1"/>
      <c r="BL1432" s="1"/>
    </row>
    <row r="1433" spans="1:64" x14ac:dyDescent="0.25">
      <c r="A1433" s="1" t="s">
        <v>1079</v>
      </c>
      <c r="B1433" s="1" t="s">
        <v>18</v>
      </c>
      <c r="C1433" s="1" t="s">
        <v>7</v>
      </c>
      <c r="D1433" s="1" t="s">
        <v>4</v>
      </c>
      <c r="E1433" s="1" t="s">
        <v>1017</v>
      </c>
      <c r="F1433" s="1" t="s">
        <v>1159</v>
      </c>
      <c r="G1433">
        <v>-5.1402000000000003E-2</v>
      </c>
      <c r="H1433" s="22">
        <v>-4.6509999999999998E-3</v>
      </c>
      <c r="I1433" s="2">
        <v>-5.1400000000000001E-2</v>
      </c>
      <c r="J1433" s="13">
        <v>0.1012</v>
      </c>
      <c r="K1433" s="13">
        <v>0.23019999999999999</v>
      </c>
      <c r="L1433" s="13">
        <v>0.1033</v>
      </c>
      <c r="M1433" s="13">
        <v>7.9100000000000004E-2</v>
      </c>
      <c r="N1433" s="13">
        <v>-8.3099999999999993E-2</v>
      </c>
      <c r="O1433" s="13">
        <v>-0.71709999999999996</v>
      </c>
      <c r="P1433" s="13">
        <v>-5.1400000000000001E-2</v>
      </c>
      <c r="Q1433" s="19">
        <v>0</v>
      </c>
      <c r="R1433" s="22">
        <v>0.45</v>
      </c>
      <c r="S1433" s="22">
        <v>0.56999999999999995</v>
      </c>
      <c r="T1433" s="22">
        <v>0.48</v>
      </c>
      <c r="U1433" s="19">
        <v>65</v>
      </c>
      <c r="V1433" s="19">
        <v>9</v>
      </c>
      <c r="AS1433" s="2"/>
      <c r="AT1433" s="2"/>
      <c r="AU1433" s="2"/>
      <c r="AV1433" s="15"/>
      <c r="AW1433" s="15"/>
      <c r="BA1433" s="2"/>
      <c r="BB1433" s="2"/>
      <c r="BD1433" s="20"/>
      <c r="BE1433" s="20"/>
      <c r="BG1433" s="3"/>
      <c r="BH1433" s="1"/>
      <c r="BI1433" s="1"/>
      <c r="BJ1433" s="1"/>
      <c r="BK1433" s="1"/>
      <c r="BL1433" s="1"/>
    </row>
    <row r="1434" spans="1:64" x14ac:dyDescent="0.25">
      <c r="A1434" s="1" t="s">
        <v>21</v>
      </c>
      <c r="B1434" s="1" t="s">
        <v>18</v>
      </c>
      <c r="C1434" s="1" t="s">
        <v>7</v>
      </c>
      <c r="D1434" s="1" t="s">
        <v>4</v>
      </c>
      <c r="E1434" s="1" t="s">
        <v>1103</v>
      </c>
      <c r="F1434" s="1" t="s">
        <v>656</v>
      </c>
      <c r="G1434">
        <v>2.844E-2</v>
      </c>
      <c r="H1434" s="22">
        <v>-1.6702999999999999E-2</v>
      </c>
      <c r="I1434" s="2">
        <v>2.8400000000000002E-2</v>
      </c>
      <c r="J1434" s="13">
        <v>3.7400000000000003E-2</v>
      </c>
      <c r="K1434" s="13">
        <v>0.15740000000000001</v>
      </c>
      <c r="L1434" s="13">
        <v>6.9000000000000006E-2</v>
      </c>
      <c r="M1434" s="13">
        <v>5.79E-2</v>
      </c>
      <c r="N1434" s="13">
        <v>-7.7999999999999996E-3</v>
      </c>
      <c r="O1434" s="13">
        <v>-0.61260000000000003</v>
      </c>
      <c r="P1434" s="13">
        <v>2.8400000000000002E-2</v>
      </c>
      <c r="Q1434" s="19">
        <v>0</v>
      </c>
      <c r="R1434" s="22">
        <v>0.44</v>
      </c>
      <c r="S1434" s="22">
        <v>0.56000000000000005</v>
      </c>
      <c r="T1434" s="22">
        <v>0.75</v>
      </c>
      <c r="U1434" s="19">
        <v>136</v>
      </c>
      <c r="V1434" s="19">
        <v>12</v>
      </c>
      <c r="AS1434" s="2"/>
      <c r="AT1434" s="2"/>
      <c r="AU1434" s="2"/>
      <c r="AV1434" s="15"/>
      <c r="AW1434" s="15"/>
      <c r="BA1434" s="2"/>
      <c r="BB1434" s="2"/>
      <c r="BD1434" s="20"/>
      <c r="BE1434" s="20"/>
      <c r="BG1434" s="3"/>
      <c r="BH1434" s="1"/>
      <c r="BI1434" s="1"/>
      <c r="BJ1434" s="1"/>
      <c r="BK1434" s="1"/>
      <c r="BL1434" s="1"/>
    </row>
    <row r="1435" spans="1:64" x14ac:dyDescent="0.25">
      <c r="A1435" s="1" t="s">
        <v>1</v>
      </c>
      <c r="B1435" s="1" t="s">
        <v>2</v>
      </c>
      <c r="C1435" s="1" t="s">
        <v>13</v>
      </c>
      <c r="D1435" s="1" t="s">
        <v>4</v>
      </c>
      <c r="E1435" s="1" t="s">
        <v>1387</v>
      </c>
      <c r="F1435" s="1" t="s">
        <v>1395</v>
      </c>
      <c r="G1435"/>
      <c r="H1435" s="22">
        <v>4.7200000000000002E-3</v>
      </c>
      <c r="J1435" s="13">
        <v>4.8800000000000003E-2</v>
      </c>
      <c r="K1435" s="13">
        <v>0.1133</v>
      </c>
      <c r="L1435" s="13">
        <v>4.9500000000000002E-2</v>
      </c>
      <c r="M1435" s="13">
        <v>4.3999999999999997E-2</v>
      </c>
      <c r="N1435" s="13">
        <v>-9.64E-2</v>
      </c>
      <c r="O1435" s="13">
        <v>-0.15160000000000001</v>
      </c>
      <c r="P1435" s="13"/>
      <c r="Q1435" s="19">
        <v>549</v>
      </c>
      <c r="R1435" s="22">
        <v>0.44</v>
      </c>
      <c r="S1435" s="22">
        <v>0.69</v>
      </c>
      <c r="T1435" s="22">
        <v>-0.08</v>
      </c>
      <c r="U1435" s="19">
        <v>29</v>
      </c>
      <c r="V1435" s="19">
        <v>8</v>
      </c>
      <c r="AS1435" s="2"/>
      <c r="AT1435" s="2"/>
      <c r="AU1435" s="2"/>
      <c r="AV1435" s="15"/>
      <c r="AW1435" s="15"/>
      <c r="BA1435" s="2"/>
      <c r="BB1435" s="2"/>
      <c r="BD1435" s="20"/>
      <c r="BE1435" s="20"/>
      <c r="BG1435" s="3"/>
      <c r="BH1435" s="1"/>
      <c r="BI1435" s="1"/>
      <c r="BJ1435" s="1"/>
      <c r="BK1435" s="1"/>
      <c r="BL1435" s="1"/>
    </row>
    <row r="1436" spans="1:64" x14ac:dyDescent="0.25">
      <c r="A1436" s="1" t="s">
        <v>32</v>
      </c>
      <c r="B1436" s="1" t="s">
        <v>18</v>
      </c>
      <c r="C1436" s="1" t="s">
        <v>1501</v>
      </c>
      <c r="D1436" s="1" t="s">
        <v>4</v>
      </c>
      <c r="E1436" s="1" t="s">
        <v>2203</v>
      </c>
      <c r="F1436" s="1" t="s">
        <v>483</v>
      </c>
      <c r="G1436">
        <v>-1.6667000000000001E-2</v>
      </c>
      <c r="H1436" s="22">
        <v>5.2631999999999998E-2</v>
      </c>
      <c r="I1436" s="2">
        <v>-1.67E-2</v>
      </c>
      <c r="J1436" s="13">
        <v>0.30969999999999998</v>
      </c>
      <c r="K1436" s="13">
        <v>0.1376</v>
      </c>
      <c r="L1436" s="13">
        <v>6.1100000000000002E-2</v>
      </c>
      <c r="M1436" s="13">
        <v>5.2699999999999997E-2</v>
      </c>
      <c r="N1436" s="13">
        <v>-1.67E-2</v>
      </c>
      <c r="O1436" s="13">
        <v>-0.32019999999999998</v>
      </c>
      <c r="P1436" s="13">
        <v>-1.67E-2</v>
      </c>
      <c r="Q1436" s="19">
        <v>0</v>
      </c>
      <c r="R1436" s="22">
        <v>0.44</v>
      </c>
      <c r="S1436" s="22">
        <v>0.46</v>
      </c>
      <c r="T1436" s="22">
        <v>-0.14000000000000001</v>
      </c>
      <c r="U1436" s="19">
        <v>65</v>
      </c>
      <c r="V1436" s="19">
        <v>23</v>
      </c>
      <c r="AS1436" s="2"/>
      <c r="AT1436" s="2"/>
      <c r="AU1436" s="2"/>
      <c r="AV1436" s="15"/>
      <c r="AW1436" s="15"/>
      <c r="BA1436" s="2"/>
      <c r="BB1436" s="2"/>
      <c r="BD1436" s="20"/>
      <c r="BE1436" s="20"/>
      <c r="BG1436" s="3"/>
      <c r="BH1436" s="1"/>
      <c r="BI1436" s="1"/>
      <c r="BJ1436" s="1"/>
      <c r="BK1436" s="1"/>
      <c r="BL1436" s="1"/>
    </row>
    <row r="1437" spans="1:64" x14ac:dyDescent="0.25">
      <c r="A1437" s="1" t="s">
        <v>1085</v>
      </c>
      <c r="B1437" s="1" t="s">
        <v>18</v>
      </c>
      <c r="C1437" s="1" t="s">
        <v>7</v>
      </c>
      <c r="D1437" s="1" t="s">
        <v>4</v>
      </c>
      <c r="E1437" s="1" t="s">
        <v>1123</v>
      </c>
      <c r="F1437" s="1" t="s">
        <v>2171</v>
      </c>
      <c r="G1437">
        <v>3.3897999999999998E-2</v>
      </c>
      <c r="H1437" s="22">
        <v>-1.1173000000000001E-2</v>
      </c>
      <c r="I1437" s="2">
        <v>3.39E-2</v>
      </c>
      <c r="J1437" s="13">
        <v>7.6899999999999996E-2</v>
      </c>
      <c r="K1437" s="13">
        <v>0.11559999999999999</v>
      </c>
      <c r="L1437" s="13">
        <v>5.04E-2</v>
      </c>
      <c r="M1437" s="13">
        <v>4.4600000000000001E-2</v>
      </c>
      <c r="N1437" s="13">
        <v>-0.22220000000000001</v>
      </c>
      <c r="O1437" s="13">
        <v>-0.41959999999999997</v>
      </c>
      <c r="P1437" s="13">
        <v>3.39E-2</v>
      </c>
      <c r="Q1437" s="19">
        <v>0</v>
      </c>
      <c r="R1437" s="22">
        <v>0.44</v>
      </c>
      <c r="S1437" s="22">
        <v>0.57999999999999996</v>
      </c>
      <c r="T1437" s="22">
        <v>0.22</v>
      </c>
      <c r="U1437" s="19">
        <v>33</v>
      </c>
      <c r="V1437" s="19">
        <v>5</v>
      </c>
      <c r="AS1437" s="2"/>
      <c r="AT1437" s="2"/>
      <c r="AU1437" s="2"/>
      <c r="AV1437" s="15"/>
      <c r="AW1437" s="15"/>
      <c r="BA1437" s="2"/>
      <c r="BB1437" s="2"/>
      <c r="BD1437" s="20"/>
      <c r="BE1437" s="20"/>
      <c r="BG1437" s="3"/>
      <c r="BH1437" s="1"/>
      <c r="BI1437" s="1"/>
      <c r="BJ1437" s="1"/>
      <c r="BK1437" s="1"/>
      <c r="BL1437" s="1"/>
    </row>
    <row r="1438" spans="1:64" x14ac:dyDescent="0.25">
      <c r="A1438" s="1" t="s">
        <v>17</v>
      </c>
      <c r="B1438" s="1" t="s">
        <v>18</v>
      </c>
      <c r="C1438" s="1" t="s">
        <v>25</v>
      </c>
      <c r="D1438" s="1" t="s">
        <v>4</v>
      </c>
      <c r="E1438" s="1" t="s">
        <v>1111</v>
      </c>
      <c r="F1438" s="1" t="s">
        <v>2592</v>
      </c>
      <c r="G1438"/>
      <c r="H1438" s="22">
        <v>1.6400000000000001E-2</v>
      </c>
      <c r="J1438" s="13">
        <v>-1.06E-2</v>
      </c>
      <c r="K1438" s="13">
        <v>9.7299999999999998E-2</v>
      </c>
      <c r="L1438" s="13">
        <v>4.2700000000000002E-2</v>
      </c>
      <c r="M1438" s="13">
        <v>3.8899999999999997E-2</v>
      </c>
      <c r="N1438" s="13">
        <v>-7.9899999999999999E-2</v>
      </c>
      <c r="O1438" s="13">
        <v>-9.4700000000000006E-2</v>
      </c>
      <c r="P1438" s="13"/>
      <c r="Q1438" s="19">
        <v>1284</v>
      </c>
      <c r="R1438" s="22">
        <v>0.44</v>
      </c>
      <c r="S1438" s="22">
        <v>0.87</v>
      </c>
      <c r="T1438" s="22">
        <v>-0.28999999999999998</v>
      </c>
      <c r="U1438" s="19">
        <v>15</v>
      </c>
      <c r="V1438" s="19">
        <v>4</v>
      </c>
      <c r="AS1438" s="2"/>
      <c r="AT1438" s="2"/>
      <c r="AU1438" s="2"/>
      <c r="AV1438" s="15"/>
      <c r="AW1438" s="15"/>
      <c r="BA1438" s="2"/>
      <c r="BB1438" s="2"/>
      <c r="BD1438" s="20"/>
      <c r="BE1438" s="20"/>
      <c r="BG1438" s="3"/>
      <c r="BH1438" s="1"/>
      <c r="BI1438" s="1"/>
      <c r="BJ1438" s="1"/>
      <c r="BK1438" s="1"/>
      <c r="BL1438" s="1"/>
    </row>
    <row r="1439" spans="1:64" x14ac:dyDescent="0.25">
      <c r="A1439" s="1" t="s">
        <v>65</v>
      </c>
      <c r="B1439" s="1" t="s">
        <v>18</v>
      </c>
      <c r="C1439" s="1" t="s">
        <v>292</v>
      </c>
      <c r="D1439" s="1" t="s">
        <v>30</v>
      </c>
      <c r="E1439" s="1" t="s">
        <v>1633</v>
      </c>
      <c r="F1439" s="1" t="s">
        <v>1634</v>
      </c>
      <c r="G1439"/>
      <c r="H1439" s="22">
        <v>-1.6000000000000001E-3</v>
      </c>
      <c r="J1439" s="13">
        <v>0.80740000000000001</v>
      </c>
      <c r="K1439" s="13">
        <v>0.33360000000000001</v>
      </c>
      <c r="L1439" s="13">
        <v>0.1472</v>
      </c>
      <c r="M1439" s="13">
        <v>9.8199999999999996E-2</v>
      </c>
      <c r="N1439" s="13">
        <v>-1.6000000000000001E-3</v>
      </c>
      <c r="O1439" s="13">
        <v>-0.59630000000000005</v>
      </c>
      <c r="P1439" s="13"/>
      <c r="Q1439" s="19">
        <v>196</v>
      </c>
      <c r="R1439" s="22">
        <v>0.44</v>
      </c>
      <c r="S1439" s="22">
        <v>0.86</v>
      </c>
      <c r="T1439" s="22">
        <v>0.59</v>
      </c>
      <c r="U1439" s="19">
        <v>36</v>
      </c>
      <c r="V1439" s="19">
        <v>8</v>
      </c>
      <c r="AS1439" s="2"/>
      <c r="AT1439" s="2"/>
      <c r="AU1439" s="2"/>
      <c r="AV1439" s="15"/>
      <c r="AW1439" s="15"/>
      <c r="BA1439" s="2"/>
      <c r="BB1439" s="2"/>
      <c r="BD1439" s="20"/>
      <c r="BE1439" s="20"/>
      <c r="BG1439" s="3"/>
      <c r="BH1439" s="1"/>
      <c r="BI1439" s="1"/>
      <c r="BJ1439" s="1"/>
      <c r="BK1439" s="1"/>
      <c r="BL1439" s="1"/>
    </row>
    <row r="1440" spans="1:64" x14ac:dyDescent="0.25">
      <c r="A1440" s="1" t="s">
        <v>36</v>
      </c>
      <c r="B1440" s="1" t="s">
        <v>8</v>
      </c>
      <c r="C1440" s="1" t="s">
        <v>7</v>
      </c>
      <c r="D1440" s="1" t="s">
        <v>4</v>
      </c>
      <c r="E1440" s="1" t="s">
        <v>622</v>
      </c>
      <c r="F1440" s="1" t="s">
        <v>1175</v>
      </c>
      <c r="G1440">
        <v>1.0978999999999999E-2</v>
      </c>
      <c r="H1440" s="22">
        <v>-1.3518000000000001E-2</v>
      </c>
      <c r="I1440" s="2">
        <v>1.0999999999999999E-2</v>
      </c>
      <c r="J1440" s="13">
        <v>6.6900000000000001E-2</v>
      </c>
      <c r="K1440" s="13">
        <v>5.9299999999999999E-2</v>
      </c>
      <c r="L1440" s="13">
        <v>2.58E-2</v>
      </c>
      <c r="M1440" s="13">
        <v>2.4299999999999999E-2</v>
      </c>
      <c r="N1440" s="13">
        <v>-2.7000000000000001E-3</v>
      </c>
      <c r="O1440" s="13">
        <v>-0.28970000000000001</v>
      </c>
      <c r="P1440" s="13">
        <v>1.0999999999999999E-2</v>
      </c>
      <c r="Q1440" s="19">
        <v>0</v>
      </c>
      <c r="R1440" s="22">
        <v>0.44</v>
      </c>
      <c r="S1440" s="22">
        <v>0.49</v>
      </c>
      <c r="T1440" s="22">
        <v>0.83</v>
      </c>
      <c r="U1440" s="19">
        <v>78</v>
      </c>
      <c r="V1440" s="19">
        <v>9</v>
      </c>
      <c r="AS1440" s="2"/>
      <c r="AT1440" s="2"/>
      <c r="AU1440" s="2"/>
      <c r="AV1440" s="15"/>
      <c r="AW1440" s="15"/>
      <c r="BA1440" s="2"/>
      <c r="BB1440" s="2"/>
      <c r="BD1440" s="20"/>
      <c r="BE1440" s="20"/>
      <c r="BG1440" s="3"/>
      <c r="BH1440" s="1"/>
      <c r="BI1440" s="1"/>
      <c r="BJ1440" s="1"/>
      <c r="BK1440" s="1"/>
      <c r="BL1440" s="1"/>
    </row>
    <row r="1441" spans="1:64" x14ac:dyDescent="0.25">
      <c r="A1441" s="1" t="s">
        <v>65</v>
      </c>
      <c r="B1441" s="1" t="s">
        <v>2</v>
      </c>
      <c r="C1441" s="1" t="s">
        <v>56</v>
      </c>
      <c r="D1441" s="1" t="s">
        <v>30</v>
      </c>
      <c r="E1441" s="1" t="s">
        <v>477</v>
      </c>
      <c r="F1441" s="1" t="s">
        <v>1844</v>
      </c>
      <c r="G1441">
        <v>2.7681999999999998E-2</v>
      </c>
      <c r="H1441" s="22">
        <v>5.5440000000000003E-3</v>
      </c>
      <c r="I1441" s="2">
        <v>2.7699999999999999E-2</v>
      </c>
      <c r="J1441" s="13">
        <v>0.1119</v>
      </c>
      <c r="K1441" s="13">
        <v>0.12859999999999999</v>
      </c>
      <c r="L1441" s="13">
        <v>5.6899999999999999E-2</v>
      </c>
      <c r="M1441" s="13">
        <v>4.9700000000000001E-2</v>
      </c>
      <c r="N1441" s="13">
        <v>0</v>
      </c>
      <c r="O1441" s="13">
        <v>-0.30769999999999997</v>
      </c>
      <c r="P1441" s="13">
        <v>2.7699999999999999E-2</v>
      </c>
      <c r="Q1441" s="19">
        <v>0</v>
      </c>
      <c r="R1441" s="22">
        <v>0.44</v>
      </c>
      <c r="S1441" s="22">
        <v>0.59</v>
      </c>
      <c r="T1441" s="22">
        <v>0.85</v>
      </c>
      <c r="U1441" s="19">
        <v>48</v>
      </c>
      <c r="V1441" s="19">
        <v>7</v>
      </c>
      <c r="AS1441" s="2"/>
      <c r="AT1441" s="2"/>
      <c r="AU1441" s="2"/>
      <c r="AV1441" s="15"/>
      <c r="AW1441" s="15"/>
      <c r="BA1441" s="2"/>
      <c r="BB1441" s="2"/>
      <c r="BD1441" s="20"/>
      <c r="BE1441" s="20"/>
      <c r="BG1441" s="3"/>
      <c r="BH1441" s="1"/>
      <c r="BI1441" s="1"/>
      <c r="BJ1441" s="1"/>
      <c r="BK1441" s="1"/>
      <c r="BL1441" s="1"/>
    </row>
    <row r="1442" spans="1:64" x14ac:dyDescent="0.25">
      <c r="A1442" s="1" t="s">
        <v>1</v>
      </c>
      <c r="B1442" s="1" t="s">
        <v>2</v>
      </c>
      <c r="C1442" s="1" t="s">
        <v>39</v>
      </c>
      <c r="D1442" s="1" t="s">
        <v>29</v>
      </c>
      <c r="E1442" s="1" t="s">
        <v>1917</v>
      </c>
      <c r="F1442" s="1" t="s">
        <v>1918</v>
      </c>
      <c r="G1442"/>
      <c r="H1442" s="22">
        <v>-1.4197E-2</v>
      </c>
      <c r="J1442" s="13">
        <v>0.38109999999999999</v>
      </c>
      <c r="K1442" s="13">
        <v>0.26619999999999999</v>
      </c>
      <c r="L1442" s="13">
        <v>0.11749999999999999</v>
      </c>
      <c r="M1442" s="13">
        <v>8.7099999999999997E-2</v>
      </c>
      <c r="N1442" s="13">
        <v>-5.5199999999999999E-2</v>
      </c>
      <c r="O1442" s="13">
        <v>-0.40560000000000002</v>
      </c>
      <c r="P1442" s="13"/>
      <c r="Q1442" s="19">
        <v>74</v>
      </c>
      <c r="R1442" s="22">
        <v>0.44</v>
      </c>
      <c r="S1442" s="22">
        <v>0.9</v>
      </c>
      <c r="T1442" s="22">
        <v>-0.06</v>
      </c>
      <c r="U1442" s="19">
        <v>61</v>
      </c>
      <c r="V1442" s="19">
        <v>15</v>
      </c>
      <c r="AS1442" s="2"/>
      <c r="AT1442" s="2"/>
      <c r="AU1442" s="2"/>
      <c r="AV1442" s="15"/>
      <c r="AW1442" s="15"/>
      <c r="BA1442" s="2"/>
      <c r="BB1442" s="2"/>
      <c r="BD1442" s="20"/>
      <c r="BE1442" s="20"/>
      <c r="BG1442" s="3"/>
      <c r="BH1442" s="1"/>
      <c r="BI1442" s="1"/>
      <c r="BJ1442" s="1"/>
      <c r="BK1442" s="1"/>
      <c r="BL1442" s="1"/>
    </row>
    <row r="1443" spans="1:64" x14ac:dyDescent="0.25">
      <c r="A1443" s="1" t="s">
        <v>6</v>
      </c>
      <c r="B1443" s="1" t="s">
        <v>18</v>
      </c>
      <c r="C1443" s="1" t="s">
        <v>1645</v>
      </c>
      <c r="D1443" s="1" t="s">
        <v>4</v>
      </c>
      <c r="E1443" s="1" t="s">
        <v>2012</v>
      </c>
      <c r="F1443" s="1" t="s">
        <v>2013</v>
      </c>
      <c r="G1443">
        <v>6.2690000000000003E-3</v>
      </c>
      <c r="H1443" s="22">
        <v>-0.281835</v>
      </c>
      <c r="I1443" s="2">
        <v>6.3E-3</v>
      </c>
      <c r="J1443" s="13">
        <v>-0.14099999999999999</v>
      </c>
      <c r="K1443" s="13">
        <v>0.85819999999999996</v>
      </c>
      <c r="L1443" s="13">
        <v>0.37590000000000001</v>
      </c>
      <c r="M1443" s="13">
        <v>9.7299999999999998E-2</v>
      </c>
      <c r="N1443" s="13">
        <v>-0.32290000000000002</v>
      </c>
      <c r="O1443" s="13">
        <v>-0.57079999999999997</v>
      </c>
      <c r="P1443" s="13">
        <v>6.3E-3</v>
      </c>
      <c r="Q1443" s="19">
        <v>0</v>
      </c>
      <c r="R1443" s="22">
        <v>0.44</v>
      </c>
      <c r="S1443" s="22">
        <v>1.1399999999999999</v>
      </c>
      <c r="T1443" s="22">
        <v>0.44</v>
      </c>
      <c r="U1443" s="19">
        <v>10</v>
      </c>
      <c r="V1443" s="19">
        <v>6</v>
      </c>
      <c r="AS1443" s="2"/>
      <c r="AT1443" s="2"/>
      <c r="AU1443" s="2"/>
      <c r="AV1443" s="15"/>
      <c r="AW1443" s="15"/>
      <c r="BA1443" s="2"/>
      <c r="BB1443" s="2"/>
      <c r="BD1443" s="20"/>
      <c r="BE1443" s="20"/>
      <c r="BG1443" s="3"/>
      <c r="BH1443" s="1"/>
      <c r="BI1443" s="1"/>
      <c r="BJ1443" s="1"/>
      <c r="BK1443" s="1"/>
      <c r="BL1443" s="1"/>
    </row>
    <row r="1444" spans="1:64" x14ac:dyDescent="0.25">
      <c r="A1444" s="1" t="s">
        <v>1</v>
      </c>
      <c r="B1444" s="1" t="s">
        <v>2</v>
      </c>
      <c r="C1444" s="1" t="s">
        <v>13</v>
      </c>
      <c r="D1444" s="1" t="s">
        <v>4</v>
      </c>
      <c r="E1444" s="1" t="s">
        <v>204</v>
      </c>
      <c r="F1444" s="1" t="s">
        <v>205</v>
      </c>
      <c r="G1444">
        <v>-2.6001E-2</v>
      </c>
      <c r="H1444" s="22">
        <v>2.6752999999999999E-2</v>
      </c>
      <c r="I1444" s="2">
        <v>-2.5999999999999999E-2</v>
      </c>
      <c r="J1444" s="13">
        <v>-3.0300000000000001E-2</v>
      </c>
      <c r="K1444" s="13">
        <v>9.6600000000000005E-2</v>
      </c>
      <c r="L1444" s="13">
        <v>4.2799999999999998E-2</v>
      </c>
      <c r="M1444" s="13">
        <v>3.8899999999999997E-2</v>
      </c>
      <c r="N1444" s="13">
        <v>-0.18229999999999999</v>
      </c>
      <c r="O1444" s="13">
        <v>-0.19950000000000001</v>
      </c>
      <c r="P1444" s="13">
        <v>-2.5999999999999999E-2</v>
      </c>
      <c r="Q1444" s="19">
        <v>2923</v>
      </c>
      <c r="R1444" s="22">
        <v>0.44</v>
      </c>
      <c r="S1444" s="22">
        <v>0.65</v>
      </c>
      <c r="T1444" s="22">
        <v>-0.28999999999999998</v>
      </c>
      <c r="U1444" s="19">
        <v>54</v>
      </c>
      <c r="V1444" s="19">
        <v>10</v>
      </c>
      <c r="AS1444" s="2"/>
      <c r="AT1444" s="2"/>
      <c r="AU1444" s="2"/>
      <c r="AV1444" s="15"/>
      <c r="AW1444" s="15"/>
      <c r="BA1444" s="2"/>
      <c r="BB1444" s="2"/>
      <c r="BD1444" s="20"/>
      <c r="BE1444" s="20"/>
      <c r="BG1444" s="3"/>
      <c r="BH1444" s="1"/>
      <c r="BI1444" s="1"/>
      <c r="BJ1444" s="1"/>
      <c r="BK1444" s="1"/>
      <c r="BL1444" s="1"/>
    </row>
    <row r="1445" spans="1:64" x14ac:dyDescent="0.25">
      <c r="A1445" s="1" t="s">
        <v>1</v>
      </c>
      <c r="B1445" s="1" t="s">
        <v>2</v>
      </c>
      <c r="C1445" s="1" t="s">
        <v>25</v>
      </c>
      <c r="D1445" s="1" t="s">
        <v>4</v>
      </c>
      <c r="E1445" s="1" t="s">
        <v>732</v>
      </c>
      <c r="F1445" s="1" t="s">
        <v>870</v>
      </c>
      <c r="G1445"/>
      <c r="H1445" s="22">
        <v>2.5468999999999999E-2</v>
      </c>
      <c r="J1445" s="13">
        <v>2.8799999999999999E-2</v>
      </c>
      <c r="K1445" s="13">
        <v>0.1009</v>
      </c>
      <c r="L1445" s="13">
        <v>4.41E-2</v>
      </c>
      <c r="M1445" s="13">
        <v>3.9800000000000002E-2</v>
      </c>
      <c r="N1445" s="13">
        <v>-0.1065</v>
      </c>
      <c r="O1445" s="13">
        <v>-0.13639999999999999</v>
      </c>
      <c r="P1445" s="13"/>
      <c r="Q1445" s="19">
        <v>171</v>
      </c>
      <c r="R1445" s="22">
        <v>0.44</v>
      </c>
      <c r="S1445" s="22">
        <v>0.71</v>
      </c>
      <c r="T1445" s="22">
        <v>0.03</v>
      </c>
      <c r="U1445" s="19">
        <v>17</v>
      </c>
      <c r="V1445" s="19">
        <v>4</v>
      </c>
      <c r="AS1445" s="2"/>
      <c r="AT1445" s="2"/>
      <c r="AU1445" s="2"/>
      <c r="AV1445" s="15"/>
      <c r="AW1445" s="15"/>
      <c r="BA1445" s="2"/>
      <c r="BB1445" s="2"/>
      <c r="BD1445" s="20"/>
      <c r="BE1445" s="20"/>
      <c r="BG1445" s="3"/>
      <c r="BH1445" s="1"/>
      <c r="BI1445" s="1"/>
      <c r="BJ1445" s="1"/>
      <c r="BK1445" s="1"/>
      <c r="BL1445" s="1"/>
    </row>
    <row r="1446" spans="1:64" x14ac:dyDescent="0.25">
      <c r="A1446" s="1" t="s">
        <v>6</v>
      </c>
      <c r="B1446" s="1" t="s">
        <v>18</v>
      </c>
      <c r="C1446" s="1" t="s">
        <v>1645</v>
      </c>
      <c r="D1446" s="1" t="s">
        <v>4</v>
      </c>
      <c r="E1446" s="1" t="s">
        <v>1023</v>
      </c>
      <c r="F1446" s="1" t="s">
        <v>1024</v>
      </c>
      <c r="G1446">
        <v>-8.9450000000000002E-2</v>
      </c>
      <c r="H1446" s="22">
        <v>-0.21446399999999999</v>
      </c>
      <c r="I1446" s="2">
        <v>-8.9499999999999996E-2</v>
      </c>
      <c r="J1446" s="13">
        <v>0.36770000000000003</v>
      </c>
      <c r="K1446" s="13">
        <v>0.91</v>
      </c>
      <c r="L1446" s="13">
        <v>0.4047</v>
      </c>
      <c r="M1446" s="13">
        <v>3.4299999999999997E-2</v>
      </c>
      <c r="N1446" s="13">
        <v>-0.79569999999999996</v>
      </c>
      <c r="O1446" s="13">
        <v>-0.89280000000000004</v>
      </c>
      <c r="P1446" s="13">
        <v>-8.9499999999999996E-2</v>
      </c>
      <c r="Q1446" s="19">
        <v>0</v>
      </c>
      <c r="R1446" s="22">
        <v>0.44</v>
      </c>
      <c r="S1446" s="22">
        <v>1.03</v>
      </c>
      <c r="T1446" s="22">
        <v>0.46</v>
      </c>
      <c r="U1446" s="19">
        <v>45</v>
      </c>
      <c r="V1446" s="19">
        <v>23</v>
      </c>
      <c r="AS1446" s="2"/>
      <c r="AT1446" s="2"/>
      <c r="AU1446" s="2"/>
      <c r="AV1446" s="15"/>
      <c r="AW1446" s="15"/>
      <c r="BA1446" s="2"/>
      <c r="BB1446" s="2"/>
      <c r="BD1446" s="20"/>
      <c r="BE1446" s="20"/>
      <c r="BG1446" s="3"/>
      <c r="BH1446" s="1"/>
      <c r="BI1446" s="1"/>
      <c r="BJ1446" s="1"/>
      <c r="BK1446" s="1"/>
      <c r="BL1446" s="1"/>
    </row>
    <row r="1447" spans="1:64" x14ac:dyDescent="0.25">
      <c r="A1447" s="1" t="s">
        <v>1</v>
      </c>
      <c r="B1447" s="1" t="s">
        <v>2</v>
      </c>
      <c r="C1447" s="1" t="s">
        <v>1225</v>
      </c>
      <c r="D1447" s="1" t="s">
        <v>29</v>
      </c>
      <c r="E1447" s="1" t="s">
        <v>1527</v>
      </c>
      <c r="F1447" s="1" t="s">
        <v>1528</v>
      </c>
      <c r="G1447"/>
      <c r="H1447" s="22">
        <v>-4.1000000000000003E-3</v>
      </c>
      <c r="J1447" s="13">
        <v>3.7100000000000001E-2</v>
      </c>
      <c r="K1447" s="13">
        <v>4.4299999999999999E-2</v>
      </c>
      <c r="L1447" s="13">
        <v>1.9599999999999999E-2</v>
      </c>
      <c r="M1447" s="13">
        <v>1.8800000000000001E-2</v>
      </c>
      <c r="N1447" s="13">
        <v>-3.4200000000000001E-2</v>
      </c>
      <c r="O1447" s="13">
        <v>-4.4400000000000002E-2</v>
      </c>
      <c r="P1447" s="13"/>
      <c r="Q1447" s="19">
        <v>6</v>
      </c>
      <c r="R1447" s="22">
        <v>0.44</v>
      </c>
      <c r="S1447" s="22">
        <v>0.66</v>
      </c>
      <c r="T1447" s="22">
        <v>-0.15</v>
      </c>
      <c r="U1447" s="19">
        <v>21</v>
      </c>
      <c r="V1447" s="19">
        <v>8</v>
      </c>
      <c r="AS1447" s="2"/>
      <c r="AT1447" s="2"/>
      <c r="AU1447" s="2"/>
      <c r="AV1447" s="15"/>
      <c r="AW1447" s="15"/>
      <c r="BA1447" s="2"/>
      <c r="BB1447" s="2"/>
      <c r="BD1447" s="20"/>
      <c r="BE1447" s="20"/>
      <c r="BG1447" s="3"/>
      <c r="BH1447" s="1"/>
      <c r="BI1447" s="1"/>
      <c r="BJ1447" s="1"/>
      <c r="BK1447" s="1"/>
      <c r="BL1447" s="1"/>
    </row>
    <row r="1448" spans="1:64" x14ac:dyDescent="0.25">
      <c r="A1448" s="1" t="s">
        <v>17</v>
      </c>
      <c r="B1448" s="1" t="s">
        <v>18</v>
      </c>
      <c r="C1448" s="1" t="s">
        <v>25</v>
      </c>
      <c r="D1448" s="1" t="s">
        <v>4</v>
      </c>
      <c r="E1448" s="1" t="s">
        <v>2669</v>
      </c>
      <c r="F1448" s="1" t="s">
        <v>2670</v>
      </c>
      <c r="G1448"/>
      <c r="H1448" s="22">
        <v>2.9999999999999997E-4</v>
      </c>
      <c r="J1448" s="13">
        <v>3.7499999999999999E-2</v>
      </c>
      <c r="K1448" s="13">
        <v>0.12970000000000001</v>
      </c>
      <c r="L1448" s="13">
        <v>5.7000000000000002E-2</v>
      </c>
      <c r="M1448" s="13">
        <v>5.0099999999999999E-2</v>
      </c>
      <c r="N1448" s="13">
        <v>-1.6500000000000001E-2</v>
      </c>
      <c r="O1448" s="13">
        <v>-0.2203</v>
      </c>
      <c r="P1448" s="13"/>
      <c r="Q1448" s="19">
        <v>73</v>
      </c>
      <c r="R1448" s="22">
        <v>0.44</v>
      </c>
      <c r="S1448" s="22">
        <v>1.23</v>
      </c>
      <c r="T1448" s="22">
        <v>0</v>
      </c>
      <c r="U1448" s="19">
        <v>26</v>
      </c>
      <c r="V1448" s="19">
        <v>6</v>
      </c>
      <c r="AS1448" s="2"/>
      <c r="AT1448" s="2"/>
      <c r="AU1448" s="2"/>
      <c r="AV1448" s="15"/>
      <c r="AW1448" s="15"/>
      <c r="BA1448" s="2"/>
      <c r="BB1448" s="2"/>
      <c r="BD1448" s="20"/>
      <c r="BE1448" s="20"/>
      <c r="BG1448" s="3"/>
      <c r="BH1448" s="1"/>
      <c r="BI1448" s="1"/>
      <c r="BJ1448" s="1"/>
      <c r="BK1448" s="1"/>
      <c r="BL1448" s="1"/>
    </row>
    <row r="1449" spans="1:64" x14ac:dyDescent="0.25">
      <c r="A1449" s="1" t="s">
        <v>6</v>
      </c>
      <c r="B1449" s="1" t="s">
        <v>18</v>
      </c>
      <c r="C1449" s="1" t="s">
        <v>1645</v>
      </c>
      <c r="D1449" s="1" t="s">
        <v>4</v>
      </c>
      <c r="E1449" s="1" t="s">
        <v>1205</v>
      </c>
      <c r="F1449" s="1" t="s">
        <v>1206</v>
      </c>
      <c r="G1449">
        <v>-0.104657</v>
      </c>
      <c r="H1449" s="22">
        <v>-0.30810900000000002</v>
      </c>
      <c r="I1449" s="2">
        <v>-0.1047</v>
      </c>
      <c r="J1449" s="13">
        <v>-0.38579999999999998</v>
      </c>
      <c r="K1449" s="13">
        <v>0.77590000000000003</v>
      </c>
      <c r="L1449" s="13">
        <v>0.33379999999999999</v>
      </c>
      <c r="M1449" s="13">
        <v>7.1999999999999995E-2</v>
      </c>
      <c r="N1449" s="13">
        <v>-0.54190000000000005</v>
      </c>
      <c r="O1449" s="13">
        <v>-0.61850000000000005</v>
      </c>
      <c r="P1449" s="13">
        <v>-0.1047</v>
      </c>
      <c r="Q1449" s="19">
        <v>0</v>
      </c>
      <c r="R1449" s="22">
        <v>0.43</v>
      </c>
      <c r="S1449" s="22">
        <v>0.93</v>
      </c>
      <c r="T1449" s="22">
        <v>0.37</v>
      </c>
      <c r="U1449" s="19">
        <v>25</v>
      </c>
      <c r="V1449" s="19">
        <v>10</v>
      </c>
      <c r="AS1449" s="2"/>
      <c r="AT1449" s="2"/>
      <c r="AU1449" s="2"/>
      <c r="AV1449" s="15"/>
      <c r="AW1449" s="15"/>
      <c r="BA1449" s="2"/>
      <c r="BB1449" s="2"/>
      <c r="BD1449" s="20"/>
      <c r="BE1449" s="20"/>
      <c r="BG1449" s="3"/>
      <c r="BH1449" s="1"/>
      <c r="BI1449" s="1"/>
      <c r="BJ1449" s="1"/>
      <c r="BK1449" s="1"/>
      <c r="BL1449" s="1"/>
    </row>
    <row r="1450" spans="1:64" x14ac:dyDescent="0.25">
      <c r="A1450" s="1" t="s">
        <v>1</v>
      </c>
      <c r="B1450" s="1" t="s">
        <v>2</v>
      </c>
      <c r="C1450" s="1" t="s">
        <v>27</v>
      </c>
      <c r="D1450" s="1" t="s">
        <v>48</v>
      </c>
      <c r="E1450" s="1" t="s">
        <v>1387</v>
      </c>
      <c r="F1450" s="1" t="s">
        <v>1542</v>
      </c>
      <c r="G1450"/>
      <c r="H1450" s="22">
        <v>8.2000000000000007E-3</v>
      </c>
      <c r="J1450" s="13">
        <v>-9.1999999999999998E-3</v>
      </c>
      <c r="K1450" s="13">
        <v>0.1716</v>
      </c>
      <c r="L1450" s="13">
        <v>7.2999999999999995E-2</v>
      </c>
      <c r="M1450" s="13">
        <v>6.1899999999999997E-2</v>
      </c>
      <c r="N1450" s="13">
        <v>-0.1787</v>
      </c>
      <c r="O1450" s="13">
        <v>-0.28210000000000002</v>
      </c>
      <c r="P1450" s="13"/>
      <c r="Q1450" s="19">
        <v>27</v>
      </c>
      <c r="R1450" s="22">
        <v>0.43</v>
      </c>
      <c r="S1450" s="22">
        <v>1.02</v>
      </c>
      <c r="T1450" s="22">
        <v>-0.06</v>
      </c>
      <c r="U1450" s="19">
        <v>49</v>
      </c>
      <c r="V1450" s="19">
        <v>10</v>
      </c>
      <c r="AS1450" s="2"/>
      <c r="AT1450" s="2"/>
      <c r="AU1450" s="2"/>
      <c r="AV1450" s="15"/>
      <c r="AW1450" s="15"/>
      <c r="BA1450" s="2"/>
      <c r="BB1450" s="2"/>
      <c r="BD1450" s="20"/>
      <c r="BE1450" s="20"/>
      <c r="BG1450" s="3"/>
      <c r="BH1450" s="1"/>
      <c r="BI1450" s="1"/>
      <c r="BJ1450" s="1"/>
      <c r="BK1450" s="1"/>
      <c r="BL1450" s="1"/>
    </row>
    <row r="1451" spans="1:64" x14ac:dyDescent="0.25">
      <c r="A1451" s="1" t="s">
        <v>32</v>
      </c>
      <c r="B1451" s="1" t="s">
        <v>18</v>
      </c>
      <c r="C1451" s="1" t="s">
        <v>1501</v>
      </c>
      <c r="D1451" s="1" t="s">
        <v>4</v>
      </c>
      <c r="E1451" s="1" t="s">
        <v>2231</v>
      </c>
      <c r="F1451" s="1" t="s">
        <v>402</v>
      </c>
      <c r="G1451">
        <v>2.7778000000000001E-2</v>
      </c>
      <c r="H1451" s="22">
        <v>-4.6080000000000001E-3</v>
      </c>
      <c r="I1451" s="2">
        <v>2.7799999999999998E-2</v>
      </c>
      <c r="J1451" s="13">
        <v>0.13020000000000001</v>
      </c>
      <c r="K1451" s="13">
        <v>0.2195</v>
      </c>
      <c r="L1451" s="13">
        <v>9.4399999999999998E-2</v>
      </c>
      <c r="M1451" s="13">
        <v>6.7400000000000002E-2</v>
      </c>
      <c r="N1451" s="13">
        <v>0</v>
      </c>
      <c r="O1451" s="13">
        <v>-0.54810000000000003</v>
      </c>
      <c r="P1451" s="13">
        <v>2.7799999999999998E-2</v>
      </c>
      <c r="Q1451" s="19">
        <v>0</v>
      </c>
      <c r="R1451" s="22">
        <v>0.43</v>
      </c>
      <c r="S1451" s="22">
        <v>0.38</v>
      </c>
      <c r="T1451" s="22">
        <v>0.28999999999999998</v>
      </c>
      <c r="U1451" s="19">
        <v>42</v>
      </c>
      <c r="V1451" s="19">
        <v>9</v>
      </c>
      <c r="AS1451" s="2"/>
      <c r="AT1451" s="2"/>
      <c r="AU1451" s="2"/>
      <c r="AV1451" s="15"/>
      <c r="AW1451" s="15"/>
      <c r="BA1451" s="2"/>
      <c r="BB1451" s="2"/>
      <c r="BD1451" s="20"/>
      <c r="BE1451" s="20"/>
      <c r="BG1451" s="3"/>
      <c r="BH1451" s="1"/>
      <c r="BI1451" s="1"/>
      <c r="BJ1451" s="1"/>
      <c r="BK1451" s="1"/>
      <c r="BL1451" s="1"/>
    </row>
    <row r="1452" spans="1:64" x14ac:dyDescent="0.25">
      <c r="A1452" s="1" t="s">
        <v>36</v>
      </c>
      <c r="B1452" s="1" t="s">
        <v>2</v>
      </c>
      <c r="C1452" s="1" t="s">
        <v>7</v>
      </c>
      <c r="D1452" s="1" t="s">
        <v>4</v>
      </c>
      <c r="E1452" s="1" t="s">
        <v>1076</v>
      </c>
      <c r="F1452" s="1" t="s">
        <v>92</v>
      </c>
      <c r="G1452">
        <v>2.7796000000000001E-2</v>
      </c>
      <c r="H1452" s="22">
        <v>-1.0609E-2</v>
      </c>
      <c r="I1452" s="2">
        <v>2.7799999999999998E-2</v>
      </c>
      <c r="J1452" s="13">
        <v>6.7599999999999993E-2</v>
      </c>
      <c r="K1452" s="13">
        <v>5.8900000000000001E-2</v>
      </c>
      <c r="L1452" s="13">
        <v>2.5399999999999999E-2</v>
      </c>
      <c r="M1452" s="13">
        <v>2.3900000000000001E-2</v>
      </c>
      <c r="N1452" s="13">
        <v>0</v>
      </c>
      <c r="O1452" s="13">
        <v>-0.16900000000000001</v>
      </c>
      <c r="P1452" s="13">
        <v>2.7799999999999998E-2</v>
      </c>
      <c r="Q1452" s="19">
        <v>899</v>
      </c>
      <c r="R1452" s="22">
        <v>0.43</v>
      </c>
      <c r="S1452" s="22">
        <v>0.59</v>
      </c>
      <c r="T1452" s="22">
        <v>0.88</v>
      </c>
      <c r="U1452" s="19">
        <v>71</v>
      </c>
      <c r="V1452" s="19">
        <v>8</v>
      </c>
      <c r="AS1452" s="2"/>
      <c r="AT1452" s="2"/>
      <c r="AU1452" s="2"/>
      <c r="AV1452" s="15"/>
      <c r="AW1452" s="15"/>
      <c r="BA1452" s="2"/>
      <c r="BB1452" s="2"/>
      <c r="BD1452" s="20"/>
      <c r="BE1452" s="20"/>
      <c r="BG1452" s="3"/>
      <c r="BH1452" s="1"/>
      <c r="BI1452" s="1"/>
      <c r="BJ1452" s="1"/>
      <c r="BK1452" s="1"/>
      <c r="BL1452" s="1"/>
    </row>
    <row r="1453" spans="1:64" x14ac:dyDescent="0.25">
      <c r="A1453" s="1" t="s">
        <v>1</v>
      </c>
      <c r="B1453" s="1" t="s">
        <v>2</v>
      </c>
      <c r="C1453" s="1" t="s">
        <v>27</v>
      </c>
      <c r="D1453" s="1" t="s">
        <v>45</v>
      </c>
      <c r="E1453" s="1" t="s">
        <v>53</v>
      </c>
      <c r="F1453" s="1" t="s">
        <v>325</v>
      </c>
      <c r="G1453"/>
      <c r="H1453" s="22">
        <v>-1.09E-2</v>
      </c>
      <c r="J1453" s="13">
        <v>-0.15429999999999999</v>
      </c>
      <c r="K1453" s="13">
        <v>0.1012</v>
      </c>
      <c r="L1453" s="13">
        <v>4.3299999999999998E-2</v>
      </c>
      <c r="M1453" s="13">
        <v>3.8899999999999997E-2</v>
      </c>
      <c r="N1453" s="13">
        <v>-0.15429999999999999</v>
      </c>
      <c r="O1453" s="13">
        <v>-0.19040000000000001</v>
      </c>
      <c r="P1453" s="13"/>
      <c r="Q1453" s="19">
        <v>6</v>
      </c>
      <c r="R1453" s="22">
        <v>0.43</v>
      </c>
      <c r="S1453" s="22">
        <v>0.49</v>
      </c>
      <c r="T1453" s="22">
        <v>-0.11</v>
      </c>
      <c r="U1453" s="19">
        <v>20</v>
      </c>
      <c r="V1453" s="19">
        <v>6</v>
      </c>
      <c r="AS1453" s="2"/>
      <c r="AT1453" s="2"/>
      <c r="AU1453" s="2"/>
      <c r="AV1453" s="15"/>
      <c r="AW1453" s="15"/>
      <c r="BA1453" s="2"/>
      <c r="BB1453" s="2"/>
      <c r="BD1453" s="20"/>
      <c r="BE1453" s="20"/>
      <c r="BG1453" s="3"/>
      <c r="BH1453" s="1"/>
      <c r="BI1453" s="1"/>
      <c r="BJ1453" s="1"/>
      <c r="BK1453" s="1"/>
      <c r="BL1453" s="1"/>
    </row>
    <row r="1454" spans="1:64" x14ac:dyDescent="0.25">
      <c r="A1454" s="1" t="s">
        <v>1</v>
      </c>
      <c r="B1454" s="1" t="s">
        <v>2</v>
      </c>
      <c r="C1454" s="1" t="s">
        <v>13</v>
      </c>
      <c r="D1454" s="1" t="s">
        <v>128</v>
      </c>
      <c r="E1454" s="1" t="s">
        <v>254</v>
      </c>
      <c r="F1454" s="1" t="s">
        <v>1569</v>
      </c>
      <c r="G1454"/>
      <c r="H1454" s="22">
        <v>5.9999999999999995E-4</v>
      </c>
      <c r="J1454" s="13">
        <v>5.8999999999999999E-3</v>
      </c>
      <c r="K1454" s="13">
        <v>0.1313</v>
      </c>
      <c r="L1454" s="13">
        <v>5.7000000000000002E-2</v>
      </c>
      <c r="M1454" s="13">
        <v>4.9799999999999997E-2</v>
      </c>
      <c r="N1454" s="13">
        <v>-0.22409999999999999</v>
      </c>
      <c r="O1454" s="13">
        <v>-0.26119999999999999</v>
      </c>
      <c r="P1454" s="13"/>
      <c r="Q1454" s="19">
        <v>1100</v>
      </c>
      <c r="R1454" s="22">
        <v>0.43</v>
      </c>
      <c r="S1454" s="22">
        <v>0.88</v>
      </c>
      <c r="T1454" s="22">
        <v>0.06</v>
      </c>
      <c r="U1454" s="19">
        <v>32</v>
      </c>
      <c r="V1454" s="19">
        <v>6</v>
      </c>
      <c r="AS1454" s="2"/>
      <c r="AT1454" s="2"/>
      <c r="AU1454" s="2"/>
      <c r="AV1454" s="15"/>
      <c r="AW1454" s="15"/>
      <c r="BA1454" s="2"/>
      <c r="BB1454" s="2"/>
      <c r="BD1454" s="20"/>
      <c r="BE1454" s="20"/>
      <c r="BG1454" s="3"/>
      <c r="BH1454" s="1"/>
      <c r="BI1454" s="1"/>
      <c r="BJ1454" s="1"/>
      <c r="BK1454" s="1"/>
      <c r="BL1454" s="1"/>
    </row>
    <row r="1455" spans="1:64" x14ac:dyDescent="0.25">
      <c r="A1455" s="1" t="s">
        <v>6</v>
      </c>
      <c r="B1455" s="1" t="s">
        <v>18</v>
      </c>
      <c r="C1455" s="1" t="s">
        <v>1645</v>
      </c>
      <c r="D1455" s="1" t="s">
        <v>4</v>
      </c>
      <c r="E1455" s="1" t="s">
        <v>3085</v>
      </c>
      <c r="F1455" s="1" t="s">
        <v>3086</v>
      </c>
      <c r="G1455">
        <v>8.8457999999999995E-2</v>
      </c>
      <c r="H1455" s="22">
        <v>-0.20066500000000001</v>
      </c>
      <c r="I1455" s="2">
        <v>8.8499999999999995E-2</v>
      </c>
      <c r="J1455" s="13">
        <v>0.14660000000000001</v>
      </c>
      <c r="K1455" s="13">
        <v>0.85199999999999998</v>
      </c>
      <c r="L1455" s="13">
        <v>0.36699999999999999</v>
      </c>
      <c r="M1455" s="13">
        <v>1.5900000000000001E-2</v>
      </c>
      <c r="N1455" s="13">
        <v>-0.56950000000000001</v>
      </c>
      <c r="O1455" s="13">
        <v>-0.83750000000000002</v>
      </c>
      <c r="P1455" s="13">
        <v>8.8499999999999995E-2</v>
      </c>
      <c r="Q1455" s="19">
        <v>0</v>
      </c>
      <c r="R1455" s="22">
        <v>0.43</v>
      </c>
      <c r="S1455" s="22">
        <v>0.83</v>
      </c>
      <c r="T1455" s="22">
        <v>0.6</v>
      </c>
      <c r="U1455" s="19">
        <v>38</v>
      </c>
      <c r="V1455" s="19">
        <v>14</v>
      </c>
      <c r="AS1455" s="2"/>
      <c r="AT1455" s="2"/>
      <c r="AU1455" s="2"/>
      <c r="AV1455" s="15"/>
      <c r="AW1455" s="15"/>
      <c r="BA1455" s="2"/>
      <c r="BB1455" s="2"/>
      <c r="BD1455" s="20"/>
      <c r="BE1455" s="20"/>
      <c r="BG1455" s="3"/>
      <c r="BH1455" s="1"/>
      <c r="BI1455" s="1"/>
      <c r="BJ1455" s="1"/>
      <c r="BK1455" s="1"/>
      <c r="BL1455" s="1"/>
    </row>
    <row r="1456" spans="1:64" x14ac:dyDescent="0.25">
      <c r="A1456" s="1" t="s">
        <v>1</v>
      </c>
      <c r="B1456" s="1" t="s">
        <v>2</v>
      </c>
      <c r="C1456" s="1" t="s">
        <v>13</v>
      </c>
      <c r="D1456" s="1" t="s">
        <v>4</v>
      </c>
      <c r="E1456" s="1" t="s">
        <v>260</v>
      </c>
      <c r="F1456" s="1" t="s">
        <v>1574</v>
      </c>
      <c r="G1456"/>
      <c r="H1456" s="22">
        <v>3.0207000000000001E-2</v>
      </c>
      <c r="J1456" s="13">
        <v>7.1400000000000005E-2</v>
      </c>
      <c r="K1456" s="13">
        <v>0.29239999999999999</v>
      </c>
      <c r="L1456" s="13">
        <v>0.12690000000000001</v>
      </c>
      <c r="M1456" s="13">
        <v>8.8300000000000003E-2</v>
      </c>
      <c r="N1456" s="13">
        <v>-0.27239999999999998</v>
      </c>
      <c r="O1456" s="13">
        <v>-0.39200000000000002</v>
      </c>
      <c r="P1456" s="13"/>
      <c r="Q1456" s="19">
        <v>118</v>
      </c>
      <c r="R1456" s="22">
        <v>0.43</v>
      </c>
      <c r="S1456" s="22">
        <v>0.83</v>
      </c>
      <c r="T1456" s="22">
        <v>7.0000000000000007E-2</v>
      </c>
      <c r="U1456" s="19">
        <v>42</v>
      </c>
      <c r="V1456" s="19">
        <v>9</v>
      </c>
      <c r="AS1456" s="2"/>
      <c r="AT1456" s="2"/>
      <c r="AU1456" s="2"/>
      <c r="AV1456" s="15"/>
      <c r="AW1456" s="15"/>
      <c r="BA1456" s="2"/>
      <c r="BB1456" s="2"/>
      <c r="BD1456" s="20"/>
      <c r="BE1456" s="20"/>
      <c r="BG1456" s="3"/>
      <c r="BH1456" s="1"/>
      <c r="BI1456" s="1"/>
      <c r="BJ1456" s="1"/>
      <c r="BK1456" s="1"/>
      <c r="BL1456" s="1"/>
    </row>
    <row r="1457" spans="1:64" x14ac:dyDescent="0.25">
      <c r="A1457" s="1" t="s">
        <v>32</v>
      </c>
      <c r="B1457" s="1" t="s">
        <v>18</v>
      </c>
      <c r="C1457" s="1" t="s">
        <v>508</v>
      </c>
      <c r="D1457" s="1" t="s">
        <v>4</v>
      </c>
      <c r="E1457" s="1" t="s">
        <v>2364</v>
      </c>
      <c r="F1457" s="1" t="s">
        <v>2365</v>
      </c>
      <c r="G1457"/>
      <c r="H1457" s="22">
        <v>-1.3599999999999999E-2</v>
      </c>
      <c r="J1457" s="13">
        <v>5.79E-2</v>
      </c>
      <c r="K1457" s="13">
        <v>6.7199999999999996E-2</v>
      </c>
      <c r="L1457" s="13">
        <v>2.9100000000000001E-2</v>
      </c>
      <c r="M1457" s="13">
        <v>2.7199999999999998E-2</v>
      </c>
      <c r="N1457" s="13">
        <v>-5.8200000000000002E-2</v>
      </c>
      <c r="O1457" s="13">
        <v>-0.15190000000000001</v>
      </c>
      <c r="P1457" s="13"/>
      <c r="Q1457" s="19">
        <v>148</v>
      </c>
      <c r="R1457" s="22">
        <v>0.43</v>
      </c>
      <c r="S1457" s="22">
        <v>0.54</v>
      </c>
      <c r="T1457" s="22">
        <v>0.86</v>
      </c>
      <c r="U1457" s="19">
        <v>46</v>
      </c>
      <c r="V1457" s="19">
        <v>6</v>
      </c>
      <c r="AS1457" s="2"/>
      <c r="AT1457" s="2"/>
      <c r="AU1457" s="2"/>
      <c r="AV1457" s="15"/>
      <c r="AW1457" s="15"/>
      <c r="BA1457" s="2"/>
      <c r="BB1457" s="2"/>
      <c r="BD1457" s="20"/>
      <c r="BE1457" s="20"/>
      <c r="BG1457" s="3"/>
      <c r="BH1457" s="1"/>
      <c r="BI1457" s="1"/>
      <c r="BJ1457" s="1"/>
      <c r="BK1457" s="1"/>
      <c r="BL1457" s="1"/>
    </row>
    <row r="1458" spans="1:64" x14ac:dyDescent="0.25">
      <c r="A1458" s="1" t="s">
        <v>6</v>
      </c>
      <c r="B1458" s="1" t="s">
        <v>18</v>
      </c>
      <c r="C1458" s="1" t="s">
        <v>1645</v>
      </c>
      <c r="D1458" s="1" t="s">
        <v>4</v>
      </c>
      <c r="E1458" s="1" t="s">
        <v>2037</v>
      </c>
      <c r="F1458" s="1" t="s">
        <v>2038</v>
      </c>
      <c r="G1458">
        <v>-3.7000000000000002E-3</v>
      </c>
      <c r="H1458" s="22">
        <v>-0.182451</v>
      </c>
      <c r="I1458" s="2">
        <v>-3.7000000000000002E-3</v>
      </c>
      <c r="J1458" s="13">
        <v>0.83630000000000004</v>
      </c>
      <c r="K1458" s="13">
        <v>0.82199999999999995</v>
      </c>
      <c r="L1458" s="13">
        <v>0.3503</v>
      </c>
      <c r="M1458" s="13">
        <v>4.7800000000000002E-2</v>
      </c>
      <c r="N1458" s="13">
        <v>-0.2112</v>
      </c>
      <c r="O1458" s="13">
        <v>-0.78169999999999995</v>
      </c>
      <c r="P1458" s="13">
        <v>-3.7000000000000002E-3</v>
      </c>
      <c r="Q1458" s="19">
        <v>0</v>
      </c>
      <c r="R1458" s="22">
        <v>0.43</v>
      </c>
      <c r="S1458" s="22">
        <v>0.95</v>
      </c>
      <c r="T1458" s="22">
        <v>0.55000000000000004</v>
      </c>
      <c r="U1458" s="19">
        <v>28</v>
      </c>
      <c r="V1458" s="19">
        <v>14</v>
      </c>
      <c r="AS1458" s="2"/>
      <c r="AT1458" s="2"/>
      <c r="AU1458" s="2"/>
      <c r="AV1458" s="15"/>
      <c r="AW1458" s="15"/>
      <c r="BA1458" s="2"/>
      <c r="BB1458" s="2"/>
      <c r="BD1458" s="20"/>
      <c r="BE1458" s="20"/>
      <c r="BG1458" s="3"/>
      <c r="BH1458" s="1"/>
      <c r="BI1458" s="1"/>
      <c r="BJ1458" s="1"/>
      <c r="BK1458" s="1"/>
      <c r="BL1458" s="1"/>
    </row>
    <row r="1459" spans="1:64" x14ac:dyDescent="0.25">
      <c r="A1459" s="1" t="s">
        <v>1</v>
      </c>
      <c r="B1459" s="1" t="s">
        <v>2</v>
      </c>
      <c r="C1459" s="1" t="s">
        <v>13</v>
      </c>
      <c r="D1459" s="1" t="s">
        <v>4</v>
      </c>
      <c r="E1459" s="1" t="s">
        <v>612</v>
      </c>
      <c r="F1459" s="1" t="s">
        <v>613</v>
      </c>
      <c r="G1459"/>
      <c r="H1459" s="22">
        <v>3.4799999999999998E-2</v>
      </c>
      <c r="J1459" s="13">
        <v>5.3100000000000001E-2</v>
      </c>
      <c r="K1459" s="13">
        <v>0.15690000000000001</v>
      </c>
      <c r="L1459" s="13">
        <v>6.7100000000000007E-2</v>
      </c>
      <c r="M1459" s="13">
        <v>5.6800000000000003E-2</v>
      </c>
      <c r="N1459" s="13">
        <v>-8.2299999999999998E-2</v>
      </c>
      <c r="O1459" s="13">
        <v>-0.45440000000000003</v>
      </c>
      <c r="P1459" s="13"/>
      <c r="Q1459" s="19">
        <v>22</v>
      </c>
      <c r="R1459" s="22">
        <v>0.43</v>
      </c>
      <c r="S1459" s="22">
        <v>0.98</v>
      </c>
      <c r="T1459" s="22">
        <v>-0.25</v>
      </c>
      <c r="U1459" s="19">
        <v>72</v>
      </c>
      <c r="V1459" s="19">
        <v>11</v>
      </c>
      <c r="AS1459" s="2"/>
      <c r="AT1459" s="2"/>
      <c r="AU1459" s="2"/>
      <c r="AV1459" s="15"/>
      <c r="AW1459" s="15"/>
      <c r="BA1459" s="2"/>
      <c r="BB1459" s="2"/>
      <c r="BD1459" s="20"/>
      <c r="BE1459" s="20"/>
      <c r="BG1459" s="3"/>
      <c r="BH1459" s="1"/>
      <c r="BI1459" s="1"/>
      <c r="BJ1459" s="1"/>
      <c r="BK1459" s="1"/>
      <c r="BL1459" s="1"/>
    </row>
    <row r="1460" spans="1:64" x14ac:dyDescent="0.25">
      <c r="A1460" s="1" t="s">
        <v>6</v>
      </c>
      <c r="B1460" s="1" t="s">
        <v>18</v>
      </c>
      <c r="C1460" s="1" t="s">
        <v>1645</v>
      </c>
      <c r="D1460" s="1" t="s">
        <v>4</v>
      </c>
      <c r="E1460" s="1" t="s">
        <v>1963</v>
      </c>
      <c r="F1460" s="1" t="s">
        <v>3248</v>
      </c>
      <c r="G1460"/>
      <c r="H1460" s="22">
        <v>-7.8100000000000003E-2</v>
      </c>
      <c r="J1460" s="13">
        <v>0.65959999999999996</v>
      </c>
      <c r="K1460" s="13">
        <v>0.56499999999999995</v>
      </c>
      <c r="L1460" s="13">
        <v>0.2414</v>
      </c>
      <c r="M1460" s="13">
        <v>9.11E-2</v>
      </c>
      <c r="N1460" s="13">
        <v>-0.1</v>
      </c>
      <c r="O1460" s="13">
        <v>-0.70809999999999995</v>
      </c>
      <c r="P1460" s="13"/>
      <c r="Q1460" s="19">
        <v>5</v>
      </c>
      <c r="R1460" s="22">
        <v>0.43</v>
      </c>
      <c r="S1460" s="22">
        <v>0.75</v>
      </c>
      <c r="T1460" s="22">
        <v>0.52</v>
      </c>
      <c r="U1460" s="19">
        <v>45</v>
      </c>
      <c r="V1460" s="19">
        <v>23</v>
      </c>
      <c r="AS1460" s="2"/>
      <c r="AT1460" s="2"/>
      <c r="AU1460" s="2"/>
      <c r="AV1460" s="15"/>
      <c r="AW1460" s="15"/>
      <c r="BA1460" s="2"/>
      <c r="BB1460" s="2"/>
      <c r="BD1460" s="20"/>
      <c r="BE1460" s="20"/>
      <c r="BG1460" s="3"/>
      <c r="BH1460" s="1"/>
      <c r="BI1460" s="1"/>
      <c r="BJ1460" s="1"/>
      <c r="BK1460" s="1"/>
      <c r="BL1460" s="1"/>
    </row>
    <row r="1461" spans="1:64" x14ac:dyDescent="0.25">
      <c r="A1461" s="1" t="s">
        <v>21</v>
      </c>
      <c r="B1461" s="1" t="s">
        <v>18</v>
      </c>
      <c r="C1461" s="1" t="s">
        <v>39</v>
      </c>
      <c r="D1461" s="1" t="s">
        <v>4</v>
      </c>
      <c r="E1461" s="1" t="s">
        <v>723</v>
      </c>
      <c r="F1461" s="1" t="s">
        <v>2711</v>
      </c>
      <c r="G1461"/>
      <c r="H1461" s="22">
        <v>-7.4000000000000003E-3</v>
      </c>
      <c r="J1461" s="13">
        <v>3.8699999999999998E-2</v>
      </c>
      <c r="K1461" s="13">
        <v>5.5100000000000003E-2</v>
      </c>
      <c r="L1461" s="13">
        <v>2.3900000000000001E-2</v>
      </c>
      <c r="M1461" s="13">
        <v>2.2599999999999999E-2</v>
      </c>
      <c r="N1461" s="13">
        <v>-1.77E-2</v>
      </c>
      <c r="O1461" s="13">
        <v>-0.13469999999999999</v>
      </c>
      <c r="P1461" s="13"/>
      <c r="Q1461" s="19">
        <v>376</v>
      </c>
      <c r="R1461" s="22">
        <v>0.43</v>
      </c>
      <c r="S1461" s="22">
        <v>0.47</v>
      </c>
      <c r="T1461" s="22">
        <v>0.76</v>
      </c>
      <c r="U1461" s="19">
        <v>26</v>
      </c>
      <c r="V1461" s="19">
        <v>7</v>
      </c>
      <c r="AS1461" s="2"/>
      <c r="AT1461" s="2"/>
      <c r="AU1461" s="2"/>
      <c r="AV1461" s="15"/>
      <c r="AW1461" s="15"/>
      <c r="BA1461" s="2"/>
      <c r="BB1461" s="2"/>
      <c r="BD1461" s="20"/>
      <c r="BE1461" s="20"/>
      <c r="BG1461" s="3"/>
      <c r="BH1461" s="1"/>
      <c r="BI1461" s="1"/>
      <c r="BJ1461" s="1"/>
      <c r="BK1461" s="1"/>
      <c r="BL1461" s="1"/>
    </row>
    <row r="1462" spans="1:64" x14ac:dyDescent="0.25">
      <c r="A1462" s="1" t="s">
        <v>1</v>
      </c>
      <c r="B1462" s="1" t="s">
        <v>2</v>
      </c>
      <c r="C1462" s="1" t="s">
        <v>3</v>
      </c>
      <c r="D1462" s="1" t="s">
        <v>16</v>
      </c>
      <c r="E1462" s="1" t="s">
        <v>1883</v>
      </c>
      <c r="F1462" s="1" t="s">
        <v>1884</v>
      </c>
      <c r="G1462"/>
      <c r="H1462" s="22">
        <v>-1.2E-2</v>
      </c>
      <c r="J1462" s="13">
        <v>-3.7900000000000003E-2</v>
      </c>
      <c r="K1462" s="13">
        <v>7.9699999999999993E-2</v>
      </c>
      <c r="L1462" s="13">
        <v>3.4500000000000003E-2</v>
      </c>
      <c r="M1462" s="13">
        <v>3.1800000000000002E-2</v>
      </c>
      <c r="N1462" s="13">
        <v>-8.5000000000000006E-2</v>
      </c>
      <c r="O1462" s="13">
        <v>-8.5000000000000006E-2</v>
      </c>
      <c r="P1462" s="13"/>
      <c r="Q1462" s="19">
        <v>6</v>
      </c>
      <c r="R1462" s="22">
        <v>0.43</v>
      </c>
      <c r="S1462" s="22">
        <v>0.83</v>
      </c>
      <c r="T1462" s="22">
        <v>7.0000000000000007E-2</v>
      </c>
      <c r="U1462" s="19">
        <v>20</v>
      </c>
      <c r="V1462" s="19">
        <v>4</v>
      </c>
      <c r="AS1462" s="2"/>
      <c r="AT1462" s="2"/>
      <c r="AU1462" s="2"/>
      <c r="AV1462" s="15"/>
      <c r="AW1462" s="15"/>
      <c r="BA1462" s="2"/>
      <c r="BB1462" s="2"/>
      <c r="BD1462" s="20"/>
      <c r="BE1462" s="20"/>
      <c r="BG1462" s="3"/>
      <c r="BH1462" s="1"/>
      <c r="BI1462" s="1"/>
      <c r="BJ1462" s="1"/>
      <c r="BK1462" s="1"/>
      <c r="BL1462" s="1"/>
    </row>
    <row r="1463" spans="1:64" x14ac:dyDescent="0.25">
      <c r="A1463" s="1" t="s">
        <v>1</v>
      </c>
      <c r="B1463" s="1" t="s">
        <v>2</v>
      </c>
      <c r="C1463" s="1" t="s">
        <v>13</v>
      </c>
      <c r="D1463" s="1" t="s">
        <v>4</v>
      </c>
      <c r="E1463" s="1" t="s">
        <v>161</v>
      </c>
      <c r="F1463" s="1" t="s">
        <v>1550</v>
      </c>
      <c r="G1463"/>
      <c r="H1463" s="22">
        <v>-2.3699999999999999E-2</v>
      </c>
      <c r="J1463" s="13">
        <v>5.1499999999999997E-2</v>
      </c>
      <c r="K1463" s="13">
        <v>0.1794</v>
      </c>
      <c r="L1463" s="13">
        <v>7.7299999999999994E-2</v>
      </c>
      <c r="M1463" s="13">
        <v>6.3200000000000006E-2</v>
      </c>
      <c r="N1463" s="13">
        <v>-0.1268</v>
      </c>
      <c r="O1463" s="13">
        <v>-0.4496</v>
      </c>
      <c r="P1463" s="13"/>
      <c r="Q1463" s="19">
        <v>18</v>
      </c>
      <c r="R1463" s="22">
        <v>0.43</v>
      </c>
      <c r="S1463" s="22">
        <v>0.71</v>
      </c>
      <c r="T1463" s="22">
        <v>0.02</v>
      </c>
      <c r="U1463" s="19">
        <v>61</v>
      </c>
      <c r="V1463" s="19">
        <v>8</v>
      </c>
      <c r="AS1463" s="2"/>
      <c r="AT1463" s="2"/>
      <c r="AU1463" s="2"/>
      <c r="AV1463" s="15"/>
      <c r="AW1463" s="15"/>
      <c r="BA1463" s="2"/>
      <c r="BB1463" s="2"/>
      <c r="BD1463" s="20"/>
      <c r="BE1463" s="20"/>
      <c r="BG1463" s="3"/>
      <c r="BH1463" s="1"/>
      <c r="BI1463" s="1"/>
      <c r="BJ1463" s="1"/>
      <c r="BK1463" s="1"/>
      <c r="BL1463" s="1"/>
    </row>
    <row r="1464" spans="1:64" x14ac:dyDescent="0.25">
      <c r="A1464" s="1" t="s">
        <v>1</v>
      </c>
      <c r="B1464" s="1" t="s">
        <v>2</v>
      </c>
      <c r="C1464" s="1" t="s">
        <v>13</v>
      </c>
      <c r="D1464" s="1" t="s">
        <v>4</v>
      </c>
      <c r="E1464" s="1" t="s">
        <v>1489</v>
      </c>
      <c r="F1464" s="1" t="s">
        <v>1490</v>
      </c>
      <c r="G1464"/>
      <c r="H1464" s="22">
        <v>-1.1000000000000001E-3</v>
      </c>
      <c r="J1464" s="13">
        <v>-9.5100000000000004E-2</v>
      </c>
      <c r="K1464" s="13">
        <v>0.16109999999999999</v>
      </c>
      <c r="L1464" s="13">
        <v>6.8599999999999994E-2</v>
      </c>
      <c r="M1464" s="13">
        <v>5.74E-2</v>
      </c>
      <c r="N1464" s="13">
        <v>-0.21560000000000001</v>
      </c>
      <c r="O1464" s="13">
        <v>-0.31419999999999998</v>
      </c>
      <c r="P1464" s="13"/>
      <c r="Q1464" s="19">
        <v>65</v>
      </c>
      <c r="R1464" s="22">
        <v>0.43</v>
      </c>
      <c r="S1464" s="22">
        <v>0.85</v>
      </c>
      <c r="T1464" s="22">
        <v>-0.28000000000000003</v>
      </c>
      <c r="U1464" s="19">
        <v>67</v>
      </c>
      <c r="V1464" s="19">
        <v>11</v>
      </c>
      <c r="AS1464" s="2"/>
      <c r="AT1464" s="2"/>
      <c r="AU1464" s="2"/>
      <c r="AV1464" s="15"/>
      <c r="AW1464" s="15"/>
      <c r="BA1464" s="2"/>
      <c r="BB1464" s="2"/>
      <c r="BD1464" s="20"/>
      <c r="BE1464" s="20"/>
      <c r="BG1464" s="3"/>
      <c r="BH1464" s="1"/>
      <c r="BI1464" s="1"/>
      <c r="BJ1464" s="1"/>
      <c r="BK1464" s="1"/>
      <c r="BL1464" s="1"/>
    </row>
    <row r="1465" spans="1:64" x14ac:dyDescent="0.25">
      <c r="A1465" s="1" t="s">
        <v>17</v>
      </c>
      <c r="B1465" s="1" t="s">
        <v>18</v>
      </c>
      <c r="C1465" s="1" t="s">
        <v>39</v>
      </c>
      <c r="D1465" s="1" t="s">
        <v>4</v>
      </c>
      <c r="E1465" s="1" t="s">
        <v>2434</v>
      </c>
      <c r="F1465" s="1" t="s">
        <v>2435</v>
      </c>
      <c r="G1465"/>
      <c r="H1465" s="22">
        <v>-6.1000000000000004E-3</v>
      </c>
      <c r="J1465" s="13">
        <v>6.6799999999999998E-2</v>
      </c>
      <c r="K1465" s="13">
        <v>0.13950000000000001</v>
      </c>
      <c r="L1465" s="13">
        <v>5.9799999999999999E-2</v>
      </c>
      <c r="M1465" s="13">
        <v>5.1299999999999998E-2</v>
      </c>
      <c r="N1465" s="13">
        <v>-0.28810000000000002</v>
      </c>
      <c r="O1465" s="13">
        <v>-0.40360000000000001</v>
      </c>
      <c r="P1465" s="13"/>
      <c r="Q1465" s="19">
        <v>113</v>
      </c>
      <c r="R1465" s="22">
        <v>0.43</v>
      </c>
      <c r="S1465" s="22">
        <v>0.65</v>
      </c>
      <c r="T1465" s="22">
        <v>0.78</v>
      </c>
      <c r="U1465" s="19">
        <v>46</v>
      </c>
      <c r="V1465" s="19">
        <v>8</v>
      </c>
      <c r="AS1465" s="2"/>
      <c r="AT1465" s="2"/>
      <c r="AU1465" s="2"/>
      <c r="AV1465" s="15"/>
      <c r="AW1465" s="15"/>
      <c r="BA1465" s="2"/>
      <c r="BB1465" s="2"/>
      <c r="BD1465" s="20"/>
      <c r="BE1465" s="20"/>
      <c r="BG1465" s="3"/>
      <c r="BH1465" s="1"/>
      <c r="BI1465" s="1"/>
      <c r="BJ1465" s="1"/>
      <c r="BK1465" s="1"/>
      <c r="BL1465" s="1"/>
    </row>
    <row r="1466" spans="1:64" x14ac:dyDescent="0.25">
      <c r="A1466" s="1" t="s">
        <v>483</v>
      </c>
      <c r="B1466" s="1" t="s">
        <v>18</v>
      </c>
      <c r="C1466" s="1" t="s">
        <v>25</v>
      </c>
      <c r="D1466" s="1" t="s">
        <v>4</v>
      </c>
      <c r="E1466" s="1" t="s">
        <v>2481</v>
      </c>
      <c r="F1466" s="1" t="s">
        <v>2482</v>
      </c>
      <c r="G1466"/>
      <c r="H1466" s="22">
        <v>1.2699999999999999E-2</v>
      </c>
      <c r="J1466" s="13">
        <v>8.4699999999999998E-2</v>
      </c>
      <c r="K1466" s="13">
        <v>4.0300000000000002E-2</v>
      </c>
      <c r="L1466" s="13">
        <v>1.7500000000000002E-2</v>
      </c>
      <c r="M1466" s="13">
        <v>1.6899999999999998E-2</v>
      </c>
      <c r="N1466" s="13">
        <v>0</v>
      </c>
      <c r="O1466" s="13">
        <v>-8.9300000000000004E-2</v>
      </c>
      <c r="P1466" s="13"/>
      <c r="Q1466" s="19">
        <v>72</v>
      </c>
      <c r="R1466" s="22">
        <v>0.43</v>
      </c>
      <c r="S1466" s="22">
        <v>0.61</v>
      </c>
      <c r="T1466" s="22">
        <v>0.45</v>
      </c>
      <c r="U1466" s="19">
        <v>42</v>
      </c>
      <c r="V1466" s="19">
        <v>17</v>
      </c>
      <c r="AS1466" s="2"/>
      <c r="AT1466" s="2"/>
      <c r="AU1466" s="2"/>
      <c r="AV1466" s="15"/>
      <c r="AW1466" s="15"/>
      <c r="BA1466" s="2"/>
      <c r="BB1466" s="2"/>
      <c r="BD1466" s="20"/>
      <c r="BE1466" s="20"/>
      <c r="BG1466" s="3"/>
      <c r="BH1466" s="1"/>
      <c r="BI1466" s="1"/>
      <c r="BJ1466" s="1"/>
      <c r="BK1466" s="1"/>
      <c r="BL1466" s="1"/>
    </row>
    <row r="1467" spans="1:64" x14ac:dyDescent="0.25">
      <c r="A1467" s="1" t="s">
        <v>148</v>
      </c>
      <c r="B1467" s="1" t="s">
        <v>2</v>
      </c>
      <c r="C1467" s="1" t="s">
        <v>7</v>
      </c>
      <c r="D1467" s="1" t="s">
        <v>4</v>
      </c>
      <c r="E1467" s="1" t="s">
        <v>1000</v>
      </c>
      <c r="F1467" s="1" t="s">
        <v>2822</v>
      </c>
      <c r="G1467"/>
      <c r="H1467" s="22">
        <v>-7.3000000000000001E-3</v>
      </c>
      <c r="J1467" s="13">
        <v>2.2200000000000001E-2</v>
      </c>
      <c r="K1467" s="13">
        <v>5.8900000000000001E-2</v>
      </c>
      <c r="L1467" s="13">
        <v>2.5499999999999998E-2</v>
      </c>
      <c r="M1467" s="13">
        <v>0</v>
      </c>
      <c r="N1467" s="13">
        <v>-2.8899999999999999E-2</v>
      </c>
      <c r="O1467" s="13">
        <v>-2.8899999999999999E-2</v>
      </c>
      <c r="P1467" s="13"/>
      <c r="Q1467" s="19">
        <v>89</v>
      </c>
      <c r="R1467" s="22">
        <v>0.43</v>
      </c>
      <c r="S1467" s="22">
        <v>1.27</v>
      </c>
      <c r="T1467" s="22"/>
      <c r="U1467" s="19">
        <v>4</v>
      </c>
      <c r="V1467" s="19">
        <v>3</v>
      </c>
      <c r="AS1467" s="2"/>
      <c r="AT1467" s="2"/>
      <c r="AU1467" s="2"/>
      <c r="AV1467" s="15"/>
      <c r="AW1467" s="15"/>
      <c r="BA1467" s="2"/>
      <c r="BB1467" s="2"/>
      <c r="BD1467" s="20"/>
      <c r="BE1467" s="20"/>
      <c r="BG1467" s="3"/>
      <c r="BH1467" s="1"/>
      <c r="BI1467" s="1"/>
      <c r="BJ1467" s="1"/>
      <c r="BK1467" s="1"/>
      <c r="BL1467" s="1"/>
    </row>
    <row r="1468" spans="1:64" x14ac:dyDescent="0.25">
      <c r="A1468" s="1" t="s">
        <v>1</v>
      </c>
      <c r="B1468" s="1" t="s">
        <v>2</v>
      </c>
      <c r="C1468" s="1" t="s">
        <v>27</v>
      </c>
      <c r="D1468" s="1" t="s">
        <v>4</v>
      </c>
      <c r="E1468" s="1" t="s">
        <v>1440</v>
      </c>
      <c r="F1468" s="1" t="s">
        <v>1441</v>
      </c>
      <c r="G1468"/>
      <c r="H1468" s="22">
        <v>-4.6280000000000002E-3</v>
      </c>
      <c r="J1468" s="13">
        <v>0.1915</v>
      </c>
      <c r="K1468" s="13">
        <v>0.25900000000000001</v>
      </c>
      <c r="L1468" s="13">
        <v>0.1106</v>
      </c>
      <c r="M1468" s="13">
        <v>7.9299999999999995E-2</v>
      </c>
      <c r="N1468" s="13">
        <v>-6.0199999999999997E-2</v>
      </c>
      <c r="O1468" s="13">
        <v>-0.43109999999999998</v>
      </c>
      <c r="P1468" s="13"/>
      <c r="Q1468" s="19">
        <v>1</v>
      </c>
      <c r="R1468" s="22">
        <v>0.43</v>
      </c>
      <c r="S1468" s="22">
        <v>0.49</v>
      </c>
      <c r="T1468" s="22">
        <v>0.41</v>
      </c>
      <c r="U1468" s="19">
        <v>32</v>
      </c>
      <c r="V1468" s="19">
        <v>7</v>
      </c>
      <c r="AS1468" s="2"/>
      <c r="AT1468" s="2"/>
      <c r="AU1468" s="2"/>
      <c r="AV1468" s="15"/>
      <c r="AW1468" s="15"/>
      <c r="BA1468" s="2"/>
      <c r="BB1468" s="2"/>
      <c r="BD1468" s="20"/>
      <c r="BE1468" s="20"/>
      <c r="BG1468" s="3"/>
      <c r="BH1468" s="1"/>
      <c r="BI1468" s="1"/>
      <c r="BJ1468" s="1"/>
      <c r="BK1468" s="1"/>
      <c r="BL1468" s="1"/>
    </row>
    <row r="1469" spans="1:64" x14ac:dyDescent="0.25">
      <c r="A1469" s="1" t="s">
        <v>6</v>
      </c>
      <c r="B1469" s="1" t="s">
        <v>18</v>
      </c>
      <c r="C1469" s="1" t="s">
        <v>1645</v>
      </c>
      <c r="D1469" s="1" t="s">
        <v>4</v>
      </c>
      <c r="E1469" s="1" t="s">
        <v>1934</v>
      </c>
      <c r="F1469" s="1" t="s">
        <v>1935</v>
      </c>
      <c r="G1469">
        <v>-6.0249999999999998E-2</v>
      </c>
      <c r="H1469" s="22">
        <v>-0.222631</v>
      </c>
      <c r="I1469" s="2">
        <v>-6.0299999999999999E-2</v>
      </c>
      <c r="J1469" s="13">
        <v>0.47260000000000002</v>
      </c>
      <c r="K1469" s="13">
        <v>0.69210000000000005</v>
      </c>
      <c r="L1469" s="13">
        <v>0.29730000000000001</v>
      </c>
      <c r="M1469" s="13">
        <v>9.3200000000000005E-2</v>
      </c>
      <c r="N1469" s="13">
        <v>-0.26950000000000002</v>
      </c>
      <c r="O1469" s="13">
        <v>-0.5927</v>
      </c>
      <c r="P1469" s="13">
        <v>-6.0299999999999999E-2</v>
      </c>
      <c r="Q1469" s="19">
        <v>0</v>
      </c>
      <c r="R1469" s="22">
        <v>0.43</v>
      </c>
      <c r="S1469" s="22">
        <v>0.85</v>
      </c>
      <c r="T1469" s="22">
        <v>0.33</v>
      </c>
      <c r="U1469" s="19">
        <v>28</v>
      </c>
      <c r="V1469" s="19">
        <v>7</v>
      </c>
      <c r="AS1469" s="2"/>
      <c r="AT1469" s="2"/>
      <c r="AU1469" s="2"/>
      <c r="AV1469" s="15"/>
      <c r="AW1469" s="15"/>
      <c r="BA1469" s="2"/>
      <c r="BB1469" s="2"/>
      <c r="BD1469" s="20"/>
      <c r="BE1469" s="20"/>
      <c r="BG1469" s="3"/>
      <c r="BH1469" s="1"/>
      <c r="BI1469" s="1"/>
      <c r="BJ1469" s="1"/>
      <c r="BK1469" s="1"/>
      <c r="BL1469" s="1"/>
    </row>
    <row r="1470" spans="1:64" x14ac:dyDescent="0.25">
      <c r="A1470" s="1" t="s">
        <v>17</v>
      </c>
      <c r="B1470" s="1" t="s">
        <v>18</v>
      </c>
      <c r="C1470" s="1" t="s">
        <v>25</v>
      </c>
      <c r="D1470" s="1" t="s">
        <v>1686</v>
      </c>
      <c r="E1470" s="1" t="s">
        <v>1938</v>
      </c>
      <c r="F1470" s="1" t="s">
        <v>1940</v>
      </c>
      <c r="G1470"/>
      <c r="H1470" s="22">
        <v>8.0000000000000002E-3</v>
      </c>
      <c r="J1470" s="13">
        <v>8.5500000000000007E-2</v>
      </c>
      <c r="K1470" s="13">
        <v>0.45860000000000001</v>
      </c>
      <c r="L1470" s="13">
        <v>0.19670000000000001</v>
      </c>
      <c r="M1470" s="13">
        <v>0.1646</v>
      </c>
      <c r="N1470" s="13">
        <v>0</v>
      </c>
      <c r="O1470" s="13">
        <v>-0.43209999999999998</v>
      </c>
      <c r="P1470" s="13"/>
      <c r="Q1470" s="19">
        <v>4758</v>
      </c>
      <c r="R1470" s="22">
        <v>0.43</v>
      </c>
      <c r="S1470" s="22">
        <v>1.64</v>
      </c>
      <c r="T1470" s="22">
        <v>0.13</v>
      </c>
      <c r="U1470" s="19">
        <v>41</v>
      </c>
      <c r="V1470" s="19">
        <v>5</v>
      </c>
      <c r="AS1470" s="2"/>
      <c r="AT1470" s="2"/>
      <c r="AU1470" s="2"/>
      <c r="AV1470" s="15"/>
      <c r="AW1470" s="15"/>
      <c r="BA1470" s="2"/>
      <c r="BB1470" s="2"/>
      <c r="BD1470" s="20"/>
      <c r="BE1470" s="20"/>
      <c r="BG1470" s="3"/>
      <c r="BH1470" s="1"/>
      <c r="BI1470" s="1"/>
      <c r="BJ1470" s="1"/>
      <c r="BK1470" s="1"/>
      <c r="BL1470" s="1"/>
    </row>
    <row r="1471" spans="1:64" x14ac:dyDescent="0.25">
      <c r="A1471" s="1" t="s">
        <v>1</v>
      </c>
      <c r="B1471" s="1" t="s">
        <v>2</v>
      </c>
      <c r="C1471" s="1" t="s">
        <v>13</v>
      </c>
      <c r="D1471" s="1" t="s">
        <v>4</v>
      </c>
      <c r="E1471" s="1" t="s">
        <v>1442</v>
      </c>
      <c r="F1471" s="1" t="s">
        <v>1443</v>
      </c>
      <c r="G1471"/>
      <c r="H1471" s="22">
        <v>3.5070000000000001E-3</v>
      </c>
      <c r="J1471" s="13">
        <v>-8.1299999999999997E-2</v>
      </c>
      <c r="K1471" s="13">
        <v>0.46329999999999999</v>
      </c>
      <c r="L1471" s="13">
        <v>0.2014</v>
      </c>
      <c r="M1471" s="13">
        <v>0.10929999999999999</v>
      </c>
      <c r="N1471" s="13">
        <v>-0.4153</v>
      </c>
      <c r="O1471" s="13">
        <v>-0.69750000000000001</v>
      </c>
      <c r="P1471" s="13"/>
      <c r="Q1471" s="19">
        <v>10</v>
      </c>
      <c r="R1471" s="22">
        <v>0.43</v>
      </c>
      <c r="S1471" s="22">
        <v>0.99</v>
      </c>
      <c r="T1471" s="22">
        <v>-0.17</v>
      </c>
      <c r="U1471" s="19">
        <v>70</v>
      </c>
      <c r="V1471" s="19">
        <v>16</v>
      </c>
      <c r="AS1471" s="2"/>
      <c r="AT1471" s="2"/>
      <c r="AU1471" s="2"/>
      <c r="AV1471" s="15"/>
      <c r="AW1471" s="15"/>
      <c r="BA1471" s="2"/>
      <c r="BB1471" s="2"/>
      <c r="BD1471" s="20"/>
      <c r="BE1471" s="20"/>
      <c r="BG1471" s="3"/>
      <c r="BH1471" s="1"/>
      <c r="BI1471" s="1"/>
      <c r="BJ1471" s="1"/>
      <c r="BK1471" s="1"/>
      <c r="BL1471" s="1"/>
    </row>
    <row r="1472" spans="1:64" x14ac:dyDescent="0.25">
      <c r="A1472" s="1" t="s">
        <v>17</v>
      </c>
      <c r="B1472" s="1" t="s">
        <v>18</v>
      </c>
      <c r="C1472" s="1" t="s">
        <v>56</v>
      </c>
      <c r="D1472" s="1" t="s">
        <v>4</v>
      </c>
      <c r="E1472" s="1" t="s">
        <v>1854</v>
      </c>
      <c r="F1472" s="1" t="s">
        <v>1855</v>
      </c>
      <c r="G1472">
        <v>4.3626999999999999E-2</v>
      </c>
      <c r="H1472" s="22">
        <v>-1.9342000000000002E-2</v>
      </c>
      <c r="I1472" s="2">
        <v>4.36E-2</v>
      </c>
      <c r="J1472" s="13">
        <v>0.1663</v>
      </c>
      <c r="K1472" s="13">
        <v>0.12939999999999999</v>
      </c>
      <c r="L1472" s="13">
        <v>5.6000000000000001E-2</v>
      </c>
      <c r="M1472" s="13">
        <v>4.8300000000000003E-2</v>
      </c>
      <c r="N1472" s="13">
        <v>0</v>
      </c>
      <c r="O1472" s="13">
        <v>-0.56950000000000001</v>
      </c>
      <c r="P1472" s="13">
        <v>4.36E-2</v>
      </c>
      <c r="Q1472" s="19">
        <v>0</v>
      </c>
      <c r="R1472" s="22">
        <v>0.43</v>
      </c>
      <c r="S1472" s="22">
        <v>0.47</v>
      </c>
      <c r="T1472" s="22">
        <v>0.82</v>
      </c>
      <c r="U1472" s="19">
        <v>68</v>
      </c>
      <c r="V1472" s="19">
        <v>8</v>
      </c>
      <c r="AS1472" s="2"/>
      <c r="AT1472" s="2"/>
      <c r="AU1472" s="2"/>
      <c r="AV1472" s="15"/>
      <c r="AW1472" s="15"/>
      <c r="BA1472" s="2"/>
      <c r="BB1472" s="2"/>
      <c r="BD1472" s="20"/>
      <c r="BE1472" s="20"/>
      <c r="BG1472" s="3"/>
      <c r="BH1472" s="1"/>
      <c r="BI1472" s="1"/>
      <c r="BJ1472" s="1"/>
      <c r="BK1472" s="1"/>
      <c r="BL1472" s="1"/>
    </row>
    <row r="1473" spans="1:64" x14ac:dyDescent="0.25">
      <c r="A1473" s="1" t="s">
        <v>6</v>
      </c>
      <c r="B1473" s="1" t="s">
        <v>18</v>
      </c>
      <c r="C1473" s="1" t="s">
        <v>1645</v>
      </c>
      <c r="D1473" s="1" t="s">
        <v>4</v>
      </c>
      <c r="E1473" s="1" t="s">
        <v>1194</v>
      </c>
      <c r="F1473" s="1" t="s">
        <v>1195</v>
      </c>
      <c r="G1473">
        <v>9.8565E-2</v>
      </c>
      <c r="H1473" s="22">
        <v>-2.9345E-2</v>
      </c>
      <c r="I1473" s="2">
        <v>9.8599999999999993E-2</v>
      </c>
      <c r="J1473" s="13">
        <v>0.30309999999999998</v>
      </c>
      <c r="K1473" s="13">
        <v>0.89729999999999999</v>
      </c>
      <c r="L1473" s="13">
        <v>0.38629999999999998</v>
      </c>
      <c r="M1473" s="13">
        <v>4.58E-2</v>
      </c>
      <c r="N1473" s="13">
        <v>-0.23780000000000001</v>
      </c>
      <c r="O1473" s="13">
        <v>-0.80840000000000001</v>
      </c>
      <c r="P1473" s="13">
        <v>9.8599999999999993E-2</v>
      </c>
      <c r="Q1473" s="19">
        <v>0</v>
      </c>
      <c r="R1473" s="22">
        <v>0.43</v>
      </c>
      <c r="S1473" s="22">
        <v>1</v>
      </c>
      <c r="T1473" s="22">
        <v>0.43</v>
      </c>
      <c r="U1473" s="19">
        <v>39</v>
      </c>
      <c r="V1473" s="19">
        <v>21</v>
      </c>
      <c r="AS1473" s="2"/>
      <c r="AT1473" s="2"/>
      <c r="AU1473" s="2"/>
      <c r="AV1473" s="15"/>
      <c r="AW1473" s="15"/>
      <c r="BA1473" s="2"/>
      <c r="BB1473" s="2"/>
      <c r="BD1473" s="20"/>
      <c r="BE1473" s="20"/>
      <c r="BG1473" s="3"/>
      <c r="BH1473" s="1"/>
      <c r="BI1473" s="1"/>
      <c r="BJ1473" s="1"/>
      <c r="BK1473" s="1"/>
      <c r="BL1473" s="1"/>
    </row>
    <row r="1474" spans="1:64" x14ac:dyDescent="0.25">
      <c r="A1474" s="1" t="s">
        <v>6</v>
      </c>
      <c r="B1474" s="1" t="s">
        <v>8</v>
      </c>
      <c r="C1474" s="1" t="s">
        <v>1646</v>
      </c>
      <c r="D1474" s="1" t="s">
        <v>4</v>
      </c>
      <c r="E1474" s="1" t="s">
        <v>3273</v>
      </c>
      <c r="F1474" s="1" t="s">
        <v>3274</v>
      </c>
      <c r="G1474"/>
      <c r="H1474" s="22">
        <v>-4.2200000000000001E-2</v>
      </c>
      <c r="J1474" s="13">
        <v>0.66600000000000004</v>
      </c>
      <c r="K1474" s="13">
        <v>0.59540000000000004</v>
      </c>
      <c r="L1474" s="13">
        <v>0.25359999999999999</v>
      </c>
      <c r="M1474" s="13">
        <v>8.9700000000000002E-2</v>
      </c>
      <c r="N1474" s="13">
        <v>-4.82E-2</v>
      </c>
      <c r="O1474" s="13">
        <v>-0.67649999999999999</v>
      </c>
      <c r="P1474" s="13"/>
      <c r="Q1474" s="19">
        <v>15</v>
      </c>
      <c r="R1474" s="22">
        <v>0.43</v>
      </c>
      <c r="S1474" s="22">
        <v>0.77</v>
      </c>
      <c r="T1474" s="22">
        <v>0.45</v>
      </c>
      <c r="U1474" s="19">
        <v>36</v>
      </c>
      <c r="V1474" s="19">
        <v>20</v>
      </c>
      <c r="AS1474" s="2"/>
      <c r="AT1474" s="2"/>
      <c r="AU1474" s="2"/>
      <c r="AV1474" s="15"/>
      <c r="AW1474" s="15"/>
      <c r="BA1474" s="2"/>
      <c r="BB1474" s="2"/>
      <c r="BD1474" s="20"/>
      <c r="BE1474" s="20"/>
      <c r="BG1474" s="3"/>
      <c r="BH1474" s="1"/>
      <c r="BI1474" s="1"/>
      <c r="BJ1474" s="1"/>
      <c r="BK1474" s="1"/>
      <c r="BL1474" s="1"/>
    </row>
    <row r="1475" spans="1:64" x14ac:dyDescent="0.25">
      <c r="A1475" s="1" t="s">
        <v>1</v>
      </c>
      <c r="B1475" s="1" t="s">
        <v>2</v>
      </c>
      <c r="C1475" s="1" t="s">
        <v>13</v>
      </c>
      <c r="D1475" s="1" t="s">
        <v>4</v>
      </c>
      <c r="E1475" s="1" t="s">
        <v>248</v>
      </c>
      <c r="F1475" s="1" t="s">
        <v>249</v>
      </c>
      <c r="G1475"/>
      <c r="H1475" s="22">
        <v>-1.226E-2</v>
      </c>
      <c r="J1475" s="13">
        <v>-0.1239</v>
      </c>
      <c r="K1475" s="13">
        <v>0.1812</v>
      </c>
      <c r="L1475" s="13">
        <v>7.7100000000000002E-2</v>
      </c>
      <c r="M1475" s="13">
        <v>6.2700000000000006E-2</v>
      </c>
      <c r="N1475" s="13">
        <v>-0.1956</v>
      </c>
      <c r="O1475" s="13">
        <v>-0.42870000000000003</v>
      </c>
      <c r="P1475" s="13"/>
      <c r="Q1475" s="19">
        <v>129</v>
      </c>
      <c r="R1475" s="22">
        <v>0.43</v>
      </c>
      <c r="S1475" s="22">
        <v>0.81</v>
      </c>
      <c r="T1475" s="22">
        <v>-0.09</v>
      </c>
      <c r="U1475" s="19">
        <v>78</v>
      </c>
      <c r="V1475" s="19">
        <v>12</v>
      </c>
      <c r="AS1475" s="2"/>
      <c r="AT1475" s="2"/>
      <c r="AU1475" s="2"/>
      <c r="AV1475" s="15"/>
      <c r="AW1475" s="15"/>
      <c r="BA1475" s="2"/>
      <c r="BB1475" s="2"/>
      <c r="BD1475" s="20"/>
      <c r="BE1475" s="20"/>
      <c r="BG1475" s="3"/>
      <c r="BH1475" s="1"/>
      <c r="BI1475" s="1"/>
      <c r="BJ1475" s="1"/>
      <c r="BK1475" s="1"/>
      <c r="BL1475" s="1"/>
    </row>
    <row r="1476" spans="1:64" x14ac:dyDescent="0.25">
      <c r="A1476" s="1" t="s">
        <v>1</v>
      </c>
      <c r="B1476" s="1" t="s">
        <v>2</v>
      </c>
      <c r="C1476" s="1" t="s">
        <v>56</v>
      </c>
      <c r="D1476" s="1" t="s">
        <v>30</v>
      </c>
      <c r="E1476" s="1" t="s">
        <v>466</v>
      </c>
      <c r="F1476" s="1" t="s">
        <v>1807</v>
      </c>
      <c r="G1476">
        <v>2.2409999999999999E-2</v>
      </c>
      <c r="H1476" s="22">
        <v>-3.4588000000000001E-2</v>
      </c>
      <c r="I1476" s="2">
        <v>2.24E-2</v>
      </c>
      <c r="J1476" s="13">
        <v>0.15040000000000001</v>
      </c>
      <c r="K1476" s="13">
        <v>0.1958</v>
      </c>
      <c r="L1476" s="13">
        <v>8.3199999999999996E-2</v>
      </c>
      <c r="M1476" s="13">
        <v>6.6400000000000001E-2</v>
      </c>
      <c r="N1476" s="13">
        <v>-1.2999999999999999E-2</v>
      </c>
      <c r="O1476" s="13">
        <v>-0.34849999999999998</v>
      </c>
      <c r="P1476" s="13">
        <v>2.24E-2</v>
      </c>
      <c r="Q1476" s="19">
        <v>0</v>
      </c>
      <c r="R1476" s="22">
        <v>0.42</v>
      </c>
      <c r="S1476" s="22">
        <v>0.93</v>
      </c>
      <c r="T1476" s="22">
        <v>0.92</v>
      </c>
      <c r="U1476" s="19">
        <v>32</v>
      </c>
      <c r="V1476" s="19">
        <v>5</v>
      </c>
      <c r="AS1476" s="2"/>
      <c r="AT1476" s="2"/>
      <c r="AU1476" s="2"/>
      <c r="AV1476" s="15"/>
      <c r="AW1476" s="15"/>
      <c r="BA1476" s="2"/>
      <c r="BB1476" s="2"/>
      <c r="BD1476" s="20"/>
      <c r="BE1476" s="20"/>
      <c r="BG1476" s="3"/>
      <c r="BH1476" s="1"/>
      <c r="BI1476" s="1"/>
      <c r="BJ1476" s="1"/>
      <c r="BK1476" s="1"/>
      <c r="BL1476" s="1"/>
    </row>
    <row r="1477" spans="1:64" x14ac:dyDescent="0.25">
      <c r="A1477" s="1" t="s">
        <v>1</v>
      </c>
      <c r="B1477" s="1" t="s">
        <v>18</v>
      </c>
      <c r="C1477" s="1" t="s">
        <v>25</v>
      </c>
      <c r="D1477" s="1" t="s">
        <v>40</v>
      </c>
      <c r="E1477" s="1" t="s">
        <v>1279</v>
      </c>
      <c r="F1477" s="1" t="s">
        <v>1280</v>
      </c>
      <c r="G1477"/>
      <c r="H1477" s="22">
        <v>5.4999999999999997E-3</v>
      </c>
      <c r="J1477" s="13">
        <v>8.2000000000000007E-3</v>
      </c>
      <c r="K1477" s="13">
        <v>0.15329999999999999</v>
      </c>
      <c r="L1477" s="13">
        <v>6.4600000000000005E-2</v>
      </c>
      <c r="M1477" s="13">
        <v>5.5E-2</v>
      </c>
      <c r="N1477" s="13">
        <v>-0.1991</v>
      </c>
      <c r="O1477" s="13">
        <v>-0.2092</v>
      </c>
      <c r="P1477" s="13"/>
      <c r="Q1477" s="19">
        <v>10</v>
      </c>
      <c r="R1477" s="22">
        <v>0.42</v>
      </c>
      <c r="S1477" s="22">
        <v>0.73</v>
      </c>
      <c r="T1477" s="22">
        <v>0.1</v>
      </c>
      <c r="U1477" s="19">
        <v>47</v>
      </c>
      <c r="V1477" s="19">
        <v>15</v>
      </c>
      <c r="AS1477" s="2"/>
      <c r="AT1477" s="2"/>
      <c r="AU1477" s="2"/>
      <c r="AV1477" s="15"/>
      <c r="AW1477" s="15"/>
      <c r="BA1477" s="2"/>
      <c r="BB1477" s="2"/>
      <c r="BD1477" s="20"/>
      <c r="BE1477" s="20"/>
      <c r="BG1477" s="3"/>
      <c r="BH1477" s="1"/>
      <c r="BI1477" s="1"/>
      <c r="BJ1477" s="1"/>
      <c r="BK1477" s="1"/>
      <c r="BL1477" s="1"/>
    </row>
    <row r="1478" spans="1:64" x14ac:dyDescent="0.25">
      <c r="A1478" s="1" t="s">
        <v>1079</v>
      </c>
      <c r="B1478" s="1" t="s">
        <v>18</v>
      </c>
      <c r="C1478" s="1" t="s">
        <v>7</v>
      </c>
      <c r="D1478" s="1" t="s">
        <v>2162</v>
      </c>
      <c r="E1478" s="1" t="s">
        <v>2200</v>
      </c>
      <c r="F1478" s="1" t="s">
        <v>2201</v>
      </c>
      <c r="G1478">
        <v>4.1598999999999997E-2</v>
      </c>
      <c r="H1478" s="22">
        <v>3.3333000000000002E-2</v>
      </c>
      <c r="I1478" s="2">
        <v>4.1599999999999998E-2</v>
      </c>
      <c r="J1478" s="13">
        <v>0.29670000000000002</v>
      </c>
      <c r="K1478" s="13">
        <v>0.23680000000000001</v>
      </c>
      <c r="L1478" s="13">
        <v>0.10050000000000001</v>
      </c>
      <c r="M1478" s="13">
        <v>7.17E-2</v>
      </c>
      <c r="N1478" s="13">
        <v>0</v>
      </c>
      <c r="O1478" s="13">
        <v>-0.65049999999999997</v>
      </c>
      <c r="P1478" s="13">
        <v>4.1599999999999998E-2</v>
      </c>
      <c r="Q1478" s="19">
        <v>0</v>
      </c>
      <c r="R1478" s="22">
        <v>0.42</v>
      </c>
      <c r="S1478" s="22">
        <v>0.44</v>
      </c>
      <c r="T1478" s="22">
        <v>0.26</v>
      </c>
      <c r="U1478" s="19">
        <v>47</v>
      </c>
      <c r="V1478" s="19">
        <v>7</v>
      </c>
      <c r="AS1478" s="2"/>
      <c r="AT1478" s="2"/>
      <c r="AU1478" s="2"/>
      <c r="AV1478" s="15"/>
      <c r="AW1478" s="15"/>
      <c r="BA1478" s="2"/>
      <c r="BB1478" s="2"/>
      <c r="BD1478" s="20"/>
      <c r="BE1478" s="20"/>
      <c r="BG1478" s="3"/>
      <c r="BH1478" s="1"/>
      <c r="BI1478" s="1"/>
      <c r="BJ1478" s="1"/>
      <c r="BK1478" s="1"/>
      <c r="BL1478" s="1"/>
    </row>
    <row r="1479" spans="1:64" x14ac:dyDescent="0.25">
      <c r="A1479" s="1" t="s">
        <v>1</v>
      </c>
      <c r="B1479" s="1" t="s">
        <v>2</v>
      </c>
      <c r="C1479" s="1" t="s">
        <v>13</v>
      </c>
      <c r="D1479" s="1" t="s">
        <v>4</v>
      </c>
      <c r="E1479" s="1" t="s">
        <v>132</v>
      </c>
      <c r="F1479" s="1" t="s">
        <v>133</v>
      </c>
      <c r="G1479"/>
      <c r="H1479" s="22">
        <v>-1.6799999999999999E-2</v>
      </c>
      <c r="J1479" s="13">
        <v>9.2899999999999996E-2</v>
      </c>
      <c r="K1479" s="13">
        <v>0.1043</v>
      </c>
      <c r="L1479" s="13">
        <v>4.4200000000000003E-2</v>
      </c>
      <c r="M1479" s="13">
        <v>3.95E-2</v>
      </c>
      <c r="N1479" s="13">
        <v>-3.5200000000000002E-2</v>
      </c>
      <c r="O1479" s="13">
        <v>-0.17879999999999999</v>
      </c>
      <c r="P1479" s="13"/>
      <c r="Q1479" s="19">
        <v>1</v>
      </c>
      <c r="R1479" s="22">
        <v>0.42</v>
      </c>
      <c r="S1479" s="22">
        <v>0.61</v>
      </c>
      <c r="T1479" s="22">
        <v>0.85</v>
      </c>
      <c r="U1479" s="19">
        <v>26</v>
      </c>
      <c r="V1479" s="19">
        <v>6</v>
      </c>
      <c r="AS1479" s="2"/>
      <c r="AT1479" s="2"/>
      <c r="AU1479" s="2"/>
      <c r="AV1479" s="15"/>
      <c r="AW1479" s="15"/>
      <c r="BA1479" s="2"/>
      <c r="BB1479" s="2"/>
      <c r="BD1479" s="20"/>
      <c r="BE1479" s="20"/>
      <c r="BG1479" s="3"/>
      <c r="BH1479" s="1"/>
      <c r="BI1479" s="1"/>
      <c r="BJ1479" s="1"/>
      <c r="BK1479" s="1"/>
      <c r="BL1479" s="1"/>
    </row>
    <row r="1480" spans="1:64" x14ac:dyDescent="0.25">
      <c r="A1480" s="1" t="s">
        <v>1</v>
      </c>
      <c r="B1480" s="1" t="s">
        <v>18</v>
      </c>
      <c r="C1480" s="1" t="s">
        <v>25</v>
      </c>
      <c r="D1480" s="1" t="s">
        <v>4</v>
      </c>
      <c r="E1480" s="1" t="s">
        <v>37</v>
      </c>
      <c r="F1480" s="1" t="s">
        <v>722</v>
      </c>
      <c r="G1480"/>
      <c r="H1480" s="22">
        <v>-2.35E-2</v>
      </c>
      <c r="J1480" s="13">
        <v>0.2301</v>
      </c>
      <c r="K1480" s="13">
        <v>0.43059999999999998</v>
      </c>
      <c r="L1480" s="13">
        <v>0.18210000000000001</v>
      </c>
      <c r="M1480" s="13">
        <v>9.1999999999999998E-2</v>
      </c>
      <c r="N1480" s="13">
        <v>-0.53539999999999999</v>
      </c>
      <c r="O1480" s="13">
        <v>-0.93579999999999997</v>
      </c>
      <c r="P1480" s="13"/>
      <c r="Q1480" s="19">
        <v>53</v>
      </c>
      <c r="R1480" s="22">
        <v>0.42</v>
      </c>
      <c r="S1480" s="22">
        <v>0.67</v>
      </c>
      <c r="T1480" s="22">
        <v>0.28999999999999998</v>
      </c>
      <c r="U1480" s="19">
        <v>198</v>
      </c>
      <c r="V1480" s="19">
        <v>19</v>
      </c>
      <c r="AS1480" s="2"/>
      <c r="AT1480" s="2"/>
      <c r="AU1480" s="2"/>
      <c r="AV1480" s="15"/>
      <c r="AW1480" s="15"/>
      <c r="BA1480" s="2"/>
      <c r="BB1480" s="2"/>
      <c r="BD1480" s="20"/>
      <c r="BE1480" s="20"/>
      <c r="BG1480" s="3"/>
      <c r="BH1480" s="1"/>
      <c r="BI1480" s="1"/>
      <c r="BJ1480" s="1"/>
      <c r="BK1480" s="1"/>
      <c r="BL1480" s="1"/>
    </row>
    <row r="1481" spans="1:64" x14ac:dyDescent="0.25">
      <c r="A1481" s="1" t="s">
        <v>1</v>
      </c>
      <c r="B1481" s="1" t="s">
        <v>2</v>
      </c>
      <c r="C1481" s="1" t="s">
        <v>13</v>
      </c>
      <c r="D1481" s="1" t="s">
        <v>4</v>
      </c>
      <c r="E1481" s="1" t="s">
        <v>1509</v>
      </c>
      <c r="F1481" s="1" t="s">
        <v>1510</v>
      </c>
      <c r="G1481"/>
      <c r="H1481" s="22">
        <v>7.7000000000000002E-3</v>
      </c>
      <c r="J1481" s="13">
        <v>-4.1799999999999997E-2</v>
      </c>
      <c r="K1481" s="13">
        <v>0.16339999999999999</v>
      </c>
      <c r="L1481" s="13">
        <v>6.8500000000000005E-2</v>
      </c>
      <c r="M1481" s="13">
        <v>5.6800000000000003E-2</v>
      </c>
      <c r="N1481" s="13">
        <v>-0.24729999999999999</v>
      </c>
      <c r="O1481" s="13">
        <v>-0.26939999999999997</v>
      </c>
      <c r="P1481" s="13"/>
      <c r="Q1481" s="19">
        <v>914</v>
      </c>
      <c r="R1481" s="22">
        <v>0.42</v>
      </c>
      <c r="S1481" s="22">
        <v>0.63</v>
      </c>
      <c r="T1481" s="22">
        <v>-0.17</v>
      </c>
      <c r="U1481" s="19">
        <v>34</v>
      </c>
      <c r="V1481" s="19">
        <v>11</v>
      </c>
      <c r="AS1481" s="2"/>
      <c r="AT1481" s="2"/>
      <c r="AU1481" s="2"/>
      <c r="AV1481" s="15"/>
      <c r="AW1481" s="15"/>
      <c r="BA1481" s="2"/>
      <c r="BB1481" s="2"/>
      <c r="BD1481" s="20"/>
      <c r="BE1481" s="20"/>
      <c r="BG1481" s="3"/>
      <c r="BH1481" s="1"/>
      <c r="BI1481" s="1"/>
      <c r="BJ1481" s="1"/>
      <c r="BK1481" s="1"/>
      <c r="BL1481" s="1"/>
    </row>
    <row r="1482" spans="1:64" x14ac:dyDescent="0.25">
      <c r="A1482" s="1" t="s">
        <v>148</v>
      </c>
      <c r="B1482" s="1" t="s">
        <v>2</v>
      </c>
      <c r="C1482" s="1" t="s">
        <v>39</v>
      </c>
      <c r="D1482" s="1" t="s">
        <v>4</v>
      </c>
      <c r="E1482" s="1" t="s">
        <v>50</v>
      </c>
      <c r="F1482" s="1" t="s">
        <v>619</v>
      </c>
      <c r="G1482">
        <v>4.2458999999999997E-2</v>
      </c>
      <c r="H1482" s="22">
        <v>1.4683E-2</v>
      </c>
      <c r="I1482" s="2">
        <v>4.2500000000000003E-2</v>
      </c>
      <c r="J1482" s="13">
        <v>0.19070000000000001</v>
      </c>
      <c r="K1482" s="13">
        <v>0.105</v>
      </c>
      <c r="L1482" s="13">
        <v>4.3700000000000003E-2</v>
      </c>
      <c r="M1482" s="13">
        <v>3.9E-2</v>
      </c>
      <c r="N1482" s="13">
        <v>0</v>
      </c>
      <c r="O1482" s="13">
        <v>-0.30080000000000001</v>
      </c>
      <c r="P1482" s="13">
        <v>4.2500000000000003E-2</v>
      </c>
      <c r="Q1482" s="19">
        <v>0</v>
      </c>
      <c r="R1482" s="22">
        <v>0.42</v>
      </c>
      <c r="S1482" s="22">
        <v>0.85</v>
      </c>
      <c r="T1482" s="22">
        <v>-0.02</v>
      </c>
      <c r="U1482" s="19">
        <v>56</v>
      </c>
      <c r="V1482" s="19">
        <v>11</v>
      </c>
      <c r="AS1482" s="2"/>
      <c r="AT1482" s="2"/>
      <c r="AU1482" s="2"/>
      <c r="AV1482" s="15"/>
      <c r="AW1482" s="15"/>
      <c r="BA1482" s="2"/>
      <c r="BB1482" s="2"/>
      <c r="BD1482" s="20"/>
      <c r="BE1482" s="20"/>
      <c r="BG1482" s="3"/>
      <c r="BH1482" s="1"/>
      <c r="BI1482" s="1"/>
      <c r="BJ1482" s="1"/>
      <c r="BK1482" s="1"/>
      <c r="BL1482" s="1"/>
    </row>
    <row r="1483" spans="1:64" x14ac:dyDescent="0.25">
      <c r="A1483" s="1" t="s">
        <v>1</v>
      </c>
      <c r="B1483" s="1" t="s">
        <v>2</v>
      </c>
      <c r="C1483" s="1" t="s">
        <v>13</v>
      </c>
      <c r="D1483" s="1" t="s">
        <v>4</v>
      </c>
      <c r="E1483" s="1" t="s">
        <v>55</v>
      </c>
      <c r="F1483" s="1" t="s">
        <v>1515</v>
      </c>
      <c r="G1483"/>
      <c r="H1483" s="22">
        <v>-1.1999999999999999E-3</v>
      </c>
      <c r="J1483" s="13">
        <v>2.9100000000000001E-2</v>
      </c>
      <c r="K1483" s="13">
        <v>0.14699999999999999</v>
      </c>
      <c r="L1483" s="13">
        <v>6.1600000000000002E-2</v>
      </c>
      <c r="M1483" s="13">
        <v>5.21E-2</v>
      </c>
      <c r="N1483" s="13">
        <v>-0.13730000000000001</v>
      </c>
      <c r="O1483" s="13">
        <v>-0.27129999999999999</v>
      </c>
      <c r="P1483" s="13"/>
      <c r="Q1483" s="19">
        <v>3976</v>
      </c>
      <c r="R1483" s="22">
        <v>0.42</v>
      </c>
      <c r="S1483" s="22">
        <v>0.65</v>
      </c>
      <c r="T1483" s="22">
        <v>-0.17</v>
      </c>
      <c r="U1483" s="19">
        <v>49</v>
      </c>
      <c r="V1483" s="19">
        <v>11</v>
      </c>
      <c r="AS1483" s="2"/>
      <c r="AT1483" s="2"/>
      <c r="AU1483" s="2"/>
      <c r="AV1483" s="15"/>
      <c r="AW1483" s="15"/>
      <c r="BA1483" s="2"/>
      <c r="BB1483" s="2"/>
      <c r="BD1483" s="20"/>
      <c r="BE1483" s="20"/>
      <c r="BG1483" s="3"/>
      <c r="BH1483" s="1"/>
      <c r="BI1483" s="1"/>
      <c r="BJ1483" s="1"/>
      <c r="BK1483" s="1"/>
      <c r="BL1483" s="1"/>
    </row>
    <row r="1484" spans="1:64" x14ac:dyDescent="0.25">
      <c r="A1484" s="1" t="s">
        <v>6</v>
      </c>
      <c r="B1484" s="1" t="s">
        <v>18</v>
      </c>
      <c r="C1484" s="1" t="s">
        <v>1645</v>
      </c>
      <c r="D1484" s="1" t="s">
        <v>4</v>
      </c>
      <c r="E1484" s="1" t="s">
        <v>1971</v>
      </c>
      <c r="F1484" s="1" t="s">
        <v>1972</v>
      </c>
      <c r="G1484">
        <v>-4.7079000000000003E-2</v>
      </c>
      <c r="H1484" s="22">
        <v>-0.118312</v>
      </c>
      <c r="I1484" s="2">
        <v>-4.7100000000000003E-2</v>
      </c>
      <c r="J1484" s="13">
        <v>-0.1211</v>
      </c>
      <c r="K1484" s="13">
        <v>0.35489999999999999</v>
      </c>
      <c r="L1484" s="13">
        <v>0.14879999999999999</v>
      </c>
      <c r="M1484" s="13">
        <v>9.3299999999999994E-2</v>
      </c>
      <c r="N1484" s="13">
        <v>-0.30819999999999997</v>
      </c>
      <c r="O1484" s="13">
        <v>-0.33600000000000002</v>
      </c>
      <c r="P1484" s="13">
        <v>-4.7100000000000003E-2</v>
      </c>
      <c r="Q1484" s="19">
        <v>0</v>
      </c>
      <c r="R1484" s="22">
        <v>0.42</v>
      </c>
      <c r="S1484" s="22">
        <v>0.71</v>
      </c>
      <c r="T1484" s="22">
        <v>0.4</v>
      </c>
      <c r="U1484" s="19">
        <v>10</v>
      </c>
      <c r="V1484" s="19">
        <v>3</v>
      </c>
      <c r="AS1484" s="2"/>
      <c r="AT1484" s="2"/>
      <c r="AU1484" s="2"/>
      <c r="AV1484" s="15"/>
      <c r="AW1484" s="15"/>
      <c r="BA1484" s="2"/>
      <c r="BB1484" s="2"/>
      <c r="BD1484" s="20"/>
      <c r="BE1484" s="20"/>
      <c r="BG1484" s="3"/>
      <c r="BH1484" s="1"/>
      <c r="BI1484" s="1"/>
      <c r="BJ1484" s="1"/>
      <c r="BK1484" s="1"/>
      <c r="BL1484" s="1"/>
    </row>
    <row r="1485" spans="1:64" x14ac:dyDescent="0.25">
      <c r="A1485" s="1" t="s">
        <v>6</v>
      </c>
      <c r="B1485" s="1" t="s">
        <v>18</v>
      </c>
      <c r="C1485" s="1" t="s">
        <v>1645</v>
      </c>
      <c r="D1485" s="1" t="s">
        <v>4</v>
      </c>
      <c r="E1485" s="1" t="s">
        <v>2029</v>
      </c>
      <c r="F1485" s="1" t="s">
        <v>2030</v>
      </c>
      <c r="G1485">
        <v>-5.11E-2</v>
      </c>
      <c r="H1485" s="22">
        <v>-0.24138999999999999</v>
      </c>
      <c r="I1485" s="2">
        <v>-5.11E-2</v>
      </c>
      <c r="J1485" s="13">
        <v>0.1198</v>
      </c>
      <c r="K1485" s="13">
        <v>0.7349</v>
      </c>
      <c r="L1485" s="13">
        <v>0.30680000000000002</v>
      </c>
      <c r="M1485" s="13">
        <v>3.1300000000000001E-2</v>
      </c>
      <c r="N1485" s="13">
        <v>-0.33129999999999998</v>
      </c>
      <c r="O1485" s="13">
        <v>-0.7409</v>
      </c>
      <c r="P1485" s="13">
        <v>-5.11E-2</v>
      </c>
      <c r="Q1485" s="19">
        <v>0</v>
      </c>
      <c r="R1485" s="22">
        <v>0.42</v>
      </c>
      <c r="S1485" s="22">
        <v>0.65</v>
      </c>
      <c r="T1485" s="22">
        <v>0.43</v>
      </c>
      <c r="U1485" s="19">
        <v>23</v>
      </c>
      <c r="V1485" s="19">
        <v>16</v>
      </c>
      <c r="AS1485" s="2"/>
      <c r="AT1485" s="2"/>
      <c r="AU1485" s="2"/>
      <c r="AV1485" s="15"/>
      <c r="AW1485" s="15"/>
      <c r="BA1485" s="2"/>
      <c r="BB1485" s="2"/>
      <c r="BD1485" s="20"/>
      <c r="BE1485" s="20"/>
      <c r="BG1485" s="3"/>
      <c r="BH1485" s="1"/>
      <c r="BI1485" s="1"/>
      <c r="BJ1485" s="1"/>
      <c r="BK1485" s="1"/>
      <c r="BL1485" s="1"/>
    </row>
    <row r="1486" spans="1:64" x14ac:dyDescent="0.25">
      <c r="A1486" s="1" t="s">
        <v>1</v>
      </c>
      <c r="B1486" s="1" t="s">
        <v>2</v>
      </c>
      <c r="C1486" s="1" t="s">
        <v>13</v>
      </c>
      <c r="D1486" s="1" t="s">
        <v>4</v>
      </c>
      <c r="E1486" s="1" t="s">
        <v>260</v>
      </c>
      <c r="F1486" s="1" t="s">
        <v>1573</v>
      </c>
      <c r="G1486"/>
      <c r="H1486" s="22">
        <v>1.38E-2</v>
      </c>
      <c r="J1486" s="13">
        <v>7.3200000000000001E-2</v>
      </c>
      <c r="K1486" s="13">
        <v>0.1547</v>
      </c>
      <c r="L1486" s="13">
        <v>6.4899999999999999E-2</v>
      </c>
      <c r="M1486" s="13">
        <v>5.4600000000000003E-2</v>
      </c>
      <c r="N1486" s="13">
        <v>-0.125</v>
      </c>
      <c r="O1486" s="13">
        <v>-0.2326</v>
      </c>
      <c r="P1486" s="13"/>
      <c r="Q1486" s="19">
        <v>84</v>
      </c>
      <c r="R1486" s="22">
        <v>0.42</v>
      </c>
      <c r="S1486" s="22">
        <v>0.8</v>
      </c>
      <c r="T1486" s="22">
        <v>0.05</v>
      </c>
      <c r="U1486" s="19">
        <v>23</v>
      </c>
      <c r="V1486" s="19">
        <v>9</v>
      </c>
      <c r="AS1486" s="2"/>
      <c r="AT1486" s="2"/>
      <c r="AU1486" s="2"/>
      <c r="AV1486" s="15"/>
      <c r="AW1486" s="15"/>
      <c r="BA1486" s="2"/>
      <c r="BB1486" s="2"/>
      <c r="BD1486" s="20"/>
      <c r="BE1486" s="20"/>
      <c r="BG1486" s="3"/>
      <c r="BH1486" s="1"/>
      <c r="BI1486" s="1"/>
      <c r="BJ1486" s="1"/>
      <c r="BK1486" s="1"/>
      <c r="BL1486" s="1"/>
    </row>
    <row r="1487" spans="1:64" x14ac:dyDescent="0.25">
      <c r="A1487" s="1" t="s">
        <v>1</v>
      </c>
      <c r="B1487" s="1" t="s">
        <v>8</v>
      </c>
      <c r="C1487" s="1" t="s">
        <v>7</v>
      </c>
      <c r="D1487" s="1" t="s">
        <v>4</v>
      </c>
      <c r="E1487" s="1" t="s">
        <v>1650</v>
      </c>
      <c r="F1487" s="1" t="s">
        <v>1651</v>
      </c>
      <c r="G1487"/>
      <c r="H1487" s="22">
        <v>2.6183000000000001E-2</v>
      </c>
      <c r="J1487" s="13">
        <v>-3.56E-2</v>
      </c>
      <c r="K1487" s="13">
        <v>0.23050000000000001</v>
      </c>
      <c r="L1487" s="13">
        <v>9.7600000000000006E-2</v>
      </c>
      <c r="M1487" s="13">
        <v>7.4800000000000005E-2</v>
      </c>
      <c r="N1487" s="13">
        <v>-0.32219999999999999</v>
      </c>
      <c r="O1487" s="13">
        <v>-0.39600000000000002</v>
      </c>
      <c r="P1487" s="13"/>
      <c r="Q1487" s="19">
        <v>12</v>
      </c>
      <c r="R1487" s="22">
        <v>0.42</v>
      </c>
      <c r="S1487" s="22">
        <v>0.77</v>
      </c>
      <c r="T1487" s="22">
        <v>-0.04</v>
      </c>
      <c r="U1487" s="19">
        <v>192</v>
      </c>
      <c r="V1487" s="19">
        <v>17</v>
      </c>
      <c r="AS1487" s="2"/>
      <c r="AT1487" s="2"/>
      <c r="AU1487" s="2"/>
      <c r="AV1487" s="15"/>
      <c r="AW1487" s="15"/>
      <c r="BA1487" s="2"/>
      <c r="BB1487" s="2"/>
      <c r="BD1487" s="20"/>
      <c r="BE1487" s="20"/>
      <c r="BG1487" s="3"/>
      <c r="BH1487" s="1"/>
      <c r="BI1487" s="1"/>
      <c r="BJ1487" s="1"/>
      <c r="BK1487" s="1"/>
      <c r="BL1487" s="1"/>
    </row>
    <row r="1488" spans="1:64" x14ac:dyDescent="0.25">
      <c r="A1488" s="1" t="s">
        <v>6</v>
      </c>
      <c r="B1488" s="1" t="s">
        <v>18</v>
      </c>
      <c r="C1488" s="1" t="s">
        <v>1646</v>
      </c>
      <c r="D1488" s="1" t="s">
        <v>4</v>
      </c>
      <c r="E1488" s="1" t="s">
        <v>3224</v>
      </c>
      <c r="F1488" s="1" t="s">
        <v>3225</v>
      </c>
      <c r="G1488"/>
      <c r="H1488" s="22">
        <v>-6.6E-3</v>
      </c>
      <c r="J1488" s="13">
        <v>0.2616</v>
      </c>
      <c r="K1488" s="13">
        <v>0.47660000000000002</v>
      </c>
      <c r="L1488" s="13">
        <v>0.20130000000000001</v>
      </c>
      <c r="M1488" s="13">
        <v>9.8799999999999999E-2</v>
      </c>
      <c r="N1488" s="13">
        <v>-6.6E-3</v>
      </c>
      <c r="O1488" s="13">
        <v>-0.4012</v>
      </c>
      <c r="P1488" s="13"/>
      <c r="Q1488" s="19">
        <v>2</v>
      </c>
      <c r="R1488" s="22">
        <v>0.42</v>
      </c>
      <c r="S1488" s="22">
        <v>0.74</v>
      </c>
      <c r="T1488" s="22">
        <v>0.45</v>
      </c>
      <c r="U1488" s="19">
        <v>25</v>
      </c>
      <c r="V1488" s="19">
        <v>7</v>
      </c>
      <c r="AS1488" s="2"/>
      <c r="AT1488" s="2"/>
      <c r="AU1488" s="2"/>
      <c r="AV1488" s="15"/>
      <c r="AW1488" s="15"/>
      <c r="BA1488" s="2"/>
      <c r="BB1488" s="2"/>
      <c r="BD1488" s="20"/>
      <c r="BE1488" s="20"/>
      <c r="BG1488" s="3"/>
      <c r="BH1488" s="1"/>
      <c r="BI1488" s="1"/>
      <c r="BJ1488" s="1"/>
      <c r="BK1488" s="1"/>
      <c r="BL1488" s="1"/>
    </row>
    <row r="1489" spans="1:64" x14ac:dyDescent="0.25">
      <c r="A1489" s="1" t="s">
        <v>21</v>
      </c>
      <c r="B1489" s="1" t="s">
        <v>2</v>
      </c>
      <c r="C1489" s="1" t="s">
        <v>7</v>
      </c>
      <c r="D1489" s="1" t="s">
        <v>4</v>
      </c>
      <c r="E1489" s="1" t="s">
        <v>417</v>
      </c>
      <c r="F1489" s="1" t="s">
        <v>418</v>
      </c>
      <c r="G1489">
        <v>2.9024000000000001E-2</v>
      </c>
      <c r="H1489" s="22">
        <v>-3.8092000000000001E-2</v>
      </c>
      <c r="I1489" s="2">
        <v>2.9000000000000001E-2</v>
      </c>
      <c r="J1489" s="13">
        <v>0.1132</v>
      </c>
      <c r="K1489" s="13">
        <v>0.11550000000000001</v>
      </c>
      <c r="L1489" s="13">
        <v>4.8500000000000001E-2</v>
      </c>
      <c r="M1489" s="13">
        <v>4.2599999999999999E-2</v>
      </c>
      <c r="N1489" s="13">
        <v>-1.0200000000000001E-2</v>
      </c>
      <c r="O1489" s="13">
        <v>-0.36080000000000001</v>
      </c>
      <c r="P1489" s="13">
        <v>2.9000000000000001E-2</v>
      </c>
      <c r="Q1489" s="19">
        <v>0</v>
      </c>
      <c r="R1489" s="22">
        <v>0.42</v>
      </c>
      <c r="S1489" s="22">
        <v>0.57999999999999996</v>
      </c>
      <c r="T1489" s="22">
        <v>0.9</v>
      </c>
      <c r="U1489" s="19">
        <v>33</v>
      </c>
      <c r="V1489" s="19">
        <v>7</v>
      </c>
      <c r="AS1489" s="2"/>
      <c r="AT1489" s="2"/>
      <c r="AU1489" s="2"/>
      <c r="AV1489" s="15"/>
      <c r="AW1489" s="15"/>
      <c r="BA1489" s="2"/>
      <c r="BB1489" s="2"/>
      <c r="BD1489" s="20"/>
      <c r="BE1489" s="20"/>
      <c r="BG1489" s="3"/>
      <c r="BH1489" s="1"/>
      <c r="BI1489" s="1"/>
      <c r="BJ1489" s="1"/>
      <c r="BK1489" s="1"/>
      <c r="BL1489" s="1"/>
    </row>
    <row r="1490" spans="1:64" x14ac:dyDescent="0.25">
      <c r="A1490" s="1" t="s">
        <v>148</v>
      </c>
      <c r="B1490" s="1" t="s">
        <v>2</v>
      </c>
      <c r="C1490" s="1" t="s">
        <v>39</v>
      </c>
      <c r="D1490" s="1" t="s">
        <v>4</v>
      </c>
      <c r="E1490" s="1" t="s">
        <v>185</v>
      </c>
      <c r="F1490" s="1" t="s">
        <v>186</v>
      </c>
      <c r="G1490"/>
      <c r="H1490" s="22">
        <v>-2.7E-2</v>
      </c>
      <c r="J1490" s="13">
        <v>-5.2299999999999999E-2</v>
      </c>
      <c r="K1490" s="13">
        <v>0.1129</v>
      </c>
      <c r="L1490" s="13">
        <v>4.7100000000000003E-2</v>
      </c>
      <c r="M1490" s="13">
        <v>4.1500000000000002E-2</v>
      </c>
      <c r="N1490" s="13">
        <v>-0.16270000000000001</v>
      </c>
      <c r="O1490" s="13">
        <v>-0.20369999999999999</v>
      </c>
      <c r="P1490" s="13"/>
      <c r="Q1490" s="19">
        <v>3678</v>
      </c>
      <c r="R1490" s="22">
        <v>0.42</v>
      </c>
      <c r="S1490" s="22">
        <v>0.72</v>
      </c>
      <c r="T1490" s="22">
        <v>0.39</v>
      </c>
      <c r="U1490" s="19">
        <v>36</v>
      </c>
      <c r="V1490" s="19">
        <v>6</v>
      </c>
      <c r="AS1490" s="2"/>
      <c r="AT1490" s="2"/>
      <c r="AU1490" s="2"/>
      <c r="AV1490" s="15"/>
      <c r="AW1490" s="15"/>
      <c r="BA1490" s="2"/>
      <c r="BB1490" s="2"/>
      <c r="BD1490" s="20"/>
      <c r="BE1490" s="20"/>
      <c r="BG1490" s="3"/>
      <c r="BH1490" s="1"/>
      <c r="BI1490" s="1"/>
      <c r="BJ1490" s="1"/>
      <c r="BK1490" s="1"/>
      <c r="BL1490" s="1"/>
    </row>
    <row r="1491" spans="1:64" x14ac:dyDescent="0.25">
      <c r="A1491" s="1" t="s">
        <v>17</v>
      </c>
      <c r="B1491" s="1" t="s">
        <v>18</v>
      </c>
      <c r="C1491" s="1" t="s">
        <v>25</v>
      </c>
      <c r="D1491" s="1" t="s">
        <v>19</v>
      </c>
      <c r="E1491" s="1" t="s">
        <v>189</v>
      </c>
      <c r="F1491" s="1" t="s">
        <v>191</v>
      </c>
      <c r="G1491"/>
      <c r="H1491" s="22">
        <v>4.3E-3</v>
      </c>
      <c r="J1491" s="13">
        <v>-2.1899999999999999E-2</v>
      </c>
      <c r="K1491" s="13">
        <v>5.7799999999999997E-2</v>
      </c>
      <c r="L1491" s="13">
        <v>2.4400000000000002E-2</v>
      </c>
      <c r="M1491" s="13">
        <v>2.3E-2</v>
      </c>
      <c r="N1491" s="13">
        <v>-0.14860000000000001</v>
      </c>
      <c r="O1491" s="13">
        <v>-0.16370000000000001</v>
      </c>
      <c r="P1491" s="13"/>
      <c r="Q1491" s="19">
        <v>74</v>
      </c>
      <c r="R1491" s="22">
        <v>0.42</v>
      </c>
      <c r="S1491" s="22">
        <v>0.52</v>
      </c>
      <c r="T1491" s="22">
        <v>0.6</v>
      </c>
      <c r="U1491" s="19">
        <v>36</v>
      </c>
      <c r="V1491" s="19">
        <v>6</v>
      </c>
      <c r="AS1491" s="2"/>
      <c r="AT1491" s="2"/>
      <c r="AU1491" s="2"/>
      <c r="AV1491" s="15"/>
      <c r="AW1491" s="15"/>
      <c r="BA1491" s="2"/>
      <c r="BB1491" s="2"/>
      <c r="BD1491" s="20"/>
      <c r="BE1491" s="20"/>
      <c r="BG1491" s="3"/>
      <c r="BH1491" s="1"/>
      <c r="BI1491" s="1"/>
      <c r="BJ1491" s="1"/>
      <c r="BK1491" s="1"/>
      <c r="BL1491" s="1"/>
    </row>
    <row r="1492" spans="1:64" x14ac:dyDescent="0.25">
      <c r="A1492" s="1" t="s">
        <v>1</v>
      </c>
      <c r="B1492" s="1" t="s">
        <v>2</v>
      </c>
      <c r="C1492" s="1" t="s">
        <v>28</v>
      </c>
      <c r="D1492" s="1" t="s">
        <v>4</v>
      </c>
      <c r="E1492" s="1" t="s">
        <v>1531</v>
      </c>
      <c r="F1492" s="1" t="s">
        <v>2137</v>
      </c>
      <c r="G1492"/>
      <c r="H1492" s="22">
        <v>-1.0999999999999999E-2</v>
      </c>
      <c r="J1492" s="13">
        <v>0.1119</v>
      </c>
      <c r="K1492" s="13">
        <v>0.1167</v>
      </c>
      <c r="L1492" s="13">
        <v>4.9299999999999997E-2</v>
      </c>
      <c r="M1492" s="13">
        <v>4.3499999999999997E-2</v>
      </c>
      <c r="N1492" s="13">
        <v>-9.11E-2</v>
      </c>
      <c r="O1492" s="13">
        <v>-0.18970000000000001</v>
      </c>
      <c r="P1492" s="13"/>
      <c r="Q1492" s="19">
        <v>21</v>
      </c>
      <c r="R1492" s="22">
        <v>0.42</v>
      </c>
      <c r="S1492" s="22">
        <v>0.7</v>
      </c>
      <c r="T1492" s="22">
        <v>-0.03</v>
      </c>
      <c r="U1492" s="19">
        <v>30</v>
      </c>
      <c r="V1492" s="19">
        <v>8</v>
      </c>
      <c r="AS1492" s="2"/>
      <c r="AT1492" s="2"/>
      <c r="AU1492" s="2"/>
      <c r="AV1492" s="15"/>
      <c r="AW1492" s="15"/>
      <c r="BA1492" s="2"/>
      <c r="BB1492" s="2"/>
      <c r="BD1492" s="20"/>
      <c r="BE1492" s="20"/>
      <c r="BG1492" s="3"/>
      <c r="BH1492" s="1"/>
      <c r="BI1492" s="1"/>
      <c r="BJ1492" s="1"/>
      <c r="BK1492" s="1"/>
      <c r="BL1492" s="1"/>
    </row>
    <row r="1493" spans="1:64" x14ac:dyDescent="0.25">
      <c r="A1493" s="1" t="s">
        <v>65</v>
      </c>
      <c r="B1493" s="1" t="s">
        <v>2</v>
      </c>
      <c r="C1493" s="1" t="s">
        <v>7</v>
      </c>
      <c r="D1493" s="1" t="s">
        <v>30</v>
      </c>
      <c r="E1493" s="1" t="s">
        <v>443</v>
      </c>
      <c r="F1493" s="1" t="s">
        <v>444</v>
      </c>
      <c r="G1493">
        <v>1.3684999999999999E-2</v>
      </c>
      <c r="H1493" s="22">
        <v>-3.4812000000000003E-2</v>
      </c>
      <c r="I1493" s="2">
        <v>1.37E-2</v>
      </c>
      <c r="J1493" s="13">
        <v>7.0900000000000005E-2</v>
      </c>
      <c r="K1493" s="13">
        <v>0.1021</v>
      </c>
      <c r="L1493" s="13">
        <v>4.2999999999999997E-2</v>
      </c>
      <c r="M1493" s="13">
        <v>3.85E-2</v>
      </c>
      <c r="N1493" s="13">
        <v>-2.1600000000000001E-2</v>
      </c>
      <c r="O1493" s="13">
        <v>-0.37790000000000001</v>
      </c>
      <c r="P1493" s="13">
        <v>1.37E-2</v>
      </c>
      <c r="Q1493" s="19">
        <v>0</v>
      </c>
      <c r="R1493" s="22">
        <v>0.42</v>
      </c>
      <c r="S1493" s="22">
        <v>0.61</v>
      </c>
      <c r="T1493" s="22">
        <v>0.85</v>
      </c>
      <c r="U1493" s="19">
        <v>66</v>
      </c>
      <c r="V1493" s="19">
        <v>8</v>
      </c>
      <c r="AS1493" s="2"/>
      <c r="AT1493" s="2"/>
      <c r="AU1493" s="2"/>
      <c r="AV1493" s="15"/>
      <c r="AW1493" s="15"/>
      <c r="BA1493" s="2"/>
      <c r="BB1493" s="2"/>
      <c r="BD1493" s="20"/>
      <c r="BE1493" s="20"/>
      <c r="BG1493" s="3"/>
      <c r="BH1493" s="1"/>
      <c r="BI1493" s="1"/>
      <c r="BJ1493" s="1"/>
      <c r="BK1493" s="1"/>
      <c r="BL1493" s="1"/>
    </row>
    <row r="1494" spans="1:64" x14ac:dyDescent="0.25">
      <c r="A1494" s="1" t="s">
        <v>32</v>
      </c>
      <c r="B1494" s="1" t="s">
        <v>18</v>
      </c>
      <c r="C1494" s="1" t="s">
        <v>25</v>
      </c>
      <c r="D1494" s="1" t="s">
        <v>4</v>
      </c>
      <c r="E1494" s="1" t="s">
        <v>711</v>
      </c>
      <c r="F1494" s="1" t="s">
        <v>2344</v>
      </c>
      <c r="G1494"/>
      <c r="H1494" s="22">
        <v>4.7999999999999996E-3</v>
      </c>
      <c r="J1494" s="13">
        <v>4.1300000000000003E-2</v>
      </c>
      <c r="K1494" s="13">
        <v>2.7400000000000001E-2</v>
      </c>
      <c r="L1494" s="13">
        <v>1.1599999999999999E-2</v>
      </c>
      <c r="M1494" s="13">
        <v>1.1299999999999999E-2</v>
      </c>
      <c r="N1494" s="13">
        <v>-1.6000000000000001E-3</v>
      </c>
      <c r="O1494" s="13">
        <v>-0.11749999999999999</v>
      </c>
      <c r="P1494" s="13"/>
      <c r="Q1494" s="19">
        <v>384</v>
      </c>
      <c r="R1494" s="22">
        <v>0.42</v>
      </c>
      <c r="S1494" s="22">
        <v>0.51</v>
      </c>
      <c r="T1494" s="22">
        <v>0.26</v>
      </c>
      <c r="U1494" s="19">
        <v>48</v>
      </c>
      <c r="V1494" s="19">
        <v>7</v>
      </c>
      <c r="AS1494" s="2"/>
      <c r="AT1494" s="2"/>
      <c r="AU1494" s="2"/>
      <c r="AV1494" s="15"/>
      <c r="AW1494" s="15"/>
      <c r="BA1494" s="2"/>
      <c r="BB1494" s="2"/>
      <c r="BD1494" s="20"/>
      <c r="BE1494" s="20"/>
      <c r="BG1494" s="3"/>
      <c r="BH1494" s="1"/>
      <c r="BI1494" s="1"/>
      <c r="BJ1494" s="1"/>
      <c r="BK1494" s="1"/>
      <c r="BL1494" s="1"/>
    </row>
    <row r="1495" spans="1:64" x14ac:dyDescent="0.25">
      <c r="A1495" s="1" t="s">
        <v>1</v>
      </c>
      <c r="B1495" s="1" t="s">
        <v>18</v>
      </c>
      <c r="C1495" s="1" t="s">
        <v>25</v>
      </c>
      <c r="D1495" s="1" t="s">
        <v>4</v>
      </c>
      <c r="E1495" s="1" t="s">
        <v>37</v>
      </c>
      <c r="F1495" s="1" t="s">
        <v>38</v>
      </c>
      <c r="G1495"/>
      <c r="H1495" s="22">
        <v>-1.302E-2</v>
      </c>
      <c r="J1495" s="13">
        <v>0.18740000000000001</v>
      </c>
      <c r="K1495" s="13">
        <v>0.27850000000000003</v>
      </c>
      <c r="L1495" s="13">
        <v>0.1142</v>
      </c>
      <c r="M1495" s="13">
        <v>7.7899999999999997E-2</v>
      </c>
      <c r="N1495" s="13">
        <v>-8.4599999999999995E-2</v>
      </c>
      <c r="O1495" s="13">
        <v>-0.78369999999999995</v>
      </c>
      <c r="P1495" s="13"/>
      <c r="Q1495" s="19">
        <v>14</v>
      </c>
      <c r="R1495" s="22">
        <v>0.41</v>
      </c>
      <c r="S1495" s="22">
        <v>0.63</v>
      </c>
      <c r="T1495" s="22">
        <v>0.3</v>
      </c>
      <c r="U1495" s="19">
        <v>198</v>
      </c>
      <c r="V1495" s="19">
        <v>16</v>
      </c>
      <c r="AS1495" s="2"/>
      <c r="AT1495" s="2"/>
      <c r="AU1495" s="2"/>
      <c r="AV1495" s="15"/>
      <c r="AW1495" s="15"/>
      <c r="BA1495" s="2"/>
      <c r="BB1495" s="2"/>
      <c r="BD1495" s="20"/>
      <c r="BE1495" s="20"/>
      <c r="BG1495" s="3"/>
      <c r="BH1495" s="1"/>
      <c r="BI1495" s="1"/>
      <c r="BJ1495" s="1"/>
      <c r="BK1495" s="1"/>
      <c r="BL1495" s="1"/>
    </row>
    <row r="1496" spans="1:64" x14ac:dyDescent="0.25">
      <c r="A1496" s="1" t="s">
        <v>1</v>
      </c>
      <c r="B1496" s="1" t="s">
        <v>2</v>
      </c>
      <c r="C1496" s="1" t="s">
        <v>27</v>
      </c>
      <c r="D1496" s="1" t="s">
        <v>16</v>
      </c>
      <c r="E1496" s="1" t="s">
        <v>53</v>
      </c>
      <c r="F1496" s="1" t="s">
        <v>54</v>
      </c>
      <c r="G1496"/>
      <c r="H1496" s="22">
        <v>-7.4999999999999997E-3</v>
      </c>
      <c r="J1496" s="13">
        <v>-0.12529999999999999</v>
      </c>
      <c r="K1496" s="13">
        <v>0.111</v>
      </c>
      <c r="L1496" s="13">
        <v>4.5199999999999997E-2</v>
      </c>
      <c r="M1496" s="13">
        <v>3.9800000000000002E-2</v>
      </c>
      <c r="N1496" s="13">
        <v>-0.12529999999999999</v>
      </c>
      <c r="O1496" s="13">
        <v>-0.20399999999999999</v>
      </c>
      <c r="P1496" s="13"/>
      <c r="Q1496" s="19">
        <v>5</v>
      </c>
      <c r="R1496" s="22">
        <v>0.41</v>
      </c>
      <c r="S1496" s="22">
        <v>0.61</v>
      </c>
      <c r="T1496" s="22">
        <v>-0.03</v>
      </c>
      <c r="U1496" s="19">
        <v>40</v>
      </c>
      <c r="V1496" s="19">
        <v>9</v>
      </c>
      <c r="AS1496" s="2"/>
      <c r="AT1496" s="2"/>
      <c r="AU1496" s="2"/>
      <c r="AV1496" s="15"/>
      <c r="AW1496" s="15"/>
      <c r="BA1496" s="2"/>
      <c r="BB1496" s="2"/>
      <c r="BD1496" s="20"/>
      <c r="BE1496" s="20"/>
      <c r="BG1496" s="3"/>
      <c r="BH1496" s="1"/>
      <c r="BI1496" s="1"/>
      <c r="BJ1496" s="1"/>
      <c r="BK1496" s="1"/>
      <c r="BL1496" s="1"/>
    </row>
    <row r="1497" spans="1:64" x14ac:dyDescent="0.25">
      <c r="A1497" s="1" t="s">
        <v>1</v>
      </c>
      <c r="B1497" s="1" t="s">
        <v>2</v>
      </c>
      <c r="C1497" s="1" t="s">
        <v>25</v>
      </c>
      <c r="D1497" s="1" t="s">
        <v>45</v>
      </c>
      <c r="E1497" s="1" t="s">
        <v>606</v>
      </c>
      <c r="F1497" s="1" t="s">
        <v>607</v>
      </c>
      <c r="G1497"/>
      <c r="H1497" s="22">
        <v>-1.8700000000000001E-2</v>
      </c>
      <c r="J1497" s="13">
        <v>-0.2283</v>
      </c>
      <c r="K1497" s="13">
        <v>0.1915</v>
      </c>
      <c r="L1497" s="13">
        <v>7.8E-2</v>
      </c>
      <c r="M1497" s="13">
        <v>6.25E-2</v>
      </c>
      <c r="N1497" s="13">
        <v>-0.35089999999999999</v>
      </c>
      <c r="O1497" s="13">
        <v>-0.35089999999999999</v>
      </c>
      <c r="P1497" s="13"/>
      <c r="Q1497" s="19">
        <v>13</v>
      </c>
      <c r="R1497" s="22">
        <v>0.41</v>
      </c>
      <c r="S1497" s="22">
        <v>0.94</v>
      </c>
      <c r="T1497" s="22">
        <v>-0.05</v>
      </c>
      <c r="U1497" s="19">
        <v>19</v>
      </c>
      <c r="V1497" s="19">
        <v>9</v>
      </c>
      <c r="AS1497" s="2"/>
      <c r="AT1497" s="2"/>
      <c r="AU1497" s="2"/>
      <c r="AV1497" s="15"/>
      <c r="AW1497" s="15"/>
      <c r="BA1497" s="2"/>
      <c r="BB1497" s="2"/>
      <c r="BD1497" s="20"/>
      <c r="BE1497" s="20"/>
      <c r="BG1497" s="3"/>
      <c r="BH1497" s="1"/>
      <c r="BI1497" s="1"/>
      <c r="BJ1497" s="1"/>
      <c r="BK1497" s="1"/>
      <c r="BL1497" s="1"/>
    </row>
    <row r="1498" spans="1:64" x14ac:dyDescent="0.25">
      <c r="A1498" s="1" t="s">
        <v>1</v>
      </c>
      <c r="B1498" s="1" t="s">
        <v>18</v>
      </c>
      <c r="C1498" s="1" t="s">
        <v>39</v>
      </c>
      <c r="D1498" s="1" t="s">
        <v>4</v>
      </c>
      <c r="E1498" s="1" t="s">
        <v>108</v>
      </c>
      <c r="F1498" s="1" t="s">
        <v>109</v>
      </c>
      <c r="G1498"/>
      <c r="H1498" s="22">
        <v>-3.3999999999999998E-3</v>
      </c>
      <c r="J1498" s="13">
        <v>5.9299999999999999E-2</v>
      </c>
      <c r="K1498" s="13">
        <v>6.4000000000000001E-2</v>
      </c>
      <c r="L1498" s="13">
        <v>2.64E-2</v>
      </c>
      <c r="M1498" s="13">
        <v>2.47E-2</v>
      </c>
      <c r="N1498" s="13">
        <v>-1.4800000000000001E-2</v>
      </c>
      <c r="O1498" s="13">
        <v>-0.14949999999999999</v>
      </c>
      <c r="P1498" s="13"/>
      <c r="Q1498" s="19">
        <v>79</v>
      </c>
      <c r="R1498" s="22">
        <v>0.41</v>
      </c>
      <c r="S1498" s="22">
        <v>0.64</v>
      </c>
      <c r="T1498" s="22">
        <v>0.75</v>
      </c>
      <c r="U1498" s="19">
        <v>36</v>
      </c>
      <c r="V1498" s="19">
        <v>8</v>
      </c>
      <c r="AS1498" s="2"/>
      <c r="AT1498" s="2"/>
      <c r="AU1498" s="2"/>
      <c r="AV1498" s="15"/>
      <c r="AW1498" s="15"/>
      <c r="BA1498" s="2"/>
      <c r="BB1498" s="2"/>
      <c r="BD1498" s="20"/>
      <c r="BE1498" s="20"/>
      <c r="BG1498" s="3"/>
      <c r="BH1498" s="1"/>
      <c r="BI1498" s="1"/>
      <c r="BJ1498" s="1"/>
      <c r="BK1498" s="1"/>
      <c r="BL1498" s="1"/>
    </row>
    <row r="1499" spans="1:64" x14ac:dyDescent="0.25">
      <c r="A1499" s="1" t="s">
        <v>6</v>
      </c>
      <c r="B1499" s="1" t="s">
        <v>18</v>
      </c>
      <c r="C1499" s="1" t="s">
        <v>1645</v>
      </c>
      <c r="D1499" s="1" t="s">
        <v>4</v>
      </c>
      <c r="E1499" s="1" t="s">
        <v>1043</v>
      </c>
      <c r="F1499" s="1" t="s">
        <v>1044</v>
      </c>
      <c r="G1499">
        <v>8.0595E-2</v>
      </c>
      <c r="H1499" s="22">
        <v>-6.0496000000000001E-2</v>
      </c>
      <c r="I1499" s="2">
        <v>8.0600000000000005E-2</v>
      </c>
      <c r="J1499" s="13">
        <v>0.49020000000000002</v>
      </c>
      <c r="K1499" s="13">
        <v>0.89480000000000004</v>
      </c>
      <c r="L1499" s="13">
        <v>0.36559999999999998</v>
      </c>
      <c r="M1499" s="13">
        <v>-0.1799</v>
      </c>
      <c r="N1499" s="13">
        <v>-0.85840000000000005</v>
      </c>
      <c r="O1499" s="13">
        <v>-0.94420000000000004</v>
      </c>
      <c r="P1499" s="13">
        <v>8.0600000000000005E-2</v>
      </c>
      <c r="Q1499" s="19">
        <v>0</v>
      </c>
      <c r="R1499" s="22">
        <v>0.41</v>
      </c>
      <c r="S1499" s="22">
        <v>0.54</v>
      </c>
      <c r="T1499" s="22">
        <v>0.37</v>
      </c>
      <c r="U1499" s="19">
        <v>34</v>
      </c>
      <c r="V1499" s="19">
        <v>10</v>
      </c>
      <c r="AS1499" s="2"/>
      <c r="AT1499" s="2"/>
      <c r="AU1499" s="2"/>
      <c r="AV1499" s="15"/>
      <c r="AW1499" s="15"/>
      <c r="BA1499" s="2"/>
      <c r="BB1499" s="2"/>
      <c r="BD1499" s="20"/>
      <c r="BE1499" s="20"/>
      <c r="BG1499" s="3"/>
      <c r="BH1499" s="1"/>
      <c r="BI1499" s="1"/>
      <c r="BJ1499" s="1"/>
      <c r="BK1499" s="1"/>
      <c r="BL1499" s="1"/>
    </row>
    <row r="1500" spans="1:64" x14ac:dyDescent="0.25">
      <c r="A1500" s="1" t="s">
        <v>1</v>
      </c>
      <c r="B1500" s="1" t="s">
        <v>2</v>
      </c>
      <c r="C1500" s="1" t="s">
        <v>13</v>
      </c>
      <c r="D1500" s="1" t="s">
        <v>4</v>
      </c>
      <c r="E1500" s="1" t="s">
        <v>174</v>
      </c>
      <c r="F1500" s="1" t="s">
        <v>1558</v>
      </c>
      <c r="G1500"/>
      <c r="H1500" s="22">
        <v>2.3599999999999999E-2</v>
      </c>
      <c r="J1500" s="13">
        <v>3.0000000000000001E-3</v>
      </c>
      <c r="K1500" s="13">
        <v>0.22919999999999999</v>
      </c>
      <c r="L1500" s="13">
        <v>9.4100000000000003E-2</v>
      </c>
      <c r="M1500" s="13">
        <v>7.0300000000000001E-2</v>
      </c>
      <c r="N1500" s="13">
        <v>-0.2198</v>
      </c>
      <c r="O1500" s="13">
        <v>-0.4294</v>
      </c>
      <c r="P1500" s="13"/>
      <c r="Q1500" s="19">
        <v>5957</v>
      </c>
      <c r="R1500" s="22">
        <v>0.41</v>
      </c>
      <c r="S1500" s="22">
        <v>0.74</v>
      </c>
      <c r="T1500" s="22">
        <v>-0.11</v>
      </c>
      <c r="U1500" s="19">
        <v>82</v>
      </c>
      <c r="V1500" s="19">
        <v>15</v>
      </c>
      <c r="AS1500" s="2"/>
      <c r="AT1500" s="2"/>
      <c r="AU1500" s="2"/>
      <c r="AV1500" s="15"/>
      <c r="AW1500" s="15"/>
      <c r="BA1500" s="2"/>
      <c r="BB1500" s="2"/>
      <c r="BD1500" s="20"/>
      <c r="BE1500" s="20"/>
      <c r="BG1500" s="3"/>
      <c r="BH1500" s="1"/>
      <c r="BI1500" s="1"/>
      <c r="BJ1500" s="1"/>
      <c r="BK1500" s="1"/>
      <c r="BL1500" s="1"/>
    </row>
    <row r="1501" spans="1:64" x14ac:dyDescent="0.25">
      <c r="A1501" s="1" t="s">
        <v>1</v>
      </c>
      <c r="B1501" s="1" t="s">
        <v>2</v>
      </c>
      <c r="C1501" s="1" t="s">
        <v>13</v>
      </c>
      <c r="D1501" s="1" t="s">
        <v>4</v>
      </c>
      <c r="E1501" s="1" t="s">
        <v>2337</v>
      </c>
      <c r="F1501" s="1" t="s">
        <v>2338</v>
      </c>
      <c r="G1501"/>
      <c r="H1501" s="22">
        <v>2.93E-2</v>
      </c>
      <c r="J1501" s="13">
        <v>-2.06E-2</v>
      </c>
      <c r="K1501" s="13">
        <v>0.1227</v>
      </c>
      <c r="L1501" s="13">
        <v>5.0500000000000003E-2</v>
      </c>
      <c r="M1501" s="13">
        <v>4.3999999999999997E-2</v>
      </c>
      <c r="N1501" s="13">
        <v>-7.5600000000000001E-2</v>
      </c>
      <c r="O1501" s="13">
        <v>-0.1575</v>
      </c>
      <c r="P1501" s="13"/>
      <c r="Q1501" s="19">
        <v>89</v>
      </c>
      <c r="R1501" s="22">
        <v>0.41</v>
      </c>
      <c r="S1501" s="22">
        <v>0.76</v>
      </c>
      <c r="T1501" s="22">
        <v>-0.12</v>
      </c>
      <c r="U1501" s="19">
        <v>20</v>
      </c>
      <c r="V1501" s="19">
        <v>7</v>
      </c>
      <c r="AS1501" s="2"/>
      <c r="AT1501" s="2"/>
      <c r="AU1501" s="2"/>
      <c r="AV1501" s="15"/>
      <c r="AW1501" s="15"/>
      <c r="BA1501" s="2"/>
      <c r="BB1501" s="2"/>
      <c r="BD1501" s="20"/>
      <c r="BE1501" s="20"/>
      <c r="BG1501" s="3"/>
      <c r="BH1501" s="1"/>
      <c r="BI1501" s="1"/>
      <c r="BJ1501" s="1"/>
      <c r="BK1501" s="1"/>
      <c r="BL1501" s="1"/>
    </row>
    <row r="1502" spans="1:64" x14ac:dyDescent="0.25">
      <c r="A1502" s="1" t="s">
        <v>6</v>
      </c>
      <c r="B1502" s="1" t="s">
        <v>18</v>
      </c>
      <c r="C1502" s="1" t="s">
        <v>1645</v>
      </c>
      <c r="D1502" s="1" t="s">
        <v>4</v>
      </c>
      <c r="E1502" s="1" t="s">
        <v>1021</v>
      </c>
      <c r="F1502" s="1" t="s">
        <v>1022</v>
      </c>
      <c r="G1502">
        <v>-0.26196799999999998</v>
      </c>
      <c r="H1502" s="22">
        <v>-0.13897899999999999</v>
      </c>
      <c r="I1502" s="2">
        <v>-0.26200000000000001</v>
      </c>
      <c r="J1502" s="13">
        <v>-0.13109999999999999</v>
      </c>
      <c r="K1502" s="13">
        <v>1.0381</v>
      </c>
      <c r="L1502" s="13">
        <v>0.42480000000000001</v>
      </c>
      <c r="M1502" s="13">
        <v>-5.0099999999999999E-2</v>
      </c>
      <c r="N1502" s="13">
        <v>-0.81810000000000005</v>
      </c>
      <c r="O1502" s="13">
        <v>-0.87680000000000002</v>
      </c>
      <c r="P1502" s="13">
        <v>-0.26200000000000001</v>
      </c>
      <c r="Q1502" s="19">
        <v>0</v>
      </c>
      <c r="R1502" s="22">
        <v>0.41</v>
      </c>
      <c r="S1502" s="22">
        <v>1.0900000000000001</v>
      </c>
      <c r="T1502" s="22">
        <v>0.54</v>
      </c>
      <c r="U1502" s="19">
        <v>39</v>
      </c>
      <c r="V1502" s="19">
        <v>14</v>
      </c>
      <c r="AS1502" s="2"/>
      <c r="AT1502" s="2"/>
      <c r="AU1502" s="2"/>
      <c r="AV1502" s="15"/>
      <c r="AW1502" s="15"/>
      <c r="BA1502" s="2"/>
      <c r="BB1502" s="2"/>
      <c r="BD1502" s="20"/>
      <c r="BE1502" s="20"/>
      <c r="BG1502" s="3"/>
      <c r="BH1502" s="1"/>
      <c r="BI1502" s="1"/>
      <c r="BJ1502" s="1"/>
      <c r="BK1502" s="1"/>
      <c r="BL1502" s="1"/>
    </row>
    <row r="1503" spans="1:64" x14ac:dyDescent="0.25">
      <c r="A1503" s="1" t="s">
        <v>1</v>
      </c>
      <c r="B1503" s="1" t="s">
        <v>2</v>
      </c>
      <c r="C1503" s="1" t="s">
        <v>13</v>
      </c>
      <c r="D1503" s="1" t="s">
        <v>4</v>
      </c>
      <c r="E1503" s="1" t="s">
        <v>213</v>
      </c>
      <c r="F1503" s="1" t="s">
        <v>215</v>
      </c>
      <c r="G1503"/>
      <c r="H1503" s="22">
        <v>-1.4E-2</v>
      </c>
      <c r="J1503" s="13">
        <v>8.7999999999999995E-2</v>
      </c>
      <c r="K1503" s="13">
        <v>0.22770000000000001</v>
      </c>
      <c r="L1503" s="13">
        <v>9.3200000000000005E-2</v>
      </c>
      <c r="M1503" s="13">
        <v>6.9500000000000006E-2</v>
      </c>
      <c r="N1503" s="13">
        <v>-0.13150000000000001</v>
      </c>
      <c r="O1503" s="13">
        <v>-0.33760000000000001</v>
      </c>
      <c r="P1503" s="13"/>
      <c r="Q1503" s="19">
        <v>41</v>
      </c>
      <c r="R1503" s="22">
        <v>0.41</v>
      </c>
      <c r="S1503" s="22">
        <v>0.65</v>
      </c>
      <c r="T1503" s="22">
        <v>0.14000000000000001</v>
      </c>
      <c r="U1503" s="19">
        <v>33</v>
      </c>
      <c r="V1503" s="19">
        <v>10</v>
      </c>
      <c r="AS1503" s="2"/>
      <c r="AT1503" s="2"/>
      <c r="AU1503" s="2"/>
      <c r="AV1503" s="15"/>
      <c r="AW1503" s="15"/>
      <c r="BA1503" s="2"/>
      <c r="BB1503" s="2"/>
      <c r="BD1503" s="20"/>
      <c r="BE1503" s="20"/>
      <c r="BG1503" s="3"/>
      <c r="BH1503" s="1"/>
      <c r="BI1503" s="1"/>
      <c r="BJ1503" s="1"/>
      <c r="BK1503" s="1"/>
      <c r="BL1503" s="1"/>
    </row>
    <row r="1504" spans="1:64" x14ac:dyDescent="0.25">
      <c r="A1504" s="1" t="s">
        <v>1</v>
      </c>
      <c r="B1504" s="1" t="s">
        <v>2</v>
      </c>
      <c r="C1504" s="1" t="s">
        <v>13</v>
      </c>
      <c r="D1504" s="1" t="s">
        <v>32</v>
      </c>
      <c r="E1504" s="1" t="s">
        <v>218</v>
      </c>
      <c r="F1504" s="1" t="s">
        <v>220</v>
      </c>
      <c r="G1504"/>
      <c r="H1504" s="22">
        <v>2.2277999999999999E-2</v>
      </c>
      <c r="J1504" s="13">
        <v>4.0500000000000001E-2</v>
      </c>
      <c r="K1504" s="13">
        <v>5.7200000000000001E-2</v>
      </c>
      <c r="L1504" s="13">
        <v>2.3199999999999998E-2</v>
      </c>
      <c r="M1504" s="13">
        <v>2.18E-2</v>
      </c>
      <c r="N1504" s="13">
        <v>-1.0999999999999999E-2</v>
      </c>
      <c r="O1504" s="13">
        <v>-0.11849999999999999</v>
      </c>
      <c r="P1504" s="13"/>
      <c r="Q1504" s="19">
        <v>6</v>
      </c>
      <c r="R1504" s="22">
        <v>0.41</v>
      </c>
      <c r="S1504" s="22">
        <v>0.72</v>
      </c>
      <c r="T1504" s="22">
        <v>-0.1</v>
      </c>
      <c r="U1504" s="19">
        <v>81</v>
      </c>
      <c r="V1504" s="19">
        <v>19</v>
      </c>
      <c r="AS1504" s="2"/>
      <c r="AT1504" s="2"/>
      <c r="AU1504" s="2"/>
      <c r="AV1504" s="15"/>
      <c r="AW1504" s="15"/>
      <c r="BA1504" s="2"/>
      <c r="BB1504" s="2"/>
      <c r="BD1504" s="20"/>
      <c r="BE1504" s="20"/>
      <c r="BG1504" s="3"/>
      <c r="BH1504" s="1"/>
      <c r="BI1504" s="1"/>
      <c r="BJ1504" s="1"/>
      <c r="BK1504" s="1"/>
      <c r="BL1504" s="1"/>
    </row>
    <row r="1505" spans="1:64" x14ac:dyDescent="0.25">
      <c r="A1505" s="1" t="s">
        <v>32</v>
      </c>
      <c r="B1505" s="1" t="s">
        <v>18</v>
      </c>
      <c r="C1505" s="1" t="s">
        <v>25</v>
      </c>
      <c r="D1505" s="1" t="s">
        <v>473</v>
      </c>
      <c r="E1505" s="1" t="s">
        <v>1627</v>
      </c>
      <c r="F1505" s="1" t="s">
        <v>2655</v>
      </c>
      <c r="G1505"/>
      <c r="H1505" s="22">
        <v>-1.03E-2</v>
      </c>
      <c r="J1505" s="13">
        <v>0.1003</v>
      </c>
      <c r="K1505" s="13">
        <v>0.11459999999999999</v>
      </c>
      <c r="L1505" s="13">
        <v>4.7399999999999998E-2</v>
      </c>
      <c r="M1505" s="13">
        <v>4.1700000000000001E-2</v>
      </c>
      <c r="N1505" s="13">
        <v>-1.03E-2</v>
      </c>
      <c r="O1505" s="13">
        <v>-0.252</v>
      </c>
      <c r="P1505" s="13"/>
      <c r="Q1505" s="19">
        <v>452</v>
      </c>
      <c r="R1505" s="22">
        <v>0.41</v>
      </c>
      <c r="S1505" s="22">
        <v>0.56999999999999995</v>
      </c>
      <c r="T1505" s="22">
        <v>0.66</v>
      </c>
      <c r="U1505" s="19">
        <v>44</v>
      </c>
      <c r="V1505" s="19">
        <v>6</v>
      </c>
      <c r="AS1505" s="2"/>
      <c r="AT1505" s="2"/>
      <c r="AU1505" s="2"/>
      <c r="AV1505" s="15"/>
      <c r="AW1505" s="15"/>
      <c r="BA1505" s="2"/>
      <c r="BB1505" s="2"/>
      <c r="BD1505" s="20"/>
      <c r="BE1505" s="20"/>
      <c r="BG1505" s="3"/>
      <c r="BH1505" s="1"/>
      <c r="BI1505" s="1"/>
      <c r="BJ1505" s="1"/>
      <c r="BK1505" s="1"/>
      <c r="BL1505" s="1"/>
    </row>
    <row r="1506" spans="1:64" x14ac:dyDescent="0.25">
      <c r="A1506" s="1" t="s">
        <v>6</v>
      </c>
      <c r="B1506" s="1" t="s">
        <v>18</v>
      </c>
      <c r="C1506" s="1" t="s">
        <v>1645</v>
      </c>
      <c r="D1506" s="1" t="s">
        <v>4</v>
      </c>
      <c r="E1506" s="1" t="s">
        <v>2155</v>
      </c>
      <c r="F1506" s="1" t="s">
        <v>2156</v>
      </c>
      <c r="G1506">
        <v>-7.4432999999999999E-2</v>
      </c>
      <c r="H1506" s="22">
        <v>-0.18614900000000001</v>
      </c>
      <c r="I1506" s="2">
        <v>-7.4399999999999994E-2</v>
      </c>
      <c r="J1506" s="13">
        <v>4.0599999999999997E-2</v>
      </c>
      <c r="K1506" s="13">
        <v>1.2111000000000001</v>
      </c>
      <c r="L1506" s="13">
        <v>0.4945</v>
      </c>
      <c r="M1506" s="13">
        <v>-3.6900000000000002E-2</v>
      </c>
      <c r="N1506" s="13">
        <v>-0.34810000000000002</v>
      </c>
      <c r="O1506" s="13">
        <v>-0.59940000000000004</v>
      </c>
      <c r="P1506" s="13">
        <v>-7.4399999999999994E-2</v>
      </c>
      <c r="Q1506" s="19">
        <v>0</v>
      </c>
      <c r="R1506" s="22">
        <v>0.41</v>
      </c>
      <c r="S1506" s="22">
        <v>1.53</v>
      </c>
      <c r="T1506" s="22">
        <v>0.68</v>
      </c>
      <c r="U1506" s="19">
        <v>10</v>
      </c>
      <c r="V1506" s="19">
        <v>10</v>
      </c>
      <c r="AS1506" s="2"/>
      <c r="AT1506" s="2"/>
      <c r="AU1506" s="2"/>
      <c r="AV1506" s="15"/>
      <c r="AW1506" s="15"/>
      <c r="BA1506" s="2"/>
      <c r="BB1506" s="2"/>
      <c r="BD1506" s="20"/>
      <c r="BE1506" s="20"/>
      <c r="BG1506" s="3"/>
      <c r="BH1506" s="1"/>
      <c r="BI1506" s="1"/>
      <c r="BJ1506" s="1"/>
      <c r="BK1506" s="1"/>
      <c r="BL1506" s="1"/>
    </row>
    <row r="1507" spans="1:64" x14ac:dyDescent="0.25">
      <c r="A1507" s="1" t="s">
        <v>21</v>
      </c>
      <c r="B1507" s="1" t="s">
        <v>18</v>
      </c>
      <c r="C1507" s="1" t="s">
        <v>7</v>
      </c>
      <c r="D1507" s="1" t="s">
        <v>4</v>
      </c>
      <c r="E1507" s="1" t="s">
        <v>441</v>
      </c>
      <c r="F1507" s="1" t="s">
        <v>442</v>
      </c>
      <c r="G1507">
        <v>0</v>
      </c>
      <c r="H1507" s="22">
        <v>-3.1316999999999998E-2</v>
      </c>
      <c r="I1507" s="2">
        <v>0</v>
      </c>
      <c r="J1507" s="13">
        <v>5.2499999999999998E-2</v>
      </c>
      <c r="K1507" s="13">
        <v>0.14560000000000001</v>
      </c>
      <c r="L1507" s="13">
        <v>5.96E-2</v>
      </c>
      <c r="M1507" s="13">
        <v>5.0200000000000002E-2</v>
      </c>
      <c r="N1507" s="13">
        <v>-0.26939999999999997</v>
      </c>
      <c r="O1507" s="13">
        <v>-0.3846</v>
      </c>
      <c r="P1507" s="13">
        <v>0</v>
      </c>
      <c r="Q1507" s="19">
        <v>0</v>
      </c>
      <c r="R1507" s="22">
        <v>0.41</v>
      </c>
      <c r="S1507" s="22">
        <v>0.57999999999999996</v>
      </c>
      <c r="T1507" s="22">
        <v>0.79</v>
      </c>
      <c r="U1507" s="19">
        <v>37</v>
      </c>
      <c r="V1507" s="19">
        <v>7</v>
      </c>
      <c r="AS1507" s="2"/>
      <c r="AT1507" s="2"/>
      <c r="AU1507" s="2"/>
      <c r="AV1507" s="15"/>
      <c r="AW1507" s="15"/>
      <c r="BA1507" s="2"/>
      <c r="BB1507" s="2"/>
      <c r="BD1507" s="20"/>
      <c r="BE1507" s="20"/>
      <c r="BG1507" s="3"/>
      <c r="BH1507" s="1"/>
      <c r="BI1507" s="1"/>
      <c r="BJ1507" s="1"/>
      <c r="BK1507" s="1"/>
      <c r="BL1507" s="1"/>
    </row>
    <row r="1508" spans="1:64" x14ac:dyDescent="0.25">
      <c r="A1508" s="1" t="s">
        <v>65</v>
      </c>
      <c r="B1508" s="1" t="s">
        <v>68</v>
      </c>
      <c r="C1508" s="1" t="s">
        <v>7</v>
      </c>
      <c r="D1508" s="1" t="s">
        <v>16</v>
      </c>
      <c r="E1508" s="1" t="s">
        <v>689</v>
      </c>
      <c r="F1508" s="1" t="s">
        <v>2553</v>
      </c>
      <c r="G1508"/>
      <c r="H1508" s="22">
        <v>-1.0200000000000001E-2</v>
      </c>
      <c r="J1508" s="13">
        <v>0.31340000000000001</v>
      </c>
      <c r="K1508" s="13">
        <v>0.14499999999999999</v>
      </c>
      <c r="L1508" s="13">
        <v>5.7500000000000002E-2</v>
      </c>
      <c r="M1508" s="13">
        <v>4.82E-2</v>
      </c>
      <c r="N1508" s="13">
        <v>-2.8299999999999999E-2</v>
      </c>
      <c r="O1508" s="13">
        <v>-0.38080000000000003</v>
      </c>
      <c r="P1508" s="13"/>
      <c r="Q1508" s="19">
        <v>171</v>
      </c>
      <c r="R1508" s="22">
        <v>0.4</v>
      </c>
      <c r="S1508" s="22">
        <v>0.67</v>
      </c>
      <c r="T1508" s="22">
        <v>-0.06</v>
      </c>
      <c r="U1508" s="19">
        <v>90</v>
      </c>
      <c r="V1508" s="19">
        <v>18</v>
      </c>
      <c r="AS1508" s="2"/>
      <c r="AT1508" s="2"/>
      <c r="AU1508" s="2"/>
      <c r="AV1508" s="15"/>
      <c r="AW1508" s="15"/>
      <c r="BA1508" s="2"/>
      <c r="BB1508" s="2"/>
      <c r="BD1508" s="20"/>
      <c r="BE1508" s="20"/>
      <c r="BG1508" s="3"/>
      <c r="BH1508" s="1"/>
      <c r="BI1508" s="1"/>
      <c r="BJ1508" s="1"/>
      <c r="BK1508" s="1"/>
      <c r="BL1508" s="1"/>
    </row>
    <row r="1509" spans="1:64" x14ac:dyDescent="0.25">
      <c r="A1509" s="1" t="s">
        <v>32</v>
      </c>
      <c r="B1509" s="1" t="s">
        <v>18</v>
      </c>
      <c r="C1509" s="1" t="s">
        <v>25</v>
      </c>
      <c r="D1509" s="1" t="s">
        <v>4</v>
      </c>
      <c r="E1509" s="1" t="s">
        <v>152</v>
      </c>
      <c r="F1509" s="1" t="s">
        <v>2589</v>
      </c>
      <c r="G1509"/>
      <c r="H1509" s="22">
        <v>-4.0399999999999998E-2</v>
      </c>
      <c r="J1509" s="13">
        <v>-5.4800000000000001E-2</v>
      </c>
      <c r="K1509" s="13">
        <v>9.64E-2</v>
      </c>
      <c r="L1509" s="13">
        <v>3.8899999999999997E-2</v>
      </c>
      <c r="M1509" s="13">
        <v>3.4700000000000002E-2</v>
      </c>
      <c r="N1509" s="13">
        <v>-7.5499999999999998E-2</v>
      </c>
      <c r="O1509" s="13">
        <v>-0.24629999999999999</v>
      </c>
      <c r="P1509" s="13"/>
      <c r="Q1509" s="19">
        <v>222</v>
      </c>
      <c r="R1509" s="22">
        <v>0.4</v>
      </c>
      <c r="S1509" s="22">
        <v>0.49</v>
      </c>
      <c r="T1509" s="22">
        <v>0.38</v>
      </c>
      <c r="U1509" s="19">
        <v>64</v>
      </c>
      <c r="V1509" s="19">
        <v>6</v>
      </c>
      <c r="AS1509" s="2"/>
      <c r="AT1509" s="2"/>
      <c r="AU1509" s="2"/>
      <c r="AV1509" s="15"/>
      <c r="AW1509" s="15"/>
      <c r="BA1509" s="2"/>
      <c r="BB1509" s="2"/>
      <c r="BD1509" s="20"/>
      <c r="BE1509" s="20"/>
      <c r="BG1509" s="3"/>
      <c r="BH1509" s="1"/>
      <c r="BI1509" s="1"/>
      <c r="BJ1509" s="1"/>
      <c r="BK1509" s="1"/>
      <c r="BL1509" s="1"/>
    </row>
    <row r="1510" spans="1:64" x14ac:dyDescent="0.25">
      <c r="A1510" s="1" t="s">
        <v>1</v>
      </c>
      <c r="B1510" s="1" t="s">
        <v>2</v>
      </c>
      <c r="C1510" s="1" t="s">
        <v>13</v>
      </c>
      <c r="D1510" s="1" t="s">
        <v>4</v>
      </c>
      <c r="E1510" s="1" t="s">
        <v>2317</v>
      </c>
      <c r="F1510" s="1" t="s">
        <v>2318</v>
      </c>
      <c r="G1510"/>
      <c r="H1510" s="22">
        <v>3.5999999999999999E-3</v>
      </c>
      <c r="J1510" s="13">
        <v>3.2000000000000001E-2</v>
      </c>
      <c r="K1510" s="13">
        <v>7.4300000000000005E-2</v>
      </c>
      <c r="L1510" s="13">
        <v>2.98E-2</v>
      </c>
      <c r="M1510" s="13">
        <v>2.7400000000000001E-2</v>
      </c>
      <c r="N1510" s="13">
        <v>-7.2900000000000006E-2</v>
      </c>
      <c r="O1510" s="13">
        <v>-0.13789999999999999</v>
      </c>
      <c r="P1510" s="13"/>
      <c r="Q1510" s="19">
        <v>109</v>
      </c>
      <c r="R1510" s="22">
        <v>0.4</v>
      </c>
      <c r="S1510" s="22">
        <v>0.61</v>
      </c>
      <c r="T1510" s="22">
        <v>0.11</v>
      </c>
      <c r="U1510" s="19">
        <v>27</v>
      </c>
      <c r="V1510" s="19">
        <v>7</v>
      </c>
      <c r="AS1510" s="2"/>
      <c r="AT1510" s="2"/>
      <c r="AU1510" s="2"/>
      <c r="AV1510" s="15"/>
      <c r="AW1510" s="15"/>
      <c r="BA1510" s="2"/>
      <c r="BB1510" s="2"/>
      <c r="BD1510" s="20"/>
      <c r="BE1510" s="20"/>
      <c r="BG1510" s="3"/>
      <c r="BH1510" s="1"/>
      <c r="BI1510" s="1"/>
      <c r="BJ1510" s="1"/>
      <c r="BK1510" s="1"/>
      <c r="BL1510" s="1"/>
    </row>
    <row r="1511" spans="1:64" x14ac:dyDescent="0.25">
      <c r="A1511" s="1" t="s">
        <v>17</v>
      </c>
      <c r="B1511" s="1" t="s">
        <v>18</v>
      </c>
      <c r="C1511" s="1" t="s">
        <v>25</v>
      </c>
      <c r="D1511" s="1" t="s">
        <v>4</v>
      </c>
      <c r="E1511" s="1" t="s">
        <v>2395</v>
      </c>
      <c r="F1511" s="1" t="s">
        <v>630</v>
      </c>
      <c r="G1511"/>
      <c r="H1511" s="22">
        <v>0</v>
      </c>
      <c r="J1511" s="13">
        <v>0.12520000000000001</v>
      </c>
      <c r="K1511" s="13">
        <v>0.13200000000000001</v>
      </c>
      <c r="L1511" s="13">
        <v>5.28E-2</v>
      </c>
      <c r="M1511" s="13">
        <v>4.5199999999999997E-2</v>
      </c>
      <c r="N1511" s="13">
        <v>-1.7500000000000002E-2</v>
      </c>
      <c r="O1511" s="13">
        <v>-0.22770000000000001</v>
      </c>
      <c r="P1511" s="13"/>
      <c r="Q1511" s="19">
        <v>29</v>
      </c>
      <c r="R1511" s="22">
        <v>0.4</v>
      </c>
      <c r="S1511" s="22">
        <v>0.69</v>
      </c>
      <c r="T1511" s="22">
        <v>0.77</v>
      </c>
      <c r="U1511" s="19">
        <v>33</v>
      </c>
      <c r="V1511" s="19">
        <v>12</v>
      </c>
      <c r="AS1511" s="2"/>
      <c r="AT1511" s="2"/>
      <c r="AU1511" s="2"/>
      <c r="AV1511" s="15"/>
      <c r="AW1511" s="15"/>
      <c r="BA1511" s="2"/>
      <c r="BB1511" s="2"/>
      <c r="BD1511" s="20"/>
      <c r="BE1511" s="20"/>
      <c r="BG1511" s="3"/>
      <c r="BH1511" s="1"/>
      <c r="BI1511" s="1"/>
      <c r="BJ1511" s="1"/>
      <c r="BK1511" s="1"/>
      <c r="BL1511" s="1"/>
    </row>
    <row r="1512" spans="1:64" x14ac:dyDescent="0.25">
      <c r="A1512" s="1" t="s">
        <v>1</v>
      </c>
      <c r="B1512" s="1" t="s">
        <v>18</v>
      </c>
      <c r="C1512" s="1" t="s">
        <v>25</v>
      </c>
      <c r="D1512" s="1" t="s">
        <v>48</v>
      </c>
      <c r="E1512" s="1" t="s">
        <v>343</v>
      </c>
      <c r="F1512" s="1" t="s">
        <v>49</v>
      </c>
      <c r="G1512"/>
      <c r="H1512" s="22">
        <v>-5.1200000000000002E-2</v>
      </c>
      <c r="J1512" s="13">
        <v>2.2499999999999999E-2</v>
      </c>
      <c r="K1512" s="13">
        <v>0.21410000000000001</v>
      </c>
      <c r="L1512" s="13">
        <v>8.48E-2</v>
      </c>
      <c r="M1512" s="13">
        <v>6.2899999999999998E-2</v>
      </c>
      <c r="N1512" s="13">
        <v>-5.1200000000000002E-2</v>
      </c>
      <c r="O1512" s="13">
        <v>-0.34300000000000003</v>
      </c>
      <c r="P1512" s="13"/>
      <c r="Q1512" s="19">
        <v>1</v>
      </c>
      <c r="R1512" s="22">
        <v>0.4</v>
      </c>
      <c r="S1512" s="22">
        <v>0.45</v>
      </c>
      <c r="T1512" s="22">
        <v>0.56000000000000005</v>
      </c>
      <c r="U1512" s="19">
        <v>29</v>
      </c>
      <c r="V1512" s="19">
        <v>5</v>
      </c>
      <c r="AS1512" s="2"/>
      <c r="AT1512" s="2"/>
      <c r="AU1512" s="2"/>
      <c r="AV1512" s="15"/>
      <c r="AW1512" s="15"/>
      <c r="BA1512" s="2"/>
      <c r="BB1512" s="2"/>
      <c r="BD1512" s="20"/>
      <c r="BE1512" s="20"/>
      <c r="BG1512" s="3"/>
      <c r="BH1512" s="1"/>
      <c r="BI1512" s="1"/>
      <c r="BJ1512" s="1"/>
      <c r="BK1512" s="1"/>
      <c r="BL1512" s="1"/>
    </row>
    <row r="1513" spans="1:64" x14ac:dyDescent="0.25">
      <c r="A1513" s="1" t="s">
        <v>1</v>
      </c>
      <c r="B1513" s="1" t="s">
        <v>18</v>
      </c>
      <c r="C1513" s="1" t="s">
        <v>71</v>
      </c>
      <c r="D1513" s="1" t="s">
        <v>40</v>
      </c>
      <c r="E1513" s="1" t="s">
        <v>2925</v>
      </c>
      <c r="F1513" s="1" t="s">
        <v>2926</v>
      </c>
      <c r="G1513"/>
      <c r="H1513" s="22">
        <v>-9.4000000000000004E-3</v>
      </c>
      <c r="J1513" s="13">
        <v>6.4799999999999996E-2</v>
      </c>
      <c r="K1513" s="13">
        <v>0.2853</v>
      </c>
      <c r="L1513" s="13">
        <v>0.1153</v>
      </c>
      <c r="M1513" s="13">
        <v>7.8299999999999995E-2</v>
      </c>
      <c r="N1513" s="13">
        <v>-5.9700000000000003E-2</v>
      </c>
      <c r="O1513" s="13">
        <v>-0.29139999999999999</v>
      </c>
      <c r="P1513" s="13"/>
      <c r="Q1513" s="19">
        <v>2</v>
      </c>
      <c r="R1513" s="22">
        <v>0.4</v>
      </c>
      <c r="S1513" s="22">
        <v>0.53</v>
      </c>
      <c r="T1513" s="22">
        <v>-0.04</v>
      </c>
      <c r="U1513" s="19">
        <v>8</v>
      </c>
      <c r="V1513" s="19">
        <v>4</v>
      </c>
      <c r="AS1513" s="2"/>
      <c r="AT1513" s="2"/>
      <c r="AU1513" s="2"/>
      <c r="AV1513" s="15"/>
      <c r="AW1513" s="15"/>
      <c r="BA1513" s="2"/>
      <c r="BB1513" s="2"/>
      <c r="BD1513" s="20"/>
      <c r="BE1513" s="20"/>
      <c r="BG1513" s="3"/>
      <c r="BH1513" s="1"/>
      <c r="BI1513" s="1"/>
      <c r="BJ1513" s="1"/>
      <c r="BK1513" s="1"/>
      <c r="BL1513" s="1"/>
    </row>
    <row r="1514" spans="1:64" x14ac:dyDescent="0.25">
      <c r="A1514" s="1" t="s">
        <v>1</v>
      </c>
      <c r="B1514" s="1" t="s">
        <v>2</v>
      </c>
      <c r="C1514" s="1" t="s">
        <v>39</v>
      </c>
      <c r="D1514" s="1" t="s">
        <v>30</v>
      </c>
      <c r="E1514" s="1" t="s">
        <v>265</v>
      </c>
      <c r="F1514" s="1" t="s">
        <v>266</v>
      </c>
      <c r="G1514"/>
      <c r="H1514" s="22">
        <v>-2.2499999999999999E-2</v>
      </c>
      <c r="J1514" s="13">
        <v>0.123</v>
      </c>
      <c r="K1514" s="13">
        <v>0.15529999999999999</v>
      </c>
      <c r="L1514" s="13">
        <v>6.1899999999999997E-2</v>
      </c>
      <c r="M1514" s="13">
        <v>5.0900000000000001E-2</v>
      </c>
      <c r="N1514" s="13">
        <v>-2.2499999999999999E-2</v>
      </c>
      <c r="O1514" s="13">
        <v>-0.21029999999999999</v>
      </c>
      <c r="P1514" s="13"/>
      <c r="Q1514" s="19">
        <v>15</v>
      </c>
      <c r="R1514" s="22">
        <v>0.4</v>
      </c>
      <c r="S1514" s="22">
        <v>0.51</v>
      </c>
      <c r="T1514" s="22">
        <v>0.88</v>
      </c>
      <c r="U1514" s="19">
        <v>31</v>
      </c>
      <c r="V1514" s="19">
        <v>6</v>
      </c>
      <c r="AS1514" s="2"/>
      <c r="AT1514" s="2"/>
      <c r="AU1514" s="2"/>
      <c r="AV1514" s="15"/>
      <c r="AW1514" s="15"/>
      <c r="BA1514" s="2"/>
      <c r="BB1514" s="2"/>
      <c r="BD1514" s="20"/>
      <c r="BE1514" s="20"/>
      <c r="BG1514" s="3"/>
      <c r="BH1514" s="1"/>
      <c r="BI1514" s="1"/>
      <c r="BJ1514" s="1"/>
      <c r="BK1514" s="1"/>
      <c r="BL1514" s="1"/>
    </row>
    <row r="1515" spans="1:64" x14ac:dyDescent="0.25">
      <c r="A1515" s="1" t="s">
        <v>21</v>
      </c>
      <c r="B1515" s="1" t="s">
        <v>18</v>
      </c>
      <c r="C1515" s="1" t="s">
        <v>7</v>
      </c>
      <c r="D1515" s="1" t="s">
        <v>4</v>
      </c>
      <c r="E1515" s="1" t="s">
        <v>622</v>
      </c>
      <c r="F1515" s="1" t="s">
        <v>908</v>
      </c>
      <c r="G1515"/>
      <c r="H1515" s="22">
        <v>-5.8409999999999998E-3</v>
      </c>
      <c r="J1515" s="13">
        <v>8.2600000000000007E-2</v>
      </c>
      <c r="K1515" s="13">
        <v>8.09E-2</v>
      </c>
      <c r="L1515" s="13">
        <v>3.2300000000000002E-2</v>
      </c>
      <c r="M1515" s="13">
        <v>2.9399999999999999E-2</v>
      </c>
      <c r="N1515" s="13">
        <v>-5.7999999999999996E-3</v>
      </c>
      <c r="O1515" s="13">
        <v>-0.25019999999999998</v>
      </c>
      <c r="P1515" s="13"/>
      <c r="Q1515" s="19">
        <v>0</v>
      </c>
      <c r="R1515" s="22">
        <v>0.4</v>
      </c>
      <c r="S1515" s="22">
        <v>0.48</v>
      </c>
      <c r="T1515" s="22">
        <v>0.89</v>
      </c>
      <c r="U1515" s="19">
        <v>55</v>
      </c>
      <c r="V1515" s="19">
        <v>7</v>
      </c>
      <c r="AS1515" s="2"/>
      <c r="AT1515" s="2"/>
      <c r="AU1515" s="2"/>
      <c r="AV1515" s="15"/>
      <c r="AW1515" s="15"/>
      <c r="BA1515" s="2"/>
      <c r="BB1515" s="2"/>
      <c r="BD1515" s="20"/>
      <c r="BE1515" s="20"/>
      <c r="BG1515" s="3"/>
      <c r="BH1515" s="1"/>
      <c r="BI1515" s="1"/>
      <c r="BJ1515" s="1"/>
      <c r="BK1515" s="1"/>
      <c r="BL1515" s="1"/>
    </row>
    <row r="1516" spans="1:64" x14ac:dyDescent="0.25">
      <c r="A1516" s="1" t="s">
        <v>21</v>
      </c>
      <c r="B1516" s="1" t="s">
        <v>18</v>
      </c>
      <c r="C1516" s="1" t="s">
        <v>7</v>
      </c>
      <c r="D1516" s="1" t="s">
        <v>4</v>
      </c>
      <c r="E1516" s="1" t="s">
        <v>622</v>
      </c>
      <c r="F1516" s="1" t="s">
        <v>912</v>
      </c>
      <c r="G1516"/>
      <c r="H1516" s="22">
        <v>-7.4489999999999999E-3</v>
      </c>
      <c r="J1516" s="13">
        <v>6.3399999999999998E-2</v>
      </c>
      <c r="K1516" s="13">
        <v>5.9799999999999999E-2</v>
      </c>
      <c r="L1516" s="13">
        <v>2.4199999999999999E-2</v>
      </c>
      <c r="M1516" s="13">
        <v>2.2599999999999999E-2</v>
      </c>
      <c r="N1516" s="13">
        <v>-7.4000000000000003E-3</v>
      </c>
      <c r="O1516" s="13">
        <v>-0.1527</v>
      </c>
      <c r="P1516" s="13"/>
      <c r="Q1516" s="19">
        <v>0</v>
      </c>
      <c r="R1516" s="22">
        <v>0.4</v>
      </c>
      <c r="S1516" s="22">
        <v>0.47</v>
      </c>
      <c r="T1516" s="22">
        <v>0.86</v>
      </c>
      <c r="U1516" s="19">
        <v>31</v>
      </c>
      <c r="V1516" s="19">
        <v>6</v>
      </c>
      <c r="AS1516" s="2"/>
      <c r="AT1516" s="2"/>
      <c r="AU1516" s="2"/>
      <c r="AV1516" s="15"/>
      <c r="AW1516" s="15"/>
      <c r="BA1516" s="2"/>
      <c r="BB1516" s="2"/>
      <c r="BD1516" s="20"/>
      <c r="BE1516" s="20"/>
      <c r="BG1516" s="3"/>
      <c r="BH1516" s="1"/>
      <c r="BI1516" s="1"/>
      <c r="BJ1516" s="1"/>
      <c r="BK1516" s="1"/>
      <c r="BL1516" s="1"/>
    </row>
    <row r="1517" spans="1:64" x14ac:dyDescent="0.25">
      <c r="A1517" s="1" t="s">
        <v>27</v>
      </c>
      <c r="B1517" s="1" t="s">
        <v>2</v>
      </c>
      <c r="C1517" s="1" t="s">
        <v>25</v>
      </c>
      <c r="D1517" s="1" t="s">
        <v>283</v>
      </c>
      <c r="E1517" s="1" t="s">
        <v>583</v>
      </c>
      <c r="F1517" s="1" t="s">
        <v>584</v>
      </c>
      <c r="G1517">
        <v>6.051E-3</v>
      </c>
      <c r="H1517" s="22">
        <v>1.4610000000000001E-3</v>
      </c>
      <c r="I1517" s="2">
        <v>6.1000000000000004E-3</v>
      </c>
      <c r="J1517" s="13">
        <v>5.8099999999999999E-2</v>
      </c>
      <c r="K1517" s="13">
        <v>7.9600000000000004E-2</v>
      </c>
      <c r="L1517" s="13">
        <v>3.15E-2</v>
      </c>
      <c r="M1517" s="13">
        <v>2.87E-2</v>
      </c>
      <c r="N1517" s="13">
        <v>-2.7400000000000001E-2</v>
      </c>
      <c r="O1517" s="13">
        <v>-0.2359</v>
      </c>
      <c r="P1517" s="13">
        <v>6.1000000000000004E-3</v>
      </c>
      <c r="Q1517" s="19">
        <v>0</v>
      </c>
      <c r="R1517" s="22">
        <v>0.4</v>
      </c>
      <c r="S1517" s="22">
        <v>0.64</v>
      </c>
      <c r="T1517" s="22">
        <v>-0.12</v>
      </c>
      <c r="U1517" s="19">
        <v>97</v>
      </c>
      <c r="V1517" s="19">
        <v>13</v>
      </c>
      <c r="AS1517" s="2"/>
      <c r="AT1517" s="2"/>
      <c r="AU1517" s="2"/>
      <c r="AV1517" s="15"/>
      <c r="AW1517" s="15"/>
      <c r="BA1517" s="2"/>
      <c r="BB1517" s="2"/>
      <c r="BD1517" s="20"/>
      <c r="BE1517" s="20"/>
      <c r="BG1517" s="3"/>
      <c r="BH1517" s="1"/>
      <c r="BI1517" s="1"/>
      <c r="BJ1517" s="1"/>
      <c r="BK1517" s="1"/>
      <c r="BL1517" s="1"/>
    </row>
    <row r="1518" spans="1:64" x14ac:dyDescent="0.25">
      <c r="A1518" s="1" t="s">
        <v>36</v>
      </c>
      <c r="B1518" s="1" t="s">
        <v>8</v>
      </c>
      <c r="C1518" s="1" t="s">
        <v>7</v>
      </c>
      <c r="D1518" s="1" t="s">
        <v>4</v>
      </c>
      <c r="E1518" s="1" t="s">
        <v>1114</v>
      </c>
      <c r="F1518" s="1" t="s">
        <v>1115</v>
      </c>
      <c r="G1518">
        <v>7.7190000000000002E-3</v>
      </c>
      <c r="H1518" s="22">
        <v>-4.1960000000000001E-3</v>
      </c>
      <c r="I1518" s="2">
        <v>7.7000000000000002E-3</v>
      </c>
      <c r="J1518" s="13">
        <v>1.9900000000000001E-2</v>
      </c>
      <c r="K1518" s="13">
        <v>3.85E-2</v>
      </c>
      <c r="L1518" s="13">
        <v>1.54E-2</v>
      </c>
      <c r="M1518" s="13">
        <v>1.47E-2</v>
      </c>
      <c r="N1518" s="13">
        <v>-1.35E-2</v>
      </c>
      <c r="O1518" s="13">
        <v>-0.12529999999999999</v>
      </c>
      <c r="P1518" s="13">
        <v>7.7000000000000002E-3</v>
      </c>
      <c r="Q1518" s="19">
        <v>0</v>
      </c>
      <c r="R1518" s="22">
        <v>0.4</v>
      </c>
      <c r="S1518" s="22">
        <v>0.53</v>
      </c>
      <c r="T1518" s="22">
        <v>0.45</v>
      </c>
      <c r="U1518" s="19">
        <v>76</v>
      </c>
      <c r="V1518" s="19">
        <v>8</v>
      </c>
      <c r="AS1518" s="2"/>
      <c r="AT1518" s="2"/>
      <c r="AU1518" s="2"/>
      <c r="AV1518" s="15"/>
      <c r="AW1518" s="15"/>
      <c r="BA1518" s="2"/>
      <c r="BB1518" s="2"/>
      <c r="BD1518" s="20"/>
      <c r="BE1518" s="20"/>
      <c r="BG1518" s="3"/>
      <c r="BH1518" s="1"/>
      <c r="BI1518" s="1"/>
      <c r="BJ1518" s="1"/>
      <c r="BK1518" s="1"/>
      <c r="BL1518" s="1"/>
    </row>
    <row r="1519" spans="1:64" x14ac:dyDescent="0.25">
      <c r="A1519" s="1" t="s">
        <v>1</v>
      </c>
      <c r="B1519" s="1" t="s">
        <v>18</v>
      </c>
      <c r="C1519" s="1" t="s">
        <v>5</v>
      </c>
      <c r="D1519" s="1" t="s">
        <v>30</v>
      </c>
      <c r="E1519" s="1" t="s">
        <v>1984</v>
      </c>
      <c r="F1519" s="1" t="s">
        <v>1985</v>
      </c>
      <c r="G1519"/>
      <c r="H1519" s="22">
        <v>-1.9599999999999999E-2</v>
      </c>
      <c r="J1519" s="13">
        <v>6.1999999999999998E-3</v>
      </c>
      <c r="K1519" s="13">
        <v>8.8700000000000001E-2</v>
      </c>
      <c r="L1519" s="13">
        <v>3.5400000000000001E-2</v>
      </c>
      <c r="M1519" s="13">
        <v>3.1800000000000002E-2</v>
      </c>
      <c r="N1519" s="13">
        <v>-5.1200000000000002E-2</v>
      </c>
      <c r="O1519" s="13">
        <v>-0.15190000000000001</v>
      </c>
      <c r="P1519" s="13"/>
      <c r="Q1519" s="19">
        <v>3</v>
      </c>
      <c r="R1519" s="22">
        <v>0.4</v>
      </c>
      <c r="S1519" s="22">
        <v>0.31</v>
      </c>
      <c r="T1519" s="22">
        <v>0.49</v>
      </c>
      <c r="U1519" s="19">
        <v>49</v>
      </c>
      <c r="V1519" s="19">
        <v>22</v>
      </c>
      <c r="AS1519" s="2"/>
      <c r="AT1519" s="2"/>
      <c r="AU1519" s="2"/>
      <c r="AV1519" s="15"/>
      <c r="AW1519" s="15"/>
      <c r="BA1519" s="2"/>
      <c r="BB1519" s="2"/>
      <c r="BD1519" s="20"/>
      <c r="BE1519" s="20"/>
      <c r="BG1519" s="3"/>
      <c r="BH1519" s="1"/>
      <c r="BI1519" s="1"/>
      <c r="BJ1519" s="1"/>
      <c r="BK1519" s="1"/>
      <c r="BL1519" s="1"/>
    </row>
    <row r="1520" spans="1:64" x14ac:dyDescent="0.25">
      <c r="A1520" s="1" t="s">
        <v>483</v>
      </c>
      <c r="B1520" s="1" t="s">
        <v>18</v>
      </c>
      <c r="C1520" s="1" t="s">
        <v>2179</v>
      </c>
      <c r="D1520" s="1" t="s">
        <v>4</v>
      </c>
      <c r="E1520" s="1" t="s">
        <v>1149</v>
      </c>
      <c r="F1520" s="1" t="s">
        <v>2213</v>
      </c>
      <c r="G1520">
        <v>0</v>
      </c>
      <c r="H1520" s="22">
        <v>0</v>
      </c>
      <c r="I1520" s="2">
        <v>0</v>
      </c>
      <c r="J1520" s="13">
        <v>0.43369999999999997</v>
      </c>
      <c r="K1520" s="13">
        <v>0.1928</v>
      </c>
      <c r="L1520" s="13">
        <v>7.7899999999999997E-2</v>
      </c>
      <c r="M1520" s="13">
        <v>6.2199999999999998E-2</v>
      </c>
      <c r="N1520" s="13">
        <v>0</v>
      </c>
      <c r="O1520" s="13">
        <v>-0.4889</v>
      </c>
      <c r="P1520" s="13">
        <v>0</v>
      </c>
      <c r="Q1520" s="19">
        <v>0</v>
      </c>
      <c r="R1520" s="22">
        <v>0.4</v>
      </c>
      <c r="S1520" s="22">
        <v>0.61</v>
      </c>
      <c r="T1520" s="22">
        <v>0.09</v>
      </c>
      <c r="U1520" s="19">
        <v>112</v>
      </c>
      <c r="V1520" s="19">
        <v>42</v>
      </c>
      <c r="AS1520" s="2"/>
      <c r="AT1520" s="2"/>
      <c r="AU1520" s="2"/>
      <c r="AV1520" s="15"/>
      <c r="AW1520" s="15"/>
      <c r="BA1520" s="2"/>
      <c r="BB1520" s="2"/>
      <c r="BD1520" s="20"/>
      <c r="BE1520" s="20"/>
      <c r="BG1520" s="3"/>
      <c r="BH1520" s="1"/>
      <c r="BI1520" s="1"/>
      <c r="BJ1520" s="1"/>
      <c r="BK1520" s="1"/>
      <c r="BL1520" s="1"/>
    </row>
    <row r="1521" spans="1:64" x14ac:dyDescent="0.25">
      <c r="A1521" s="1" t="s">
        <v>1</v>
      </c>
      <c r="B1521" s="1" t="s">
        <v>2</v>
      </c>
      <c r="C1521" s="1" t="s">
        <v>22</v>
      </c>
      <c r="D1521" s="1" t="s">
        <v>4</v>
      </c>
      <c r="E1521" s="1" t="s">
        <v>754</v>
      </c>
      <c r="F1521" s="1" t="s">
        <v>14</v>
      </c>
      <c r="G1521"/>
      <c r="H1521" s="22">
        <v>2.8132999999999998E-2</v>
      </c>
      <c r="J1521" s="13">
        <v>-8.1600000000000006E-2</v>
      </c>
      <c r="K1521" s="13">
        <v>0.1951</v>
      </c>
      <c r="L1521" s="13">
        <v>7.7200000000000005E-2</v>
      </c>
      <c r="M1521" s="13">
        <v>5.9900000000000002E-2</v>
      </c>
      <c r="N1521" s="13">
        <v>-0.18709999999999999</v>
      </c>
      <c r="O1521" s="13">
        <v>-0.58830000000000005</v>
      </c>
      <c r="P1521" s="13"/>
      <c r="Q1521" s="19">
        <v>433</v>
      </c>
      <c r="R1521" s="22">
        <v>0.4</v>
      </c>
      <c r="S1521" s="22">
        <v>0.64</v>
      </c>
      <c r="T1521" s="22">
        <v>-0.26</v>
      </c>
      <c r="U1521" s="19">
        <v>164</v>
      </c>
      <c r="V1521" s="19">
        <v>14</v>
      </c>
      <c r="AS1521" s="2"/>
      <c r="AT1521" s="2"/>
      <c r="AU1521" s="2"/>
      <c r="AV1521" s="15"/>
      <c r="AW1521" s="15"/>
      <c r="BA1521" s="2"/>
      <c r="BB1521" s="2"/>
      <c r="BD1521" s="20"/>
      <c r="BE1521" s="20"/>
      <c r="BG1521" s="3"/>
      <c r="BH1521" s="1"/>
      <c r="BI1521" s="1"/>
      <c r="BJ1521" s="1"/>
      <c r="BK1521" s="1"/>
      <c r="BL1521" s="1"/>
    </row>
    <row r="1522" spans="1:64" x14ac:dyDescent="0.25">
      <c r="A1522" s="1" t="s">
        <v>6</v>
      </c>
      <c r="B1522" s="1" t="s">
        <v>18</v>
      </c>
      <c r="C1522" s="1" t="s">
        <v>1645</v>
      </c>
      <c r="D1522" s="1" t="s">
        <v>4</v>
      </c>
      <c r="E1522" s="1" t="s">
        <v>1196</v>
      </c>
      <c r="F1522" s="1" t="s">
        <v>1197</v>
      </c>
      <c r="G1522">
        <v>7.6086000000000001E-2</v>
      </c>
      <c r="H1522" s="22">
        <v>-0.12509500000000001</v>
      </c>
      <c r="I1522" s="2">
        <v>7.6100000000000001E-2</v>
      </c>
      <c r="J1522" s="13">
        <v>1.1323000000000001</v>
      </c>
      <c r="K1522" s="13">
        <v>0.68420000000000003</v>
      </c>
      <c r="L1522" s="13">
        <v>0.27479999999999999</v>
      </c>
      <c r="M1522" s="13">
        <v>6.4899999999999999E-2</v>
      </c>
      <c r="N1522" s="13">
        <v>-5.8500000000000003E-2</v>
      </c>
      <c r="O1522" s="13">
        <v>-0.74390000000000001</v>
      </c>
      <c r="P1522" s="13">
        <v>7.6100000000000001E-2</v>
      </c>
      <c r="Q1522" s="19">
        <v>0</v>
      </c>
      <c r="R1522" s="22">
        <v>0.4</v>
      </c>
      <c r="S1522" s="22">
        <v>0.94</v>
      </c>
      <c r="T1522" s="22">
        <v>0.54</v>
      </c>
      <c r="U1522" s="19">
        <v>42</v>
      </c>
      <c r="V1522" s="19">
        <v>22</v>
      </c>
      <c r="AS1522" s="2"/>
      <c r="AT1522" s="2"/>
      <c r="AU1522" s="2"/>
      <c r="AV1522" s="15"/>
      <c r="AW1522" s="15"/>
      <c r="BA1522" s="2"/>
      <c r="BB1522" s="2"/>
      <c r="BD1522" s="20"/>
      <c r="BE1522" s="20"/>
      <c r="BG1522" s="3"/>
      <c r="BH1522" s="1"/>
      <c r="BI1522" s="1"/>
      <c r="BJ1522" s="1"/>
      <c r="BK1522" s="1"/>
      <c r="BL1522" s="1"/>
    </row>
    <row r="1523" spans="1:64" x14ac:dyDescent="0.25">
      <c r="A1523" s="1" t="s">
        <v>17</v>
      </c>
      <c r="B1523" s="1" t="s">
        <v>18</v>
      </c>
      <c r="C1523" s="1" t="s">
        <v>25</v>
      </c>
      <c r="D1523" s="1" t="s">
        <v>16</v>
      </c>
      <c r="E1523" s="1" t="s">
        <v>3083</v>
      </c>
      <c r="F1523" s="1" t="s">
        <v>3084</v>
      </c>
      <c r="G1523"/>
      <c r="H1523" s="22">
        <v>-3.6999999999999998E-2</v>
      </c>
      <c r="J1523" s="13">
        <v>7.8100000000000003E-2</v>
      </c>
      <c r="K1523" s="13">
        <v>0.15759999999999999</v>
      </c>
      <c r="L1523" s="13">
        <v>6.3E-2</v>
      </c>
      <c r="M1523" s="13">
        <v>5.2699999999999997E-2</v>
      </c>
      <c r="N1523" s="13">
        <v>-0.1013</v>
      </c>
      <c r="O1523" s="13">
        <v>-0.1013</v>
      </c>
      <c r="P1523" s="13"/>
      <c r="Q1523" s="19">
        <v>88</v>
      </c>
      <c r="R1523" s="22">
        <v>0.4</v>
      </c>
      <c r="S1523" s="22">
        <v>0.63</v>
      </c>
      <c r="T1523" s="22">
        <v>0.03</v>
      </c>
      <c r="U1523" s="19">
        <v>7</v>
      </c>
      <c r="V1523" s="19">
        <v>6</v>
      </c>
      <c r="AS1523" s="2"/>
      <c r="AT1523" s="2"/>
      <c r="AU1523" s="2"/>
      <c r="AV1523" s="15"/>
      <c r="AW1523" s="15"/>
      <c r="BA1523" s="2"/>
      <c r="BB1523" s="2"/>
      <c r="BD1523" s="20"/>
      <c r="BE1523" s="20"/>
      <c r="BG1523" s="3"/>
      <c r="BH1523" s="1"/>
      <c r="BI1523" s="1"/>
      <c r="BJ1523" s="1"/>
      <c r="BK1523" s="1"/>
      <c r="BL1523" s="1"/>
    </row>
    <row r="1524" spans="1:64" x14ac:dyDescent="0.25">
      <c r="A1524" s="1" t="s">
        <v>6</v>
      </c>
      <c r="B1524" s="1" t="s">
        <v>2</v>
      </c>
      <c r="C1524" s="1" t="s">
        <v>1645</v>
      </c>
      <c r="D1524" s="1" t="s">
        <v>4</v>
      </c>
      <c r="E1524" s="1" t="s">
        <v>1698</v>
      </c>
      <c r="F1524" s="1" t="s">
        <v>1703</v>
      </c>
      <c r="G1524">
        <v>8.0149999999999999E-2</v>
      </c>
      <c r="H1524" s="22">
        <v>-3.0114999999999999E-2</v>
      </c>
      <c r="I1524" s="2">
        <v>8.0199999999999994E-2</v>
      </c>
      <c r="J1524" s="13">
        <v>0.55589999999999995</v>
      </c>
      <c r="K1524" s="13">
        <v>0.21199999999999999</v>
      </c>
      <c r="L1524" s="13">
        <v>8.4000000000000005E-2</v>
      </c>
      <c r="M1524" s="13">
        <v>6.4100000000000004E-2</v>
      </c>
      <c r="N1524" s="13">
        <v>0</v>
      </c>
      <c r="O1524" s="13">
        <v>-0.378</v>
      </c>
      <c r="P1524" s="13">
        <v>8.0199999999999994E-2</v>
      </c>
      <c r="Q1524" s="19">
        <v>0</v>
      </c>
      <c r="R1524" s="22">
        <v>0.4</v>
      </c>
      <c r="S1524" s="22">
        <v>0.57999999999999996</v>
      </c>
      <c r="T1524" s="22">
        <v>0.46</v>
      </c>
      <c r="U1524" s="19">
        <v>36</v>
      </c>
      <c r="V1524" s="19">
        <v>18</v>
      </c>
      <c r="AS1524" s="2"/>
      <c r="AT1524" s="2"/>
      <c r="AU1524" s="2"/>
      <c r="AV1524" s="15"/>
      <c r="AW1524" s="15"/>
      <c r="BA1524" s="2"/>
      <c r="BB1524" s="2"/>
      <c r="BD1524" s="20"/>
      <c r="BE1524" s="20"/>
      <c r="BG1524" s="3"/>
      <c r="BH1524" s="1"/>
      <c r="BI1524" s="1"/>
      <c r="BJ1524" s="1"/>
      <c r="BK1524" s="1"/>
      <c r="BL1524" s="1"/>
    </row>
    <row r="1525" spans="1:64" x14ac:dyDescent="0.25">
      <c r="A1525" s="1" t="s">
        <v>17</v>
      </c>
      <c r="B1525" s="1" t="s">
        <v>18</v>
      </c>
      <c r="C1525" s="1" t="s">
        <v>25</v>
      </c>
      <c r="D1525" s="1" t="s">
        <v>100</v>
      </c>
      <c r="E1525" s="1" t="s">
        <v>2575</v>
      </c>
      <c r="F1525" s="1" t="s">
        <v>561</v>
      </c>
      <c r="G1525"/>
      <c r="H1525" s="22">
        <v>5.0000000000000001E-3</v>
      </c>
      <c r="J1525" s="13">
        <v>5.62E-2</v>
      </c>
      <c r="K1525" s="13">
        <v>7.2599999999999998E-2</v>
      </c>
      <c r="L1525" s="13">
        <v>2.8400000000000002E-2</v>
      </c>
      <c r="M1525" s="13">
        <v>2.6100000000000002E-2</v>
      </c>
      <c r="N1525" s="13">
        <v>-6.1499999999999999E-2</v>
      </c>
      <c r="O1525" s="13">
        <v>-0.22539999999999999</v>
      </c>
      <c r="P1525" s="13"/>
      <c r="Q1525" s="19">
        <v>44</v>
      </c>
      <c r="R1525" s="22">
        <v>0.39</v>
      </c>
      <c r="S1525" s="22">
        <v>0.64</v>
      </c>
      <c r="T1525" s="22">
        <v>0.3</v>
      </c>
      <c r="U1525" s="19">
        <v>83</v>
      </c>
      <c r="V1525" s="19">
        <v>17</v>
      </c>
      <c r="AS1525" s="2"/>
      <c r="AT1525" s="2"/>
      <c r="AU1525" s="2"/>
      <c r="AV1525" s="15"/>
      <c r="AW1525" s="15"/>
      <c r="BA1525" s="2"/>
      <c r="BB1525" s="2"/>
      <c r="BD1525" s="20"/>
      <c r="BE1525" s="20"/>
      <c r="BG1525" s="3"/>
      <c r="BH1525" s="1"/>
      <c r="BI1525" s="1"/>
      <c r="BJ1525" s="1"/>
      <c r="BK1525" s="1"/>
      <c r="BL1525" s="1"/>
    </row>
    <row r="1526" spans="1:64" x14ac:dyDescent="0.25">
      <c r="A1526" s="1" t="s">
        <v>1</v>
      </c>
      <c r="B1526" s="1" t="s">
        <v>2</v>
      </c>
      <c r="C1526" s="1" t="s">
        <v>27</v>
      </c>
      <c r="D1526" s="1" t="s">
        <v>16</v>
      </c>
      <c r="E1526" s="1" t="s">
        <v>1438</v>
      </c>
      <c r="F1526" s="1" t="s">
        <v>1544</v>
      </c>
      <c r="G1526"/>
      <c r="H1526" s="22">
        <v>4.1000000000000003E-3</v>
      </c>
      <c r="J1526" s="13">
        <v>-7.1999999999999995E-2</v>
      </c>
      <c r="K1526" s="13">
        <v>7.6300000000000007E-2</v>
      </c>
      <c r="L1526" s="13">
        <v>0.03</v>
      </c>
      <c r="M1526" s="13">
        <v>2.75E-2</v>
      </c>
      <c r="N1526" s="13">
        <v>-0.1888</v>
      </c>
      <c r="O1526" s="13">
        <v>-0.2021</v>
      </c>
      <c r="P1526" s="13"/>
      <c r="Q1526" s="19">
        <v>13</v>
      </c>
      <c r="R1526" s="22">
        <v>0.39</v>
      </c>
      <c r="S1526" s="22">
        <v>0.8</v>
      </c>
      <c r="T1526" s="22">
        <v>0.01</v>
      </c>
      <c r="U1526" s="19">
        <v>31</v>
      </c>
      <c r="V1526" s="19">
        <v>7</v>
      </c>
      <c r="AS1526" s="2"/>
      <c r="AT1526" s="2"/>
      <c r="AU1526" s="2"/>
      <c r="AV1526" s="15"/>
      <c r="AW1526" s="15"/>
      <c r="BA1526" s="2"/>
      <c r="BB1526" s="2"/>
      <c r="BD1526" s="20"/>
      <c r="BE1526" s="20"/>
      <c r="BG1526" s="3"/>
      <c r="BH1526" s="1"/>
      <c r="BI1526" s="1"/>
      <c r="BJ1526" s="1"/>
      <c r="BK1526" s="1"/>
      <c r="BL1526" s="1"/>
    </row>
    <row r="1527" spans="1:64" x14ac:dyDescent="0.25">
      <c r="A1527" s="1" t="s">
        <v>32</v>
      </c>
      <c r="B1527" s="1" t="s">
        <v>18</v>
      </c>
      <c r="C1527" s="1" t="s">
        <v>7</v>
      </c>
      <c r="D1527" s="1" t="s">
        <v>4</v>
      </c>
      <c r="E1527" s="1" t="s">
        <v>3214</v>
      </c>
      <c r="F1527" s="1" t="s">
        <v>2471</v>
      </c>
      <c r="G1527"/>
      <c r="H1527" s="22">
        <v>-2.0000000000000001E-4</v>
      </c>
      <c r="J1527" s="13">
        <v>8.7099999999999997E-2</v>
      </c>
      <c r="K1527" s="13">
        <v>6.1899999999999997E-2</v>
      </c>
      <c r="L1527" s="13">
        <v>2.4400000000000002E-2</v>
      </c>
      <c r="M1527" s="13">
        <v>2.2599999999999999E-2</v>
      </c>
      <c r="N1527" s="13">
        <v>-2.0000000000000001E-4</v>
      </c>
      <c r="O1527" s="13">
        <v>-0.17829999999999999</v>
      </c>
      <c r="P1527" s="13"/>
      <c r="Q1527" s="19">
        <v>11</v>
      </c>
      <c r="R1527" s="22">
        <v>0.39</v>
      </c>
      <c r="S1527" s="22">
        <v>0.33</v>
      </c>
      <c r="T1527" s="22">
        <v>0.12</v>
      </c>
      <c r="U1527" s="19">
        <v>48</v>
      </c>
      <c r="V1527" s="19">
        <v>6</v>
      </c>
      <c r="AS1527" s="2"/>
      <c r="AT1527" s="2"/>
      <c r="AU1527" s="2"/>
      <c r="AV1527" s="15"/>
      <c r="AW1527" s="15"/>
      <c r="BA1527" s="2"/>
      <c r="BB1527" s="2"/>
      <c r="BD1527" s="20"/>
      <c r="BE1527" s="20"/>
      <c r="BG1527" s="3"/>
      <c r="BH1527" s="1"/>
      <c r="BI1527" s="1"/>
      <c r="BJ1527" s="1"/>
      <c r="BK1527" s="1"/>
      <c r="BL1527" s="1"/>
    </row>
    <row r="1528" spans="1:64" x14ac:dyDescent="0.25">
      <c r="A1528" s="1" t="s">
        <v>1</v>
      </c>
      <c r="B1528" s="1" t="s">
        <v>2</v>
      </c>
      <c r="C1528" s="1" t="s">
        <v>13</v>
      </c>
      <c r="D1528" s="1" t="s">
        <v>4</v>
      </c>
      <c r="E1528" s="1" t="s">
        <v>1509</v>
      </c>
      <c r="F1528" s="1" t="s">
        <v>1511</v>
      </c>
      <c r="G1528">
        <v>8.8959999999999994E-3</v>
      </c>
      <c r="H1528" s="22">
        <v>6.6360000000000004E-3</v>
      </c>
      <c r="I1528" s="2">
        <v>8.8999999999999999E-3</v>
      </c>
      <c r="J1528" s="13">
        <v>-3.4200000000000001E-2</v>
      </c>
      <c r="K1528" s="13">
        <v>0.12379999999999999</v>
      </c>
      <c r="L1528" s="13">
        <v>4.7699999999999999E-2</v>
      </c>
      <c r="M1528" s="13">
        <v>4.0899999999999999E-2</v>
      </c>
      <c r="N1528" s="13">
        <v>-0.20200000000000001</v>
      </c>
      <c r="O1528" s="13">
        <v>-0.2717</v>
      </c>
      <c r="P1528" s="13">
        <v>8.8999999999999999E-3</v>
      </c>
      <c r="Q1528" s="19">
        <v>6028</v>
      </c>
      <c r="R1528" s="22">
        <v>0.39</v>
      </c>
      <c r="S1528" s="22">
        <v>0.64</v>
      </c>
      <c r="T1528" s="22">
        <v>-0.06</v>
      </c>
      <c r="U1528" s="19">
        <v>73</v>
      </c>
      <c r="V1528" s="19">
        <v>17</v>
      </c>
      <c r="AS1528" s="2"/>
      <c r="AT1528" s="2"/>
      <c r="AU1528" s="2"/>
      <c r="AV1528" s="15"/>
      <c r="AW1528" s="15"/>
      <c r="BA1528" s="2"/>
      <c r="BB1528" s="2"/>
      <c r="BD1528" s="20"/>
      <c r="BE1528" s="20"/>
      <c r="BG1528" s="3"/>
      <c r="BH1528" s="1"/>
      <c r="BI1528" s="1"/>
      <c r="BJ1528" s="1"/>
      <c r="BK1528" s="1"/>
      <c r="BL1528" s="1"/>
    </row>
    <row r="1529" spans="1:64" x14ac:dyDescent="0.25">
      <c r="A1529" s="1" t="s">
        <v>1</v>
      </c>
      <c r="B1529" s="1" t="s">
        <v>2</v>
      </c>
      <c r="C1529" s="1" t="s">
        <v>39</v>
      </c>
      <c r="D1529" s="1" t="s">
        <v>4</v>
      </c>
      <c r="E1529" s="1" t="s">
        <v>1359</v>
      </c>
      <c r="F1529" s="1" t="s">
        <v>1360</v>
      </c>
      <c r="G1529"/>
      <c r="H1529" s="22">
        <v>2.8899999999999999E-2</v>
      </c>
      <c r="J1529" s="13">
        <v>-0.2772</v>
      </c>
      <c r="K1529" s="13">
        <v>0.28029999999999999</v>
      </c>
      <c r="L1529" s="13">
        <v>0.1094</v>
      </c>
      <c r="M1529" s="13">
        <v>7.3099999999999998E-2</v>
      </c>
      <c r="N1529" s="13">
        <v>-0.39950000000000002</v>
      </c>
      <c r="O1529" s="13">
        <v>-0.4163</v>
      </c>
      <c r="P1529" s="13"/>
      <c r="Q1529" s="19">
        <v>4</v>
      </c>
      <c r="R1529" s="22">
        <v>0.39</v>
      </c>
      <c r="S1529" s="22">
        <v>0.66</v>
      </c>
      <c r="T1529" s="22">
        <v>-0.04</v>
      </c>
      <c r="U1529" s="19">
        <v>18</v>
      </c>
      <c r="V1529" s="19">
        <v>4</v>
      </c>
      <c r="AS1529" s="2"/>
      <c r="AT1529" s="2"/>
      <c r="AU1529" s="2"/>
      <c r="AV1529" s="15"/>
      <c r="AW1529" s="15"/>
      <c r="BA1529" s="2"/>
      <c r="BB1529" s="2"/>
      <c r="BD1529" s="20"/>
      <c r="BE1529" s="20"/>
      <c r="BG1529" s="3"/>
      <c r="BH1529" s="1"/>
      <c r="BI1529" s="1"/>
      <c r="BJ1529" s="1"/>
      <c r="BK1529" s="1"/>
      <c r="BL1529" s="1"/>
    </row>
    <row r="1530" spans="1:64" x14ac:dyDescent="0.25">
      <c r="A1530" s="1" t="s">
        <v>17</v>
      </c>
      <c r="B1530" s="1" t="s">
        <v>18</v>
      </c>
      <c r="C1530" s="1" t="s">
        <v>25</v>
      </c>
      <c r="D1530" s="1" t="s">
        <v>4</v>
      </c>
      <c r="E1530" s="1" t="s">
        <v>2414</v>
      </c>
      <c r="F1530" s="1" t="s">
        <v>2415</v>
      </c>
      <c r="G1530"/>
      <c r="H1530" s="22">
        <v>2.7E-2</v>
      </c>
      <c r="J1530" s="13">
        <v>2.7000000000000001E-3</v>
      </c>
      <c r="K1530" s="13">
        <v>9.9400000000000002E-2</v>
      </c>
      <c r="L1530" s="13">
        <v>3.85E-2</v>
      </c>
      <c r="M1530" s="13">
        <v>3.4200000000000001E-2</v>
      </c>
      <c r="N1530" s="13">
        <v>-3.3700000000000001E-2</v>
      </c>
      <c r="O1530" s="13">
        <v>-0.25140000000000001</v>
      </c>
      <c r="P1530" s="13"/>
      <c r="Q1530" s="19">
        <v>90</v>
      </c>
      <c r="R1530" s="22">
        <v>0.39</v>
      </c>
      <c r="S1530" s="22">
        <v>0.66</v>
      </c>
      <c r="T1530" s="22">
        <v>0.25</v>
      </c>
      <c r="U1530" s="19">
        <v>38</v>
      </c>
      <c r="V1530" s="19">
        <v>7</v>
      </c>
      <c r="AS1530" s="2"/>
      <c r="AT1530" s="2"/>
      <c r="AU1530" s="2"/>
      <c r="AV1530" s="15"/>
      <c r="AW1530" s="15"/>
      <c r="BA1530" s="2"/>
      <c r="BB1530" s="2"/>
      <c r="BD1530" s="20"/>
      <c r="BE1530" s="20"/>
      <c r="BG1530" s="3"/>
      <c r="BH1530" s="1"/>
      <c r="BI1530" s="1"/>
      <c r="BJ1530" s="1"/>
      <c r="BK1530" s="1"/>
      <c r="BL1530" s="1"/>
    </row>
    <row r="1531" spans="1:64" x14ac:dyDescent="0.25">
      <c r="A1531" s="1" t="s">
        <v>1</v>
      </c>
      <c r="B1531" s="1" t="s">
        <v>2</v>
      </c>
      <c r="C1531" s="1" t="s">
        <v>13</v>
      </c>
      <c r="D1531" s="1" t="s">
        <v>4</v>
      </c>
      <c r="E1531" s="1" t="s">
        <v>1520</v>
      </c>
      <c r="F1531" s="1" t="s">
        <v>1521</v>
      </c>
      <c r="G1531"/>
      <c r="H1531" s="22">
        <v>2.8E-3</v>
      </c>
      <c r="J1531" s="13">
        <v>-0.1222</v>
      </c>
      <c r="K1531" s="13">
        <v>0.13389999999999999</v>
      </c>
      <c r="L1531" s="13">
        <v>5.2299999999999999E-2</v>
      </c>
      <c r="M1531" s="13">
        <v>4.4400000000000002E-2</v>
      </c>
      <c r="N1531" s="13">
        <v>-0.23480000000000001</v>
      </c>
      <c r="O1531" s="13">
        <v>-0.26240000000000002</v>
      </c>
      <c r="P1531" s="13"/>
      <c r="Q1531" s="19">
        <v>2188</v>
      </c>
      <c r="R1531" s="22">
        <v>0.39</v>
      </c>
      <c r="S1531" s="22">
        <v>0.72</v>
      </c>
      <c r="T1531" s="22">
        <v>-0.11</v>
      </c>
      <c r="U1531" s="19">
        <v>43</v>
      </c>
      <c r="V1531" s="19">
        <v>11</v>
      </c>
      <c r="AS1531" s="2"/>
      <c r="AT1531" s="2"/>
      <c r="AU1531" s="2"/>
      <c r="AV1531" s="15"/>
      <c r="AW1531" s="15"/>
      <c r="BA1531" s="2"/>
      <c r="BB1531" s="2"/>
      <c r="BD1531" s="20"/>
      <c r="BE1531" s="20"/>
      <c r="BG1531" s="3"/>
      <c r="BH1531" s="1"/>
      <c r="BI1531" s="1"/>
      <c r="BJ1531" s="1"/>
      <c r="BK1531" s="1"/>
      <c r="BL1531" s="1"/>
    </row>
    <row r="1532" spans="1:64" x14ac:dyDescent="0.25">
      <c r="A1532" s="1" t="s">
        <v>21</v>
      </c>
      <c r="B1532" s="1" t="s">
        <v>18</v>
      </c>
      <c r="C1532" s="1" t="s">
        <v>56</v>
      </c>
      <c r="D1532" s="1" t="s">
        <v>30</v>
      </c>
      <c r="E1532" s="1" t="s">
        <v>663</v>
      </c>
      <c r="F1532" s="1" t="s">
        <v>852</v>
      </c>
      <c r="G1532">
        <v>2.529E-2</v>
      </c>
      <c r="H1532" s="22">
        <v>-2.3758000000000001E-2</v>
      </c>
      <c r="I1532" s="2">
        <v>2.53E-2</v>
      </c>
      <c r="J1532" s="13">
        <v>-2.5999999999999999E-3</v>
      </c>
      <c r="K1532" s="13">
        <v>8.2900000000000001E-2</v>
      </c>
      <c r="L1532" s="13">
        <v>3.2500000000000001E-2</v>
      </c>
      <c r="M1532" s="13">
        <v>2.9499999999999998E-2</v>
      </c>
      <c r="N1532" s="13">
        <v>-4.1599999999999998E-2</v>
      </c>
      <c r="O1532" s="13">
        <v>-0.15290000000000001</v>
      </c>
      <c r="P1532" s="13">
        <v>2.53E-2</v>
      </c>
      <c r="Q1532" s="19">
        <v>0</v>
      </c>
      <c r="R1532" s="22">
        <v>0.39</v>
      </c>
      <c r="S1532" s="22">
        <v>0.7</v>
      </c>
      <c r="T1532" s="22">
        <v>0.79</v>
      </c>
      <c r="U1532" s="19">
        <v>34</v>
      </c>
      <c r="V1532" s="19">
        <v>7</v>
      </c>
      <c r="AS1532" s="2"/>
      <c r="AT1532" s="2"/>
      <c r="AU1532" s="2"/>
      <c r="AV1532" s="15"/>
      <c r="AW1532" s="15"/>
      <c r="BA1532" s="2"/>
      <c r="BB1532" s="2"/>
      <c r="BD1532" s="20"/>
      <c r="BE1532" s="20"/>
      <c r="BG1532" s="3"/>
      <c r="BH1532" s="1"/>
      <c r="BI1532" s="1"/>
      <c r="BJ1532" s="1"/>
      <c r="BK1532" s="1"/>
      <c r="BL1532" s="1"/>
    </row>
    <row r="1533" spans="1:64" x14ac:dyDescent="0.25">
      <c r="A1533" s="1" t="s">
        <v>21</v>
      </c>
      <c r="B1533" s="1" t="s">
        <v>18</v>
      </c>
      <c r="C1533" s="1" t="s">
        <v>7</v>
      </c>
      <c r="D1533" s="1" t="s">
        <v>286</v>
      </c>
      <c r="E1533" s="1" t="s">
        <v>622</v>
      </c>
      <c r="F1533" s="1" t="s">
        <v>1421</v>
      </c>
      <c r="G1533"/>
      <c r="H1533" s="22">
        <v>-1.5782999999999998E-2</v>
      </c>
      <c r="J1533" s="13">
        <v>6.1199999999999997E-2</v>
      </c>
      <c r="K1533" s="13">
        <v>0.1012</v>
      </c>
      <c r="L1533" s="13">
        <v>3.95E-2</v>
      </c>
      <c r="M1533" s="13">
        <v>3.5000000000000003E-2</v>
      </c>
      <c r="N1533" s="13">
        <v>-2.3199999999999998E-2</v>
      </c>
      <c r="O1533" s="13">
        <v>-0.20300000000000001</v>
      </c>
      <c r="P1533" s="13"/>
      <c r="Q1533" s="19">
        <v>0</v>
      </c>
      <c r="R1533" s="22">
        <v>0.39</v>
      </c>
      <c r="S1533" s="22">
        <v>0.52</v>
      </c>
      <c r="T1533" s="22">
        <v>0.95</v>
      </c>
      <c r="U1533" s="19">
        <v>36</v>
      </c>
      <c r="V1533" s="19">
        <v>8</v>
      </c>
      <c r="AS1533" s="2"/>
      <c r="AT1533" s="2"/>
      <c r="AU1533" s="2"/>
      <c r="AV1533" s="15"/>
      <c r="AW1533" s="15"/>
      <c r="BA1533" s="2"/>
      <c r="BB1533" s="2"/>
      <c r="BD1533" s="20"/>
      <c r="BE1533" s="20"/>
      <c r="BG1533" s="3"/>
      <c r="BH1533" s="1"/>
      <c r="BI1533" s="1"/>
      <c r="BJ1533" s="1"/>
      <c r="BK1533" s="1"/>
      <c r="BL1533" s="1"/>
    </row>
    <row r="1534" spans="1:64" x14ac:dyDescent="0.25">
      <c r="A1534" s="1" t="s">
        <v>6</v>
      </c>
      <c r="B1534" s="1" t="s">
        <v>18</v>
      </c>
      <c r="C1534" s="1" t="s">
        <v>1645</v>
      </c>
      <c r="D1534" s="1" t="s">
        <v>4</v>
      </c>
      <c r="E1534" s="1" t="s">
        <v>3240</v>
      </c>
      <c r="F1534" s="1" t="s">
        <v>3242</v>
      </c>
      <c r="G1534"/>
      <c r="H1534" s="22">
        <v>-0.13780000000000001</v>
      </c>
      <c r="J1534" s="13">
        <v>0.47470000000000001</v>
      </c>
      <c r="K1534" s="13">
        <v>0.84560000000000002</v>
      </c>
      <c r="L1534" s="13">
        <v>0.32919999999999999</v>
      </c>
      <c r="M1534" s="13">
        <v>-9.4999999999999998E-3</v>
      </c>
      <c r="N1534" s="13">
        <v>-0.16089999999999999</v>
      </c>
      <c r="O1534" s="13">
        <v>-0.78200000000000003</v>
      </c>
      <c r="P1534" s="13"/>
      <c r="Q1534" s="19">
        <v>19</v>
      </c>
      <c r="R1534" s="22">
        <v>0.39</v>
      </c>
      <c r="S1534" s="22">
        <v>0.75</v>
      </c>
      <c r="T1534" s="22">
        <v>0.62</v>
      </c>
      <c r="U1534" s="19">
        <v>33</v>
      </c>
      <c r="V1534" s="19">
        <v>17</v>
      </c>
      <c r="AS1534" s="2"/>
      <c r="AT1534" s="2"/>
      <c r="AU1534" s="2"/>
      <c r="AV1534" s="15"/>
      <c r="AW1534" s="15"/>
      <c r="BA1534" s="2"/>
      <c r="BB1534" s="2"/>
      <c r="BD1534" s="20"/>
      <c r="BE1534" s="20"/>
      <c r="BG1534" s="3"/>
      <c r="BH1534" s="1"/>
      <c r="BI1534" s="1"/>
      <c r="BJ1534" s="1"/>
      <c r="BK1534" s="1"/>
      <c r="BL1534" s="1"/>
    </row>
    <row r="1535" spans="1:64" x14ac:dyDescent="0.25">
      <c r="A1535" s="1" t="s">
        <v>1</v>
      </c>
      <c r="B1535" s="1" t="s">
        <v>2</v>
      </c>
      <c r="C1535" s="1" t="s">
        <v>13</v>
      </c>
      <c r="D1535" s="1" t="s">
        <v>4</v>
      </c>
      <c r="E1535" s="1" t="s">
        <v>103</v>
      </c>
      <c r="F1535" s="1" t="s">
        <v>3152</v>
      </c>
      <c r="G1535"/>
      <c r="H1535" s="22">
        <v>1.32E-2</v>
      </c>
      <c r="J1535" s="13">
        <v>-6.1999999999999998E-3</v>
      </c>
      <c r="K1535" s="13">
        <v>0.13919999999999999</v>
      </c>
      <c r="L1535" s="13">
        <v>5.3800000000000001E-2</v>
      </c>
      <c r="M1535" s="13">
        <v>4.5100000000000001E-2</v>
      </c>
      <c r="N1535" s="13">
        <v>-0.1394</v>
      </c>
      <c r="O1535" s="13">
        <v>-0.25480000000000003</v>
      </c>
      <c r="P1535" s="13"/>
      <c r="Q1535" s="19">
        <v>153</v>
      </c>
      <c r="R1535" s="22">
        <v>0.39</v>
      </c>
      <c r="S1535" s="22">
        <v>0.65</v>
      </c>
      <c r="T1535" s="22">
        <v>-0.19</v>
      </c>
      <c r="U1535" s="19">
        <v>36</v>
      </c>
      <c r="V1535" s="19">
        <v>10</v>
      </c>
      <c r="AS1535" s="2"/>
      <c r="AT1535" s="2"/>
      <c r="AU1535" s="2"/>
      <c r="AV1535" s="15"/>
      <c r="AW1535" s="15"/>
      <c r="BA1535" s="2"/>
      <c r="BB1535" s="2"/>
      <c r="BD1535" s="20"/>
      <c r="BE1535" s="20"/>
      <c r="BG1535" s="3"/>
      <c r="BH1535" s="1"/>
      <c r="BI1535" s="1"/>
      <c r="BJ1535" s="1"/>
      <c r="BK1535" s="1"/>
      <c r="BL1535" s="1"/>
    </row>
    <row r="1536" spans="1:64" x14ac:dyDescent="0.25">
      <c r="A1536" s="1" t="s">
        <v>6</v>
      </c>
      <c r="B1536" s="1" t="s">
        <v>18</v>
      </c>
      <c r="C1536" s="1" t="s">
        <v>1645</v>
      </c>
      <c r="D1536" s="1" t="s">
        <v>4</v>
      </c>
      <c r="E1536" s="1" t="s">
        <v>2066</v>
      </c>
      <c r="F1536" s="1" t="s">
        <v>2067</v>
      </c>
      <c r="G1536">
        <v>9.5274999999999999E-2</v>
      </c>
      <c r="H1536" s="22">
        <v>-5.4278E-2</v>
      </c>
      <c r="I1536" s="2">
        <v>9.5299999999999996E-2</v>
      </c>
      <c r="J1536" s="13">
        <v>0.91010000000000002</v>
      </c>
      <c r="K1536" s="13">
        <v>0.68540000000000001</v>
      </c>
      <c r="L1536" s="13">
        <v>0.26779999999999998</v>
      </c>
      <c r="M1536" s="13">
        <v>5.3999999999999999E-2</v>
      </c>
      <c r="N1536" s="13">
        <v>-0.12609999999999999</v>
      </c>
      <c r="O1536" s="13">
        <v>-0.77049999999999996</v>
      </c>
      <c r="P1536" s="13">
        <v>9.5299999999999996E-2</v>
      </c>
      <c r="Q1536" s="19">
        <v>0</v>
      </c>
      <c r="R1536" s="22">
        <v>0.39</v>
      </c>
      <c r="S1536" s="22">
        <v>0.77</v>
      </c>
      <c r="T1536" s="22">
        <v>0.59</v>
      </c>
      <c r="U1536" s="19">
        <v>39</v>
      </c>
      <c r="V1536" s="19">
        <v>20</v>
      </c>
      <c r="AS1536" s="2"/>
      <c r="AT1536" s="2"/>
      <c r="AU1536" s="2"/>
      <c r="AV1536" s="15"/>
      <c r="AW1536" s="15"/>
      <c r="BA1536" s="2"/>
      <c r="BB1536" s="2"/>
      <c r="BD1536" s="20"/>
      <c r="BE1536" s="20"/>
      <c r="BG1536" s="3"/>
      <c r="BH1536" s="1"/>
      <c r="BI1536" s="1"/>
      <c r="BJ1536" s="1"/>
      <c r="BK1536" s="1"/>
      <c r="BL1536" s="1"/>
    </row>
    <row r="1537" spans="1:64" x14ac:dyDescent="0.25">
      <c r="A1537" s="1" t="s">
        <v>987</v>
      </c>
      <c r="B1537" s="1" t="s">
        <v>987</v>
      </c>
      <c r="C1537" s="1" t="s">
        <v>987</v>
      </c>
      <c r="D1537" s="1" t="s">
        <v>987</v>
      </c>
      <c r="E1537" s="1" t="s">
        <v>987</v>
      </c>
      <c r="F1537" s="1" t="s">
        <v>1466</v>
      </c>
      <c r="G1537">
        <v>-3.3572999999999999E-2</v>
      </c>
      <c r="H1537" s="22">
        <v>-1.1334E-2</v>
      </c>
      <c r="I1537" s="2">
        <v>-3.3599999999999998E-2</v>
      </c>
      <c r="J1537" s="13">
        <v>7.4000000000000003E-3</v>
      </c>
      <c r="K1537" s="13">
        <v>5.7799999999999997E-2</v>
      </c>
      <c r="L1537" s="13">
        <v>2.2800000000000001E-2</v>
      </c>
      <c r="M1537" s="13">
        <v>2.1399999999999999E-2</v>
      </c>
      <c r="N1537" s="13">
        <v>-0.1479</v>
      </c>
      <c r="O1537" s="13">
        <v>-0.1512</v>
      </c>
      <c r="P1537" s="13">
        <v>-3.3599999999999998E-2</v>
      </c>
      <c r="Q1537" s="19"/>
      <c r="R1537" s="22">
        <v>0.39</v>
      </c>
      <c r="S1537" s="22">
        <v>0.65</v>
      </c>
      <c r="T1537" s="22">
        <v>0.15</v>
      </c>
      <c r="U1537" s="19">
        <v>33</v>
      </c>
      <c r="V1537" s="19">
        <v>5</v>
      </c>
      <c r="AS1537" s="2"/>
      <c r="AT1537" s="2"/>
      <c r="AU1537" s="2"/>
      <c r="AV1537" s="15"/>
      <c r="AW1537" s="15"/>
      <c r="BA1537" s="2"/>
      <c r="BB1537" s="2"/>
      <c r="BD1537" s="20"/>
      <c r="BE1537" s="20"/>
      <c r="BG1537" s="3"/>
      <c r="BH1537" s="1"/>
      <c r="BI1537" s="1"/>
      <c r="BJ1537" s="1"/>
      <c r="BK1537" s="1"/>
      <c r="BL1537" s="1"/>
    </row>
    <row r="1538" spans="1:64" x14ac:dyDescent="0.25">
      <c r="A1538" s="1" t="s">
        <v>987</v>
      </c>
      <c r="B1538" s="1" t="s">
        <v>987</v>
      </c>
      <c r="C1538" s="1" t="s">
        <v>987</v>
      </c>
      <c r="D1538" s="1" t="s">
        <v>987</v>
      </c>
      <c r="E1538" s="1" t="s">
        <v>987</v>
      </c>
      <c r="F1538" s="1" t="s">
        <v>1602</v>
      </c>
      <c r="G1538">
        <v>2.5748E-2</v>
      </c>
      <c r="H1538" s="22">
        <v>-3.4250000000000001E-3</v>
      </c>
      <c r="I1538" s="2">
        <v>2.5700000000000001E-2</v>
      </c>
      <c r="J1538" s="13">
        <v>0.10639999999999999</v>
      </c>
      <c r="K1538" s="13">
        <v>6.8599999999999994E-2</v>
      </c>
      <c r="L1538" s="13">
        <v>2.69E-2</v>
      </c>
      <c r="M1538" s="13">
        <v>2.4899999999999999E-2</v>
      </c>
      <c r="N1538" s="13">
        <v>0</v>
      </c>
      <c r="O1538" s="13">
        <v>-0.1406</v>
      </c>
      <c r="P1538" s="13">
        <v>2.5700000000000001E-2</v>
      </c>
      <c r="Q1538" s="19"/>
      <c r="R1538" s="22">
        <v>0.39</v>
      </c>
      <c r="S1538" s="22">
        <v>0.54</v>
      </c>
      <c r="T1538" s="22">
        <v>0</v>
      </c>
      <c r="U1538" s="19">
        <v>58</v>
      </c>
      <c r="V1538" s="19">
        <v>15</v>
      </c>
      <c r="AS1538" s="2"/>
      <c r="AT1538" s="2"/>
      <c r="AU1538" s="2"/>
      <c r="AV1538" s="15"/>
      <c r="AW1538" s="15"/>
      <c r="BA1538" s="2"/>
      <c r="BB1538" s="2"/>
      <c r="BD1538" s="20"/>
      <c r="BE1538" s="20"/>
      <c r="BG1538" s="3"/>
      <c r="BH1538" s="1"/>
      <c r="BI1538" s="1"/>
      <c r="BJ1538" s="1"/>
      <c r="BK1538" s="1"/>
      <c r="BL1538" s="1"/>
    </row>
    <row r="1539" spans="1:64" x14ac:dyDescent="0.25">
      <c r="A1539" s="1" t="s">
        <v>6</v>
      </c>
      <c r="B1539" s="1" t="s">
        <v>18</v>
      </c>
      <c r="C1539" s="1" t="s">
        <v>1645</v>
      </c>
      <c r="D1539" s="1" t="s">
        <v>4</v>
      </c>
      <c r="E1539" s="1" t="s">
        <v>1373</v>
      </c>
      <c r="F1539" s="1" t="s">
        <v>1374</v>
      </c>
      <c r="G1539">
        <v>8.6215E-2</v>
      </c>
      <c r="H1539" s="22">
        <v>-0.132545</v>
      </c>
      <c r="I1539" s="2">
        <v>8.6199999999999999E-2</v>
      </c>
      <c r="J1539" s="13">
        <v>0.29809999999999998</v>
      </c>
      <c r="K1539" s="13">
        <v>0.73680000000000001</v>
      </c>
      <c r="L1539" s="13">
        <v>0.28960000000000002</v>
      </c>
      <c r="M1539" s="13">
        <v>2.92E-2</v>
      </c>
      <c r="N1539" s="13">
        <v>-0.40679999999999999</v>
      </c>
      <c r="O1539" s="13">
        <v>-0.82150000000000001</v>
      </c>
      <c r="P1539" s="13">
        <v>8.6199999999999999E-2</v>
      </c>
      <c r="Q1539" s="19">
        <v>0</v>
      </c>
      <c r="R1539" s="22">
        <v>0.39</v>
      </c>
      <c r="S1539" s="22">
        <v>0.77</v>
      </c>
      <c r="T1539" s="22">
        <v>0.55000000000000004</v>
      </c>
      <c r="U1539" s="19">
        <v>39</v>
      </c>
      <c r="V1539" s="19">
        <v>15</v>
      </c>
      <c r="AS1539" s="2"/>
      <c r="AT1539" s="2"/>
      <c r="AU1539" s="2"/>
      <c r="AV1539" s="15"/>
      <c r="AW1539" s="15"/>
      <c r="BA1539" s="2"/>
      <c r="BB1539" s="2"/>
      <c r="BD1539" s="20"/>
      <c r="BE1539" s="20"/>
      <c r="BG1539" s="3"/>
      <c r="BH1539" s="1"/>
      <c r="BI1539" s="1"/>
      <c r="BJ1539" s="1"/>
      <c r="BK1539" s="1"/>
      <c r="BL1539" s="1"/>
    </row>
    <row r="1540" spans="1:64" x14ac:dyDescent="0.25">
      <c r="A1540" s="1" t="s">
        <v>17</v>
      </c>
      <c r="B1540" s="1" t="s">
        <v>18</v>
      </c>
      <c r="C1540" s="1" t="s">
        <v>292</v>
      </c>
      <c r="D1540" s="1" t="s">
        <v>100</v>
      </c>
      <c r="E1540" s="1" t="s">
        <v>2638</v>
      </c>
      <c r="F1540" s="1" t="s">
        <v>2639</v>
      </c>
      <c r="G1540"/>
      <c r="H1540" s="22">
        <v>9.4000000000000004E-3</v>
      </c>
      <c r="J1540" s="13">
        <v>2.47E-2</v>
      </c>
      <c r="K1540" s="13">
        <v>0.13650000000000001</v>
      </c>
      <c r="L1540" s="13">
        <v>5.2900000000000003E-2</v>
      </c>
      <c r="M1540" s="13">
        <v>4.4499999999999998E-2</v>
      </c>
      <c r="N1540" s="13">
        <v>-7.3200000000000001E-2</v>
      </c>
      <c r="O1540" s="13">
        <v>-0.24340000000000001</v>
      </c>
      <c r="P1540" s="13"/>
      <c r="Q1540" s="19">
        <v>105</v>
      </c>
      <c r="R1540" s="22">
        <v>0.39</v>
      </c>
      <c r="S1540" s="22">
        <v>0.48</v>
      </c>
      <c r="T1540" s="22">
        <v>0.64</v>
      </c>
      <c r="U1540" s="19">
        <v>23</v>
      </c>
      <c r="V1540" s="19">
        <v>6</v>
      </c>
      <c r="AS1540" s="2"/>
      <c r="AT1540" s="2"/>
      <c r="AU1540" s="2"/>
      <c r="AV1540" s="15"/>
      <c r="AW1540" s="15"/>
      <c r="BA1540" s="2"/>
      <c r="BB1540" s="2"/>
      <c r="BD1540" s="20"/>
      <c r="BE1540" s="20"/>
      <c r="BG1540" s="3"/>
      <c r="BH1540" s="1"/>
      <c r="BI1540" s="1"/>
      <c r="BJ1540" s="1"/>
      <c r="BK1540" s="1"/>
      <c r="BL1540" s="1"/>
    </row>
    <row r="1541" spans="1:64" x14ac:dyDescent="0.25">
      <c r="A1541" s="1" t="s">
        <v>1</v>
      </c>
      <c r="B1541" s="1" t="s">
        <v>2</v>
      </c>
      <c r="C1541" s="1" t="s">
        <v>13</v>
      </c>
      <c r="D1541" s="1" t="s">
        <v>4</v>
      </c>
      <c r="E1541" s="1" t="s">
        <v>213</v>
      </c>
      <c r="F1541" s="1" t="s">
        <v>808</v>
      </c>
      <c r="G1541"/>
      <c r="H1541" s="22">
        <v>3.8999999999999998E-3</v>
      </c>
      <c r="J1541" s="13">
        <v>5.28E-2</v>
      </c>
      <c r="K1541" s="13">
        <v>0.14349999999999999</v>
      </c>
      <c r="L1541" s="13">
        <v>5.5800000000000002E-2</v>
      </c>
      <c r="M1541" s="13">
        <v>4.6600000000000003E-2</v>
      </c>
      <c r="N1541" s="13">
        <v>-9.0399999999999994E-2</v>
      </c>
      <c r="O1541" s="13">
        <v>-0.2135</v>
      </c>
      <c r="P1541" s="13"/>
      <c r="Q1541" s="19">
        <v>77</v>
      </c>
      <c r="R1541" s="22">
        <v>0.39</v>
      </c>
      <c r="S1541" s="22">
        <v>0.53</v>
      </c>
      <c r="T1541" s="22">
        <v>0.16</v>
      </c>
      <c r="U1541" s="19">
        <v>48</v>
      </c>
      <c r="V1541" s="19">
        <v>12</v>
      </c>
      <c r="AS1541" s="2"/>
      <c r="AT1541" s="2"/>
      <c r="AU1541" s="2"/>
      <c r="AV1541" s="15"/>
      <c r="AW1541" s="15"/>
      <c r="BA1541" s="2"/>
      <c r="BB1541" s="2"/>
      <c r="BD1541" s="20"/>
      <c r="BE1541" s="20"/>
      <c r="BG1541" s="3"/>
      <c r="BH1541" s="1"/>
      <c r="BI1541" s="1"/>
      <c r="BJ1541" s="1"/>
      <c r="BK1541" s="1"/>
      <c r="BL1541" s="1"/>
    </row>
    <row r="1542" spans="1:64" x14ac:dyDescent="0.25">
      <c r="A1542" s="1" t="s">
        <v>65</v>
      </c>
      <c r="B1542" s="1" t="s">
        <v>68</v>
      </c>
      <c r="C1542" s="1" t="s">
        <v>7</v>
      </c>
      <c r="D1542" s="1" t="s">
        <v>16</v>
      </c>
      <c r="E1542" s="1" t="s">
        <v>986</v>
      </c>
      <c r="F1542" s="1" t="s">
        <v>1583</v>
      </c>
      <c r="G1542"/>
      <c r="H1542" s="22">
        <v>-1.1302E-2</v>
      </c>
      <c r="J1542" s="13">
        <v>-1E-3</v>
      </c>
      <c r="K1542" s="13">
        <v>0.15359999999999999</v>
      </c>
      <c r="L1542" s="13">
        <v>6.0199999999999997E-2</v>
      </c>
      <c r="M1542" s="13">
        <v>4.99E-2</v>
      </c>
      <c r="N1542" s="13">
        <v>-0.17680000000000001</v>
      </c>
      <c r="O1542" s="13">
        <v>-0.29809999999999998</v>
      </c>
      <c r="P1542" s="13"/>
      <c r="Q1542" s="19">
        <v>50</v>
      </c>
      <c r="R1542" s="22">
        <v>0.39</v>
      </c>
      <c r="S1542" s="22">
        <v>0.82</v>
      </c>
      <c r="T1542" s="22">
        <v>0.27</v>
      </c>
      <c r="U1542" s="19">
        <v>36</v>
      </c>
      <c r="V1542" s="19">
        <v>10</v>
      </c>
      <c r="AS1542" s="2"/>
      <c r="AT1542" s="2"/>
      <c r="AU1542" s="2"/>
      <c r="AV1542" s="15"/>
      <c r="AW1542" s="15"/>
      <c r="BA1542" s="2"/>
      <c r="BB1542" s="2"/>
      <c r="BD1542" s="20"/>
      <c r="BE1542" s="20"/>
      <c r="BG1542" s="3"/>
      <c r="BH1542" s="1"/>
      <c r="BI1542" s="1"/>
      <c r="BJ1542" s="1"/>
      <c r="BK1542" s="1"/>
      <c r="BL1542" s="1"/>
    </row>
    <row r="1543" spans="1:64" x14ac:dyDescent="0.25">
      <c r="A1543" s="1" t="s">
        <v>1</v>
      </c>
      <c r="B1543" s="1" t="s">
        <v>2</v>
      </c>
      <c r="C1543" s="1" t="s">
        <v>56</v>
      </c>
      <c r="D1543" s="1" t="s">
        <v>30</v>
      </c>
      <c r="E1543" s="1" t="s">
        <v>466</v>
      </c>
      <c r="F1543" s="1" t="s">
        <v>2316</v>
      </c>
      <c r="G1543"/>
      <c r="H1543" s="22">
        <v>-2.3599999999999999E-2</v>
      </c>
      <c r="J1543" s="13">
        <v>0.109</v>
      </c>
      <c r="K1543" s="13">
        <v>0.36659999999999998</v>
      </c>
      <c r="L1543" s="13">
        <v>0.13819999999999999</v>
      </c>
      <c r="M1543" s="13">
        <v>7.3700000000000002E-2</v>
      </c>
      <c r="N1543" s="13">
        <v>-2.3599999999999999E-2</v>
      </c>
      <c r="O1543" s="13">
        <v>-0.54430000000000001</v>
      </c>
      <c r="P1543" s="13"/>
      <c r="Q1543" s="19">
        <v>1</v>
      </c>
      <c r="R1543" s="22">
        <v>0.38</v>
      </c>
      <c r="S1543" s="22">
        <v>0.53</v>
      </c>
      <c r="T1543" s="22">
        <v>0.72</v>
      </c>
      <c r="U1543" s="19">
        <v>32</v>
      </c>
      <c r="V1543" s="19">
        <v>7</v>
      </c>
      <c r="AS1543" s="2"/>
      <c r="AT1543" s="2"/>
      <c r="AU1543" s="2"/>
      <c r="AV1543" s="15"/>
      <c r="AW1543" s="15"/>
      <c r="BA1543" s="2"/>
      <c r="BB1543" s="2"/>
      <c r="BD1543" s="20"/>
      <c r="BE1543" s="20"/>
      <c r="BG1543" s="3"/>
      <c r="BH1543" s="1"/>
      <c r="BI1543" s="1"/>
      <c r="BJ1543" s="1"/>
      <c r="BK1543" s="1"/>
      <c r="BL1543" s="1"/>
    </row>
    <row r="1544" spans="1:64" x14ac:dyDescent="0.25">
      <c r="A1544" s="1" t="s">
        <v>6</v>
      </c>
      <c r="B1544" s="1" t="s">
        <v>18</v>
      </c>
      <c r="C1544" s="1" t="s">
        <v>1645</v>
      </c>
      <c r="D1544" s="1" t="s">
        <v>4</v>
      </c>
      <c r="E1544" s="1" t="s">
        <v>3028</v>
      </c>
      <c r="F1544" s="1" t="s">
        <v>3029</v>
      </c>
      <c r="G1544">
        <v>-0.117843</v>
      </c>
      <c r="H1544" s="22">
        <v>-0.166932</v>
      </c>
      <c r="I1544" s="2">
        <v>-0.1178</v>
      </c>
      <c r="J1544" s="13">
        <v>0.3664</v>
      </c>
      <c r="K1544" s="13">
        <v>0.98340000000000005</v>
      </c>
      <c r="L1544" s="13">
        <v>0.37080000000000002</v>
      </c>
      <c r="M1544" s="13">
        <v>-6.8099999999999994E-2</v>
      </c>
      <c r="N1544" s="13">
        <v>-0.61399999999999999</v>
      </c>
      <c r="O1544" s="13">
        <v>-0.86660000000000004</v>
      </c>
      <c r="P1544" s="13">
        <v>-0.1178</v>
      </c>
      <c r="Q1544" s="19">
        <v>0</v>
      </c>
      <c r="R1544" s="22">
        <v>0.38</v>
      </c>
      <c r="S1544" s="22">
        <v>0.89</v>
      </c>
      <c r="T1544" s="22">
        <v>0.49</v>
      </c>
      <c r="U1544" s="19">
        <v>38</v>
      </c>
      <c r="V1544" s="19">
        <v>14</v>
      </c>
      <c r="AS1544" s="2"/>
      <c r="AT1544" s="2"/>
      <c r="AU1544" s="2"/>
      <c r="AV1544" s="15"/>
      <c r="AW1544" s="15"/>
      <c r="BA1544" s="2"/>
      <c r="BB1544" s="2"/>
      <c r="BD1544" s="20"/>
      <c r="BE1544" s="20"/>
      <c r="BG1544" s="3"/>
      <c r="BH1544" s="1"/>
      <c r="BI1544" s="1"/>
      <c r="BJ1544" s="1"/>
      <c r="BK1544" s="1"/>
      <c r="BL1544" s="1"/>
    </row>
    <row r="1545" spans="1:64" x14ac:dyDescent="0.25">
      <c r="A1545" s="1" t="s">
        <v>1</v>
      </c>
      <c r="B1545" s="1" t="s">
        <v>2</v>
      </c>
      <c r="C1545" s="1" t="s">
        <v>39</v>
      </c>
      <c r="D1545" s="1" t="s">
        <v>4</v>
      </c>
      <c r="E1545" s="1" t="s">
        <v>727</v>
      </c>
      <c r="F1545" s="1" t="s">
        <v>1626</v>
      </c>
      <c r="G1545"/>
      <c r="H1545" s="22">
        <v>1.2999999999999999E-2</v>
      </c>
      <c r="J1545" s="13">
        <v>-1.52E-2</v>
      </c>
      <c r="K1545" s="13">
        <v>0.16769999999999999</v>
      </c>
      <c r="L1545" s="13">
        <v>6.3200000000000006E-2</v>
      </c>
      <c r="M1545" s="13">
        <v>5.04E-2</v>
      </c>
      <c r="N1545" s="13">
        <v>-0.33460000000000001</v>
      </c>
      <c r="O1545" s="13">
        <v>-0.37709999999999999</v>
      </c>
      <c r="P1545" s="13"/>
      <c r="Q1545" s="19">
        <v>230</v>
      </c>
      <c r="R1545" s="22">
        <v>0.38</v>
      </c>
      <c r="S1545" s="22">
        <v>0.69</v>
      </c>
      <c r="T1545" s="22">
        <v>-0.24</v>
      </c>
      <c r="U1545" s="19">
        <v>95</v>
      </c>
      <c r="V1545" s="19">
        <v>11</v>
      </c>
      <c r="AS1545" s="2"/>
      <c r="AT1545" s="2"/>
      <c r="AU1545" s="2"/>
      <c r="AV1545" s="15"/>
      <c r="AW1545" s="15"/>
      <c r="BA1545" s="2"/>
      <c r="BB1545" s="2"/>
      <c r="BD1545" s="20"/>
      <c r="BE1545" s="20"/>
      <c r="BG1545" s="3"/>
      <c r="BH1545" s="1"/>
      <c r="BI1545" s="1"/>
      <c r="BJ1545" s="1"/>
      <c r="BK1545" s="1"/>
      <c r="BL1545" s="1"/>
    </row>
    <row r="1546" spans="1:64" x14ac:dyDescent="0.25">
      <c r="A1546" s="1" t="s">
        <v>1</v>
      </c>
      <c r="B1546" s="1" t="s">
        <v>18</v>
      </c>
      <c r="C1546" s="1" t="s">
        <v>25</v>
      </c>
      <c r="D1546" s="1" t="s">
        <v>4</v>
      </c>
      <c r="E1546" s="1" t="s">
        <v>1809</v>
      </c>
      <c r="F1546" s="1" t="s">
        <v>656</v>
      </c>
      <c r="G1546"/>
      <c r="H1546" s="22">
        <v>9.1999999999999998E-3</v>
      </c>
      <c r="J1546" s="13">
        <v>1.5E-3</v>
      </c>
      <c r="K1546" s="13">
        <v>3.4200000000000001E-2</v>
      </c>
      <c r="L1546" s="13">
        <v>1.3100000000000001E-2</v>
      </c>
      <c r="M1546" s="13">
        <v>1.26E-2</v>
      </c>
      <c r="N1546" s="13">
        <v>-1.8700000000000001E-2</v>
      </c>
      <c r="O1546" s="13">
        <v>-2.7699999999999999E-2</v>
      </c>
      <c r="P1546" s="13"/>
      <c r="Q1546" s="19">
        <v>43</v>
      </c>
      <c r="R1546" s="22">
        <v>0.38</v>
      </c>
      <c r="S1546" s="22">
        <v>0.46</v>
      </c>
      <c r="T1546" s="22">
        <v>-0.1</v>
      </c>
      <c r="U1546" s="19">
        <v>8</v>
      </c>
      <c r="V1546" s="19">
        <v>3</v>
      </c>
      <c r="AS1546" s="2"/>
      <c r="AT1546" s="2"/>
      <c r="AU1546" s="2"/>
      <c r="AV1546" s="15"/>
      <c r="AW1546" s="15"/>
      <c r="BA1546" s="2"/>
      <c r="BB1546" s="2"/>
      <c r="BD1546" s="20"/>
      <c r="BE1546" s="20"/>
      <c r="BG1546" s="3"/>
      <c r="BH1546" s="1"/>
      <c r="BI1546" s="1"/>
      <c r="BJ1546" s="1"/>
      <c r="BK1546" s="1"/>
      <c r="BL1546" s="1"/>
    </row>
    <row r="1547" spans="1:64" x14ac:dyDescent="0.25">
      <c r="A1547" s="1" t="s">
        <v>1</v>
      </c>
      <c r="B1547" s="1" t="s">
        <v>8</v>
      </c>
      <c r="C1547" s="1" t="s">
        <v>7</v>
      </c>
      <c r="D1547" s="1" t="s">
        <v>29</v>
      </c>
      <c r="E1547" s="1" t="s">
        <v>1800</v>
      </c>
      <c r="F1547" s="1" t="s">
        <v>1801</v>
      </c>
      <c r="G1547"/>
      <c r="H1547" s="22">
        <v>8.5000000000000006E-3</v>
      </c>
      <c r="J1547" s="13">
        <v>0.1426</v>
      </c>
      <c r="K1547" s="13">
        <v>7.4399999999999994E-2</v>
      </c>
      <c r="L1547" s="13">
        <v>2.8400000000000002E-2</v>
      </c>
      <c r="M1547" s="13">
        <v>2.5999999999999999E-2</v>
      </c>
      <c r="N1547" s="13">
        <v>0</v>
      </c>
      <c r="O1547" s="13">
        <v>-0.1295</v>
      </c>
      <c r="P1547" s="13"/>
      <c r="Q1547" s="19">
        <v>7</v>
      </c>
      <c r="R1547" s="22">
        <v>0.38</v>
      </c>
      <c r="S1547" s="22">
        <v>0.61</v>
      </c>
      <c r="T1547" s="22">
        <v>0.15</v>
      </c>
      <c r="U1547" s="19">
        <v>36</v>
      </c>
      <c r="V1547" s="19">
        <v>14</v>
      </c>
      <c r="AS1547" s="2"/>
      <c r="AT1547" s="2"/>
      <c r="AU1547" s="2"/>
      <c r="AV1547" s="15"/>
      <c r="AW1547" s="15"/>
      <c r="BA1547" s="2"/>
      <c r="BB1547" s="2"/>
      <c r="BD1547" s="20"/>
      <c r="BE1547" s="20"/>
      <c r="BG1547" s="3"/>
      <c r="BH1547" s="1"/>
      <c r="BI1547" s="1"/>
      <c r="BJ1547" s="1"/>
      <c r="BK1547" s="1"/>
      <c r="BL1547" s="1"/>
    </row>
    <row r="1548" spans="1:64" x14ac:dyDescent="0.25">
      <c r="A1548" s="1" t="s">
        <v>36</v>
      </c>
      <c r="B1548" s="1" t="s">
        <v>8</v>
      </c>
      <c r="C1548" s="1" t="s">
        <v>7</v>
      </c>
      <c r="D1548" s="1" t="s">
        <v>4</v>
      </c>
      <c r="E1548" s="1" t="s">
        <v>2412</v>
      </c>
      <c r="F1548" s="1" t="s">
        <v>2413</v>
      </c>
      <c r="G1548"/>
      <c r="H1548" s="22">
        <v>2.9999999999999997E-4</v>
      </c>
      <c r="J1548" s="13">
        <v>6.4000000000000001E-2</v>
      </c>
      <c r="K1548" s="13">
        <v>4.7800000000000002E-2</v>
      </c>
      <c r="L1548" s="13">
        <v>1.84E-2</v>
      </c>
      <c r="M1548" s="13">
        <v>1.7399999999999999E-2</v>
      </c>
      <c r="N1548" s="13">
        <v>0</v>
      </c>
      <c r="O1548" s="13">
        <v>-0.1145</v>
      </c>
      <c r="P1548" s="13"/>
      <c r="Q1548" s="19">
        <v>71</v>
      </c>
      <c r="R1548" s="22">
        <v>0.38</v>
      </c>
      <c r="S1548" s="22">
        <v>0.37</v>
      </c>
      <c r="T1548" s="22">
        <v>0.78</v>
      </c>
      <c r="U1548" s="19">
        <v>37</v>
      </c>
      <c r="V1548" s="19">
        <v>13</v>
      </c>
      <c r="AS1548" s="2"/>
      <c r="AT1548" s="2"/>
      <c r="AU1548" s="2"/>
      <c r="AV1548" s="15"/>
      <c r="AW1548" s="15"/>
      <c r="BA1548" s="2"/>
      <c r="BB1548" s="2"/>
      <c r="BD1548" s="20"/>
      <c r="BE1548" s="20"/>
      <c r="BG1548" s="3"/>
      <c r="BH1548" s="1"/>
      <c r="BI1548" s="1"/>
      <c r="BJ1548" s="1"/>
      <c r="BK1548" s="1"/>
      <c r="BL1548" s="1"/>
    </row>
    <row r="1549" spans="1:64" x14ac:dyDescent="0.25">
      <c r="A1549" s="1" t="s">
        <v>1</v>
      </c>
      <c r="B1549" s="1" t="s">
        <v>2</v>
      </c>
      <c r="C1549" s="1" t="s">
        <v>326</v>
      </c>
      <c r="D1549" s="1" t="s">
        <v>4</v>
      </c>
      <c r="E1549" s="1" t="s">
        <v>69</v>
      </c>
      <c r="F1549" s="1" t="s">
        <v>1810</v>
      </c>
      <c r="G1549"/>
      <c r="H1549" s="22">
        <v>-2.53E-2</v>
      </c>
      <c r="J1549" s="13">
        <v>-6.4399999999999999E-2</v>
      </c>
      <c r="K1549" s="13">
        <v>9.9299999999999999E-2</v>
      </c>
      <c r="L1549" s="13">
        <v>3.7400000000000003E-2</v>
      </c>
      <c r="M1549" s="13">
        <v>3.3000000000000002E-2</v>
      </c>
      <c r="N1549" s="13">
        <v>-7.0400000000000004E-2</v>
      </c>
      <c r="O1549" s="13">
        <v>-0.1946</v>
      </c>
      <c r="P1549" s="13"/>
      <c r="Q1549" s="19">
        <v>4</v>
      </c>
      <c r="R1549" s="22">
        <v>0.38</v>
      </c>
      <c r="S1549" s="22">
        <v>0.59</v>
      </c>
      <c r="T1549" s="22">
        <v>-0.03</v>
      </c>
      <c r="U1549" s="19">
        <v>45</v>
      </c>
      <c r="V1549" s="19">
        <v>16</v>
      </c>
      <c r="AS1549" s="2"/>
      <c r="AT1549" s="2"/>
      <c r="AU1549" s="2"/>
      <c r="AV1549" s="15"/>
      <c r="AW1549" s="15"/>
      <c r="BA1549" s="2"/>
      <c r="BB1549" s="2"/>
      <c r="BD1549" s="20"/>
      <c r="BE1549" s="20"/>
      <c r="BG1549" s="3"/>
      <c r="BH1549" s="1"/>
      <c r="BI1549" s="1"/>
      <c r="BJ1549" s="1"/>
      <c r="BK1549" s="1"/>
      <c r="BL1549" s="1"/>
    </row>
    <row r="1550" spans="1:64" x14ac:dyDescent="0.25">
      <c r="A1550" s="1" t="s">
        <v>1</v>
      </c>
      <c r="B1550" s="1" t="s">
        <v>2</v>
      </c>
      <c r="C1550" s="1" t="s">
        <v>13</v>
      </c>
      <c r="D1550" s="1" t="s">
        <v>4</v>
      </c>
      <c r="E1550" s="1" t="s">
        <v>1463</v>
      </c>
      <c r="F1550" s="1" t="s">
        <v>1464</v>
      </c>
      <c r="G1550"/>
      <c r="H1550" s="22">
        <v>1.6999999999999999E-3</v>
      </c>
      <c r="J1550" s="13">
        <v>-2.8000000000000001E-2</v>
      </c>
      <c r="K1550" s="13">
        <v>0.20860000000000001</v>
      </c>
      <c r="L1550" s="13">
        <v>7.8899999999999998E-2</v>
      </c>
      <c r="M1550" s="13">
        <v>5.9299999999999999E-2</v>
      </c>
      <c r="N1550" s="13">
        <v>-0.12239999999999999</v>
      </c>
      <c r="O1550" s="13">
        <v>-0.3115</v>
      </c>
      <c r="P1550" s="13"/>
      <c r="Q1550" s="19">
        <v>1</v>
      </c>
      <c r="R1550" s="22">
        <v>0.38</v>
      </c>
      <c r="S1550" s="22">
        <v>0.6</v>
      </c>
      <c r="T1550" s="22">
        <v>-0.18</v>
      </c>
      <c r="U1550" s="19">
        <v>33</v>
      </c>
      <c r="V1550" s="19">
        <v>20</v>
      </c>
      <c r="AS1550" s="2"/>
      <c r="AT1550" s="2"/>
      <c r="AU1550" s="2"/>
      <c r="AV1550" s="15"/>
      <c r="AW1550" s="15"/>
      <c r="BA1550" s="2"/>
      <c r="BB1550" s="2"/>
      <c r="BD1550" s="20"/>
      <c r="BE1550" s="20"/>
      <c r="BG1550" s="3"/>
      <c r="BH1550" s="1"/>
      <c r="BI1550" s="1"/>
      <c r="BJ1550" s="1"/>
      <c r="BK1550" s="1"/>
      <c r="BL1550" s="1"/>
    </row>
    <row r="1551" spans="1:64" x14ac:dyDescent="0.25">
      <c r="A1551" s="1" t="s">
        <v>1</v>
      </c>
      <c r="B1551" s="1" t="s">
        <v>2</v>
      </c>
      <c r="C1551" s="1" t="s">
        <v>28</v>
      </c>
      <c r="D1551" s="1" t="s">
        <v>4</v>
      </c>
      <c r="E1551" s="1" t="s">
        <v>263</v>
      </c>
      <c r="F1551" s="1" t="s">
        <v>264</v>
      </c>
      <c r="G1551"/>
      <c r="H1551" s="22">
        <v>2.358E-2</v>
      </c>
      <c r="J1551" s="13">
        <v>8.4900000000000003E-2</v>
      </c>
      <c r="K1551" s="13">
        <v>4.7600000000000003E-2</v>
      </c>
      <c r="L1551" s="13">
        <v>1.7899999999999999E-2</v>
      </c>
      <c r="M1551" s="13">
        <v>1.6899999999999998E-2</v>
      </c>
      <c r="N1551" s="13">
        <v>0</v>
      </c>
      <c r="O1551" s="13">
        <v>-0.1439</v>
      </c>
      <c r="P1551" s="13"/>
      <c r="Q1551" s="19">
        <v>181</v>
      </c>
      <c r="R1551" s="22">
        <v>0.38</v>
      </c>
      <c r="S1551" s="22">
        <v>0.57999999999999996</v>
      </c>
      <c r="T1551" s="22">
        <v>-0.05</v>
      </c>
      <c r="U1551" s="19">
        <v>49</v>
      </c>
      <c r="V1551" s="19">
        <v>7</v>
      </c>
      <c r="AS1551" s="2"/>
      <c r="AT1551" s="2"/>
      <c r="AU1551" s="2"/>
      <c r="AV1551" s="15"/>
      <c r="AW1551" s="15"/>
      <c r="BA1551" s="2"/>
      <c r="BB1551" s="2"/>
      <c r="BD1551" s="20"/>
      <c r="BE1551" s="20"/>
      <c r="BG1551" s="3"/>
      <c r="BH1551" s="1"/>
      <c r="BI1551" s="1"/>
      <c r="BJ1551" s="1"/>
      <c r="BK1551" s="1"/>
      <c r="BL1551" s="1"/>
    </row>
    <row r="1552" spans="1:64" x14ac:dyDescent="0.25">
      <c r="A1552" s="1" t="s">
        <v>21</v>
      </c>
      <c r="B1552" s="1" t="s">
        <v>18</v>
      </c>
      <c r="C1552" s="1" t="s">
        <v>7</v>
      </c>
      <c r="D1552" s="1" t="s">
        <v>4</v>
      </c>
      <c r="E1552" s="1" t="s">
        <v>723</v>
      </c>
      <c r="F1552" s="1" t="s">
        <v>1093</v>
      </c>
      <c r="G1552">
        <v>3.2390000000000001E-3</v>
      </c>
      <c r="H1552" s="22">
        <v>-2.4600000000000002E-4</v>
      </c>
      <c r="I1552" s="2">
        <v>3.2000000000000002E-3</v>
      </c>
      <c r="J1552" s="13">
        <v>0.11609999999999999</v>
      </c>
      <c r="K1552" s="13">
        <v>0.1048</v>
      </c>
      <c r="L1552" s="13">
        <v>3.9399999999999998E-2</v>
      </c>
      <c r="M1552" s="13">
        <v>3.44E-2</v>
      </c>
      <c r="N1552" s="13">
        <v>0</v>
      </c>
      <c r="O1552" s="13">
        <v>-0.45190000000000002</v>
      </c>
      <c r="P1552" s="13">
        <v>3.2000000000000002E-3</v>
      </c>
      <c r="Q1552" s="19">
        <v>87</v>
      </c>
      <c r="R1552" s="22">
        <v>0.38</v>
      </c>
      <c r="S1552" s="22">
        <v>0.44</v>
      </c>
      <c r="T1552" s="22">
        <v>0.86</v>
      </c>
      <c r="U1552" s="19">
        <v>64</v>
      </c>
      <c r="V1552" s="19">
        <v>7</v>
      </c>
      <c r="AS1552" s="2"/>
      <c r="AT1552" s="2"/>
      <c r="AU1552" s="2"/>
      <c r="AV1552" s="15"/>
      <c r="AW1552" s="15"/>
      <c r="BA1552" s="2"/>
      <c r="BB1552" s="2"/>
      <c r="BD1552" s="20"/>
      <c r="BE1552" s="20"/>
      <c r="BG1552" s="3"/>
      <c r="BH1552" s="1"/>
      <c r="BI1552" s="1"/>
      <c r="BJ1552" s="1"/>
      <c r="BK1552" s="1"/>
      <c r="BL1552" s="1"/>
    </row>
    <row r="1553" spans="1:64" x14ac:dyDescent="0.25">
      <c r="A1553" s="1" t="s">
        <v>1</v>
      </c>
      <c r="B1553" s="1" t="s">
        <v>18</v>
      </c>
      <c r="C1553" s="1" t="s">
        <v>25</v>
      </c>
      <c r="D1553" s="1" t="s">
        <v>29</v>
      </c>
      <c r="E1553" s="1" t="s">
        <v>1675</v>
      </c>
      <c r="F1553" s="1" t="s">
        <v>1676</v>
      </c>
      <c r="G1553"/>
      <c r="H1553" s="22">
        <v>-1.0999E-2</v>
      </c>
      <c r="J1553" s="13">
        <v>-4.48E-2</v>
      </c>
      <c r="K1553" s="13">
        <v>7.9500000000000001E-2</v>
      </c>
      <c r="L1553" s="13">
        <v>0.03</v>
      </c>
      <c r="M1553" s="13">
        <v>2.7099999999999999E-2</v>
      </c>
      <c r="N1553" s="13">
        <v>-6.5100000000000005E-2</v>
      </c>
      <c r="O1553" s="13">
        <v>-0.28810000000000002</v>
      </c>
      <c r="P1553" s="13"/>
      <c r="Q1553" s="19">
        <v>7596</v>
      </c>
      <c r="R1553" s="22">
        <v>0.38</v>
      </c>
      <c r="S1553" s="22">
        <v>0.52</v>
      </c>
      <c r="T1553" s="22">
        <v>0.31</v>
      </c>
      <c r="U1553" s="19">
        <v>133</v>
      </c>
      <c r="V1553" s="19">
        <v>11</v>
      </c>
      <c r="AS1553" s="2"/>
      <c r="AT1553" s="2"/>
      <c r="AU1553" s="2"/>
      <c r="AV1553" s="15"/>
      <c r="AW1553" s="15"/>
      <c r="BA1553" s="2"/>
      <c r="BB1553" s="2"/>
      <c r="BD1553" s="20"/>
      <c r="BE1553" s="20"/>
      <c r="BG1553" s="3"/>
      <c r="BH1553" s="1"/>
      <c r="BI1553" s="1"/>
      <c r="BJ1553" s="1"/>
      <c r="BK1553" s="1"/>
      <c r="BL1553" s="1"/>
    </row>
    <row r="1554" spans="1:64" x14ac:dyDescent="0.25">
      <c r="A1554" s="1" t="s">
        <v>1</v>
      </c>
      <c r="B1554" s="1" t="s">
        <v>18</v>
      </c>
      <c r="C1554" s="1" t="s">
        <v>25</v>
      </c>
      <c r="D1554" s="1" t="s">
        <v>29</v>
      </c>
      <c r="E1554" s="1" t="s">
        <v>1675</v>
      </c>
      <c r="F1554" s="1" t="s">
        <v>1710</v>
      </c>
      <c r="G1554"/>
      <c r="H1554" s="22">
        <v>-3.6830000000000001E-3</v>
      </c>
      <c r="J1554" s="13">
        <v>-1.46E-2</v>
      </c>
      <c r="K1554" s="13">
        <v>2.6499999999999999E-2</v>
      </c>
      <c r="L1554" s="13">
        <v>0.01</v>
      </c>
      <c r="M1554" s="13">
        <v>9.7000000000000003E-3</v>
      </c>
      <c r="N1554" s="13">
        <v>-2.1700000000000001E-2</v>
      </c>
      <c r="O1554" s="13">
        <v>-0.1043</v>
      </c>
      <c r="P1554" s="13"/>
      <c r="Q1554" s="19">
        <v>7596</v>
      </c>
      <c r="R1554" s="22">
        <v>0.38</v>
      </c>
      <c r="S1554" s="22">
        <v>0.52</v>
      </c>
      <c r="T1554" s="22">
        <v>0.31</v>
      </c>
      <c r="U1554" s="19">
        <v>118</v>
      </c>
      <c r="V1554" s="19">
        <v>9</v>
      </c>
      <c r="AS1554" s="2"/>
      <c r="AT1554" s="2"/>
      <c r="AU1554" s="2"/>
      <c r="AV1554" s="15"/>
      <c r="AW1554" s="15"/>
      <c r="BA1554" s="2"/>
      <c r="BB1554" s="2"/>
      <c r="BD1554" s="20"/>
      <c r="BE1554" s="20"/>
      <c r="BG1554" s="3"/>
      <c r="BH1554" s="1"/>
      <c r="BI1554" s="1"/>
      <c r="BJ1554" s="1"/>
      <c r="BK1554" s="1"/>
      <c r="BL1554" s="1"/>
    </row>
    <row r="1555" spans="1:64" x14ac:dyDescent="0.25">
      <c r="A1555" s="1" t="s">
        <v>1085</v>
      </c>
      <c r="B1555" s="1" t="s">
        <v>18</v>
      </c>
      <c r="C1555" s="1" t="s">
        <v>7</v>
      </c>
      <c r="D1555" s="1" t="s">
        <v>4</v>
      </c>
      <c r="E1555" s="1" t="s">
        <v>1135</v>
      </c>
      <c r="F1555" s="1" t="s">
        <v>1136</v>
      </c>
      <c r="G1555">
        <v>-6.9306000000000006E-2</v>
      </c>
      <c r="H1555" s="22">
        <v>-3.8095999999999998E-2</v>
      </c>
      <c r="I1555" s="2">
        <v>-6.93E-2</v>
      </c>
      <c r="J1555" s="13">
        <v>-5.7799999999999997E-2</v>
      </c>
      <c r="K1555" s="13">
        <v>0.1351</v>
      </c>
      <c r="L1555" s="13">
        <v>5.1499999999999997E-2</v>
      </c>
      <c r="M1555" s="13">
        <v>4.3200000000000002E-2</v>
      </c>
      <c r="N1555" s="13">
        <v>-0.2273</v>
      </c>
      <c r="O1555" s="13">
        <v>-0.42899999999999999</v>
      </c>
      <c r="P1555" s="13">
        <v>-6.93E-2</v>
      </c>
      <c r="Q1555" s="19">
        <v>0</v>
      </c>
      <c r="R1555" s="22">
        <v>0.38</v>
      </c>
      <c r="S1555" s="22">
        <v>0.5</v>
      </c>
      <c r="T1555" s="22">
        <v>0.41</v>
      </c>
      <c r="U1555" s="19">
        <v>42</v>
      </c>
      <c r="V1555" s="19">
        <v>5</v>
      </c>
      <c r="AS1555" s="2"/>
      <c r="AT1555" s="2"/>
      <c r="AU1555" s="2"/>
      <c r="AV1555" s="15"/>
      <c r="AW1555" s="15"/>
      <c r="BA1555" s="2"/>
      <c r="BB1555" s="2"/>
      <c r="BD1555" s="20"/>
      <c r="BE1555" s="20"/>
      <c r="BG1555" s="3"/>
      <c r="BH1555" s="1"/>
      <c r="BI1555" s="1"/>
      <c r="BJ1555" s="1"/>
      <c r="BK1555" s="1"/>
      <c r="BL1555" s="1"/>
    </row>
    <row r="1556" spans="1:64" x14ac:dyDescent="0.25">
      <c r="A1556" s="1" t="s">
        <v>36</v>
      </c>
      <c r="B1556" s="1" t="s">
        <v>18</v>
      </c>
      <c r="C1556" s="1" t="s">
        <v>39</v>
      </c>
      <c r="D1556" s="1" t="s">
        <v>4</v>
      </c>
      <c r="E1556" s="1" t="s">
        <v>699</v>
      </c>
      <c r="F1556" s="1" t="s">
        <v>2444</v>
      </c>
      <c r="G1556"/>
      <c r="H1556" s="22">
        <v>1.83E-2</v>
      </c>
      <c r="J1556" s="13">
        <v>2.6499999999999999E-2</v>
      </c>
      <c r="K1556" s="13">
        <v>3.6700000000000003E-2</v>
      </c>
      <c r="L1556" s="13">
        <v>1.41E-2</v>
      </c>
      <c r="M1556" s="13">
        <v>1.35E-2</v>
      </c>
      <c r="N1556" s="13">
        <v>-9.7000000000000003E-3</v>
      </c>
      <c r="O1556" s="13">
        <v>-5.7099999999999998E-2</v>
      </c>
      <c r="P1556" s="13"/>
      <c r="Q1556" s="19">
        <v>507</v>
      </c>
      <c r="R1556" s="22">
        <v>0.38</v>
      </c>
      <c r="S1556" s="22">
        <v>0.76</v>
      </c>
      <c r="T1556" s="22">
        <v>-0.23</v>
      </c>
      <c r="U1556" s="19">
        <v>32</v>
      </c>
      <c r="V1556" s="19">
        <v>9</v>
      </c>
      <c r="AS1556" s="2"/>
      <c r="AT1556" s="2"/>
      <c r="AU1556" s="2"/>
      <c r="AV1556" s="15"/>
      <c r="AW1556" s="15"/>
      <c r="BA1556" s="2"/>
      <c r="BB1556" s="2"/>
      <c r="BD1556" s="20"/>
      <c r="BE1556" s="20"/>
      <c r="BG1556" s="3"/>
      <c r="BH1556" s="1"/>
      <c r="BI1556" s="1"/>
      <c r="BJ1556" s="1"/>
      <c r="BK1556" s="1"/>
      <c r="BL1556" s="1"/>
    </row>
    <row r="1557" spans="1:64" x14ac:dyDescent="0.25">
      <c r="A1557" s="1" t="s">
        <v>6</v>
      </c>
      <c r="B1557" s="1" t="s">
        <v>18</v>
      </c>
      <c r="C1557" s="1" t="s">
        <v>1645</v>
      </c>
      <c r="D1557" s="1" t="s">
        <v>4</v>
      </c>
      <c r="E1557" s="1" t="s">
        <v>1928</v>
      </c>
      <c r="F1557" s="1" t="s">
        <v>1929</v>
      </c>
      <c r="G1557">
        <v>-0.176261</v>
      </c>
      <c r="H1557" s="22">
        <v>-0.24280499999999999</v>
      </c>
      <c r="I1557" s="2">
        <v>-0.17630000000000001</v>
      </c>
      <c r="J1557" s="13">
        <v>0.70530000000000004</v>
      </c>
      <c r="K1557" s="13">
        <v>1.2750999999999999</v>
      </c>
      <c r="L1557" s="13">
        <v>0.4859</v>
      </c>
      <c r="M1557" s="13">
        <v>-0.15110000000000001</v>
      </c>
      <c r="N1557" s="13">
        <v>-0.72209999999999996</v>
      </c>
      <c r="O1557" s="13">
        <v>-0.91749999999999998</v>
      </c>
      <c r="P1557" s="13">
        <v>-0.17630000000000001</v>
      </c>
      <c r="Q1557" s="19">
        <v>0</v>
      </c>
      <c r="R1557" s="22">
        <v>0.38</v>
      </c>
      <c r="S1557" s="22">
        <v>1.4</v>
      </c>
      <c r="T1557" s="22">
        <v>0.45</v>
      </c>
      <c r="U1557" s="19">
        <v>38</v>
      </c>
      <c r="V1557" s="19">
        <v>22</v>
      </c>
      <c r="AS1557" s="2"/>
      <c r="AT1557" s="2"/>
      <c r="AU1557" s="2"/>
      <c r="AV1557" s="15"/>
      <c r="AW1557" s="15"/>
      <c r="BA1557" s="2"/>
      <c r="BB1557" s="2"/>
      <c r="BD1557" s="20"/>
      <c r="BE1557" s="20"/>
      <c r="BG1557" s="3"/>
      <c r="BH1557" s="1"/>
      <c r="BI1557" s="1"/>
      <c r="BJ1557" s="1"/>
      <c r="BK1557" s="1"/>
      <c r="BL1557" s="1"/>
    </row>
    <row r="1558" spans="1:64" x14ac:dyDescent="0.25">
      <c r="A1558" s="1" t="s">
        <v>1</v>
      </c>
      <c r="B1558" s="1" t="s">
        <v>2</v>
      </c>
      <c r="C1558" s="1" t="s">
        <v>22</v>
      </c>
      <c r="D1558" s="1" t="s">
        <v>4</v>
      </c>
      <c r="E1558" s="1" t="s">
        <v>2085</v>
      </c>
      <c r="F1558" s="1" t="s">
        <v>2087</v>
      </c>
      <c r="G1558"/>
      <c r="H1558" s="22">
        <v>9.1999999999999998E-3</v>
      </c>
      <c r="J1558" s="13">
        <v>-5.2900000000000003E-2</v>
      </c>
      <c r="K1558" s="13">
        <v>4.2999999999999997E-2</v>
      </c>
      <c r="L1558" s="13">
        <v>1.6500000000000001E-2</v>
      </c>
      <c r="M1558" s="13">
        <v>1.5699999999999999E-2</v>
      </c>
      <c r="N1558" s="13">
        <v>-8.4400000000000003E-2</v>
      </c>
      <c r="O1558" s="13">
        <v>-9.4200000000000006E-2</v>
      </c>
      <c r="P1558" s="13"/>
      <c r="Q1558" s="19">
        <v>34</v>
      </c>
      <c r="R1558" s="22">
        <v>0.38</v>
      </c>
      <c r="S1558" s="22">
        <v>0.67</v>
      </c>
      <c r="T1558" s="22">
        <v>-0.09</v>
      </c>
      <c r="U1558" s="19">
        <v>30</v>
      </c>
      <c r="V1558" s="19">
        <v>5</v>
      </c>
      <c r="AS1558" s="2"/>
      <c r="AT1558" s="2"/>
      <c r="AU1558" s="2"/>
      <c r="AV1558" s="15"/>
      <c r="AW1558" s="15"/>
      <c r="BA1558" s="2"/>
      <c r="BB1558" s="2"/>
      <c r="BD1558" s="20"/>
      <c r="BE1558" s="20"/>
      <c r="BG1558" s="3"/>
      <c r="BH1558" s="1"/>
      <c r="BI1558" s="1"/>
      <c r="BJ1558" s="1"/>
      <c r="BK1558" s="1"/>
      <c r="BL1558" s="1"/>
    </row>
    <row r="1559" spans="1:64" x14ac:dyDescent="0.25">
      <c r="A1559" s="1" t="s">
        <v>17</v>
      </c>
      <c r="B1559" s="1" t="s">
        <v>18</v>
      </c>
      <c r="C1559" s="1" t="s">
        <v>25</v>
      </c>
      <c r="D1559" s="1" t="s">
        <v>4</v>
      </c>
      <c r="E1559" s="1" t="s">
        <v>679</v>
      </c>
      <c r="F1559" s="1" t="s">
        <v>680</v>
      </c>
      <c r="G1559"/>
      <c r="H1559" s="22">
        <v>8.8999999999999999E-3</v>
      </c>
      <c r="J1559" s="13">
        <v>0.1081</v>
      </c>
      <c r="K1559" s="13">
        <v>8.2000000000000003E-2</v>
      </c>
      <c r="L1559" s="13">
        <v>3.15E-2</v>
      </c>
      <c r="M1559" s="13">
        <v>2.86E-2</v>
      </c>
      <c r="N1559" s="13">
        <v>0</v>
      </c>
      <c r="O1559" s="13">
        <v>-0.20730000000000001</v>
      </c>
      <c r="P1559" s="13"/>
      <c r="Q1559" s="19">
        <v>207</v>
      </c>
      <c r="R1559" s="22">
        <v>0.38</v>
      </c>
      <c r="S1559" s="22">
        <v>0.66</v>
      </c>
      <c r="T1559" s="22">
        <v>-0.15</v>
      </c>
      <c r="U1559" s="19">
        <v>60</v>
      </c>
      <c r="V1559" s="19">
        <v>13</v>
      </c>
      <c r="AS1559" s="2"/>
      <c r="AT1559" s="2"/>
      <c r="AU1559" s="2"/>
      <c r="AV1559" s="15"/>
      <c r="AW1559" s="15"/>
      <c r="BA1559" s="2"/>
      <c r="BB1559" s="2"/>
      <c r="BD1559" s="20"/>
      <c r="BE1559" s="20"/>
      <c r="BG1559" s="3"/>
      <c r="BH1559" s="1"/>
      <c r="BI1559" s="1"/>
      <c r="BJ1559" s="1"/>
      <c r="BK1559" s="1"/>
      <c r="BL1559" s="1"/>
    </row>
    <row r="1560" spans="1:64" x14ac:dyDescent="0.25">
      <c r="A1560" s="1" t="s">
        <v>6</v>
      </c>
      <c r="B1560" s="1" t="s">
        <v>18</v>
      </c>
      <c r="C1560" s="1" t="s">
        <v>1645</v>
      </c>
      <c r="D1560" s="1" t="s">
        <v>4</v>
      </c>
      <c r="E1560" s="1" t="s">
        <v>966</v>
      </c>
      <c r="F1560" s="1" t="s">
        <v>967</v>
      </c>
      <c r="G1560">
        <v>-7.4947E-2</v>
      </c>
      <c r="H1560" s="22">
        <v>-4.7622999999999999E-2</v>
      </c>
      <c r="I1560" s="2">
        <v>-7.4899999999999994E-2</v>
      </c>
      <c r="J1560" s="13">
        <v>0.10100000000000001</v>
      </c>
      <c r="K1560" s="13">
        <v>0.96150000000000002</v>
      </c>
      <c r="L1560" s="13">
        <v>0.36809999999999998</v>
      </c>
      <c r="M1560" s="13">
        <v>-1.95E-2</v>
      </c>
      <c r="N1560" s="13">
        <v>-0.86699999999999999</v>
      </c>
      <c r="O1560" s="13">
        <v>-0.91769999999999996</v>
      </c>
      <c r="P1560" s="13">
        <v>-7.4899999999999994E-2</v>
      </c>
      <c r="Q1560" s="19">
        <v>0</v>
      </c>
      <c r="R1560" s="22">
        <v>0.38</v>
      </c>
      <c r="S1560" s="22">
        <v>0.83</v>
      </c>
      <c r="T1560" s="22">
        <v>0.44</v>
      </c>
      <c r="U1560" s="19">
        <v>45</v>
      </c>
      <c r="V1560" s="19">
        <v>20</v>
      </c>
      <c r="AS1560" s="2"/>
      <c r="AT1560" s="2"/>
      <c r="AU1560" s="2"/>
      <c r="AV1560" s="15"/>
      <c r="AW1560" s="15"/>
      <c r="BA1560" s="2"/>
      <c r="BB1560" s="2"/>
      <c r="BD1560" s="20"/>
      <c r="BE1560" s="20"/>
      <c r="BG1560" s="3"/>
      <c r="BH1560" s="1"/>
      <c r="BI1560" s="1"/>
      <c r="BJ1560" s="1"/>
      <c r="BK1560" s="1"/>
      <c r="BL1560" s="1"/>
    </row>
    <row r="1561" spans="1:64" x14ac:dyDescent="0.25">
      <c r="A1561" s="1" t="s">
        <v>17</v>
      </c>
      <c r="B1561" s="1" t="s">
        <v>18</v>
      </c>
      <c r="C1561" s="1" t="s">
        <v>25</v>
      </c>
      <c r="D1561" s="1" t="s">
        <v>283</v>
      </c>
      <c r="E1561" s="1" t="s">
        <v>604</v>
      </c>
      <c r="F1561" s="1" t="s">
        <v>605</v>
      </c>
      <c r="G1561">
        <v>2.6596999999999999E-2</v>
      </c>
      <c r="H1561" s="22">
        <v>-1.8106000000000001E-2</v>
      </c>
      <c r="I1561" s="2">
        <v>2.6599999999999999E-2</v>
      </c>
      <c r="J1561" s="13">
        <v>0.1595</v>
      </c>
      <c r="K1561" s="13">
        <v>0.15939999999999999</v>
      </c>
      <c r="L1561" s="13">
        <v>5.9900000000000002E-2</v>
      </c>
      <c r="M1561" s="13">
        <v>4.7800000000000002E-2</v>
      </c>
      <c r="N1561" s="13">
        <v>-0.28660000000000002</v>
      </c>
      <c r="O1561" s="13">
        <v>-0.58650000000000002</v>
      </c>
      <c r="P1561" s="13">
        <v>2.6599999999999999E-2</v>
      </c>
      <c r="Q1561" s="19">
        <v>0</v>
      </c>
      <c r="R1561" s="22">
        <v>0.38</v>
      </c>
      <c r="S1561" s="22">
        <v>0.43</v>
      </c>
      <c r="T1561" s="22">
        <v>0.69</v>
      </c>
      <c r="U1561" s="19">
        <v>41</v>
      </c>
      <c r="V1561" s="19">
        <v>7</v>
      </c>
      <c r="AS1561" s="2"/>
      <c r="AT1561" s="2"/>
      <c r="AU1561" s="2"/>
      <c r="AV1561" s="15"/>
      <c r="AW1561" s="15"/>
      <c r="BA1561" s="2"/>
      <c r="BB1561" s="2"/>
      <c r="BD1561" s="20"/>
      <c r="BE1561" s="20"/>
      <c r="BG1561" s="3"/>
      <c r="BH1561" s="1"/>
      <c r="BI1561" s="1"/>
      <c r="BJ1561" s="1"/>
      <c r="BK1561" s="1"/>
      <c r="BL1561" s="1"/>
    </row>
    <row r="1562" spans="1:64" x14ac:dyDescent="0.25">
      <c r="A1562" s="1" t="s">
        <v>17</v>
      </c>
      <c r="B1562" s="1" t="s">
        <v>18</v>
      </c>
      <c r="C1562" s="1" t="s">
        <v>292</v>
      </c>
      <c r="D1562" s="1" t="s">
        <v>283</v>
      </c>
      <c r="E1562" s="1" t="s">
        <v>501</v>
      </c>
      <c r="F1562" s="1" t="s">
        <v>578</v>
      </c>
      <c r="G1562">
        <v>3.4661999999999998E-2</v>
      </c>
      <c r="H1562" s="22">
        <v>-5.4632E-2</v>
      </c>
      <c r="I1562" s="2">
        <v>3.4700000000000002E-2</v>
      </c>
      <c r="J1562" s="13">
        <v>4.9799999999999997E-2</v>
      </c>
      <c r="K1562" s="13">
        <v>0.18790000000000001</v>
      </c>
      <c r="L1562" s="13">
        <v>7.1499999999999994E-2</v>
      </c>
      <c r="M1562" s="13">
        <v>5.5500000000000001E-2</v>
      </c>
      <c r="N1562" s="13">
        <v>-2.1899999999999999E-2</v>
      </c>
      <c r="O1562" s="13">
        <v>-0.54759999999999998</v>
      </c>
      <c r="P1562" s="13">
        <v>3.4700000000000002E-2</v>
      </c>
      <c r="Q1562" s="19">
        <v>0</v>
      </c>
      <c r="R1562" s="22">
        <v>0.38</v>
      </c>
      <c r="S1562" s="22">
        <v>0.56999999999999995</v>
      </c>
      <c r="T1562" s="22">
        <v>0.78</v>
      </c>
      <c r="U1562" s="19">
        <v>67</v>
      </c>
      <c r="V1562" s="19">
        <v>11</v>
      </c>
      <c r="AS1562" s="2"/>
      <c r="AT1562" s="2"/>
      <c r="AU1562" s="2"/>
      <c r="AV1562" s="15"/>
      <c r="AW1562" s="15"/>
      <c r="BA1562" s="2"/>
      <c r="BB1562" s="2"/>
      <c r="BD1562" s="20"/>
      <c r="BE1562" s="20"/>
      <c r="BG1562" s="3"/>
      <c r="BH1562" s="1"/>
      <c r="BI1562" s="1"/>
      <c r="BJ1562" s="1"/>
      <c r="BK1562" s="1"/>
      <c r="BL1562" s="1"/>
    </row>
    <row r="1563" spans="1:64" x14ac:dyDescent="0.25">
      <c r="A1563" s="1" t="s">
        <v>1</v>
      </c>
      <c r="B1563" s="1" t="s">
        <v>2</v>
      </c>
      <c r="C1563" s="1" t="s">
        <v>13</v>
      </c>
      <c r="D1563" s="1" t="s">
        <v>4</v>
      </c>
      <c r="E1563" s="1" t="s">
        <v>1387</v>
      </c>
      <c r="F1563" s="1" t="s">
        <v>1398</v>
      </c>
      <c r="G1563"/>
      <c r="H1563" s="22">
        <v>1.0266000000000001E-2</v>
      </c>
      <c r="J1563" s="13">
        <v>9.5600000000000004E-2</v>
      </c>
      <c r="K1563" s="13">
        <v>0.14119999999999999</v>
      </c>
      <c r="L1563" s="13">
        <v>5.28E-2</v>
      </c>
      <c r="M1563" s="13">
        <v>4.3799999999999999E-2</v>
      </c>
      <c r="N1563" s="13">
        <v>-5.3199999999999997E-2</v>
      </c>
      <c r="O1563" s="13">
        <v>-0.2853</v>
      </c>
      <c r="P1563" s="13"/>
      <c r="Q1563" s="19">
        <v>522</v>
      </c>
      <c r="R1563" s="22">
        <v>0.37</v>
      </c>
      <c r="S1563" s="22">
        <v>0.61</v>
      </c>
      <c r="T1563" s="22">
        <v>-0.11</v>
      </c>
      <c r="U1563" s="19">
        <v>48</v>
      </c>
      <c r="V1563" s="19">
        <v>9</v>
      </c>
      <c r="AS1563" s="2"/>
      <c r="AT1563" s="2"/>
      <c r="AU1563" s="2"/>
      <c r="AV1563" s="15"/>
      <c r="AW1563" s="15"/>
      <c r="BA1563" s="2"/>
      <c r="BB1563" s="2"/>
      <c r="BD1563" s="20"/>
      <c r="BE1563" s="20"/>
      <c r="BG1563" s="3"/>
      <c r="BH1563" s="1"/>
      <c r="BI1563" s="1"/>
      <c r="BJ1563" s="1"/>
      <c r="BK1563" s="1"/>
      <c r="BL1563" s="1"/>
    </row>
    <row r="1564" spans="1:64" x14ac:dyDescent="0.25">
      <c r="A1564" s="1" t="s">
        <v>17</v>
      </c>
      <c r="B1564" s="1" t="s">
        <v>2</v>
      </c>
      <c r="C1564" s="1" t="s">
        <v>39</v>
      </c>
      <c r="D1564" s="1" t="s">
        <v>30</v>
      </c>
      <c r="E1564" s="1" t="s">
        <v>149</v>
      </c>
      <c r="F1564" s="1" t="s">
        <v>151</v>
      </c>
      <c r="G1564"/>
      <c r="H1564" s="22">
        <v>5.7000000000000002E-3</v>
      </c>
      <c r="J1564" s="13">
        <v>0.19650000000000001</v>
      </c>
      <c r="K1564" s="13">
        <v>0.1145</v>
      </c>
      <c r="L1564" s="13">
        <v>4.1799999999999997E-2</v>
      </c>
      <c r="M1564" s="13">
        <v>3.5700000000000003E-2</v>
      </c>
      <c r="N1564" s="13">
        <v>0</v>
      </c>
      <c r="O1564" s="13">
        <v>-0.31909999999999999</v>
      </c>
      <c r="P1564" s="13"/>
      <c r="Q1564" s="19">
        <v>0</v>
      </c>
      <c r="R1564" s="22">
        <v>0.37</v>
      </c>
      <c r="S1564" s="22">
        <v>0.48</v>
      </c>
      <c r="T1564" s="22">
        <v>0.54</v>
      </c>
      <c r="U1564" s="19">
        <v>64</v>
      </c>
      <c r="V1564" s="19">
        <v>11</v>
      </c>
      <c r="AS1564" s="2"/>
      <c r="AT1564" s="2"/>
      <c r="AU1564" s="2"/>
      <c r="AV1564" s="15"/>
      <c r="AW1564" s="15"/>
      <c r="BA1564" s="2"/>
      <c r="BB1564" s="2"/>
      <c r="BD1564" s="20"/>
      <c r="BE1564" s="20"/>
      <c r="BG1564" s="3"/>
      <c r="BH1564" s="1"/>
      <c r="BI1564" s="1"/>
      <c r="BJ1564" s="1"/>
      <c r="BK1564" s="1"/>
      <c r="BL1564" s="1"/>
    </row>
    <row r="1565" spans="1:64" x14ac:dyDescent="0.25">
      <c r="A1565" s="1" t="s">
        <v>32</v>
      </c>
      <c r="B1565" s="1" t="s">
        <v>2</v>
      </c>
      <c r="C1565" s="1" t="s">
        <v>56</v>
      </c>
      <c r="D1565" s="1" t="s">
        <v>4</v>
      </c>
      <c r="E1565" s="1" t="s">
        <v>1076</v>
      </c>
      <c r="F1565" s="1" t="s">
        <v>2815</v>
      </c>
      <c r="G1565"/>
      <c r="H1565" s="22">
        <v>-2.5000000000000001E-3</v>
      </c>
      <c r="J1565" s="13">
        <v>3.0800000000000001E-2</v>
      </c>
      <c r="K1565" s="13">
        <v>3.2000000000000001E-2</v>
      </c>
      <c r="L1565" s="13">
        <v>1.17E-2</v>
      </c>
      <c r="M1565" s="13">
        <v>1.12E-2</v>
      </c>
      <c r="N1565" s="13">
        <v>-1.3299999999999999E-2</v>
      </c>
      <c r="O1565" s="13">
        <v>-6.1199999999999997E-2</v>
      </c>
      <c r="P1565" s="13"/>
      <c r="Q1565" s="19">
        <v>361</v>
      </c>
      <c r="R1565" s="22">
        <v>0.37</v>
      </c>
      <c r="S1565" s="22">
        <v>0.63</v>
      </c>
      <c r="T1565" s="22">
        <v>0.52</v>
      </c>
      <c r="U1565" s="19">
        <v>28</v>
      </c>
      <c r="V1565" s="19">
        <v>11</v>
      </c>
      <c r="AS1565" s="2"/>
      <c r="AT1565" s="2"/>
      <c r="AU1565" s="2"/>
      <c r="AV1565" s="15"/>
      <c r="AW1565" s="15"/>
      <c r="BA1565" s="2"/>
      <c r="BB1565" s="2"/>
      <c r="BD1565" s="20"/>
      <c r="BE1565" s="20"/>
      <c r="BG1565" s="3"/>
      <c r="BH1565" s="1"/>
      <c r="BI1565" s="1"/>
      <c r="BJ1565" s="1"/>
      <c r="BK1565" s="1"/>
      <c r="BL1565" s="1"/>
    </row>
    <row r="1566" spans="1:64" x14ac:dyDescent="0.25">
      <c r="A1566" s="1" t="s">
        <v>1</v>
      </c>
      <c r="B1566" s="1" t="s">
        <v>2</v>
      </c>
      <c r="C1566" s="1" t="s">
        <v>39</v>
      </c>
      <c r="D1566" s="1" t="s">
        <v>4</v>
      </c>
      <c r="E1566" s="1" t="s">
        <v>158</v>
      </c>
      <c r="F1566" s="1" t="s">
        <v>845</v>
      </c>
      <c r="G1566">
        <v>2.3229E-2</v>
      </c>
      <c r="H1566" s="22">
        <v>1.4428E-2</v>
      </c>
      <c r="I1566" s="2">
        <v>2.3199999999999998E-2</v>
      </c>
      <c r="J1566" s="13">
        <v>2.5899999999999999E-2</v>
      </c>
      <c r="K1566" s="13">
        <v>8.8400000000000006E-2</v>
      </c>
      <c r="L1566" s="13">
        <v>3.3000000000000002E-2</v>
      </c>
      <c r="M1566" s="13">
        <v>2.9499999999999998E-2</v>
      </c>
      <c r="N1566" s="13">
        <v>-8.2000000000000003E-2</v>
      </c>
      <c r="O1566" s="13">
        <v>-0.1255</v>
      </c>
      <c r="P1566" s="13">
        <v>2.3199999999999998E-2</v>
      </c>
      <c r="Q1566" s="19">
        <v>0</v>
      </c>
      <c r="R1566" s="22">
        <v>0.37</v>
      </c>
      <c r="S1566" s="22">
        <v>0.62</v>
      </c>
      <c r="T1566" s="22">
        <v>0.1</v>
      </c>
      <c r="U1566" s="19">
        <v>27</v>
      </c>
      <c r="V1566" s="19">
        <v>8</v>
      </c>
      <c r="AS1566" s="2"/>
      <c r="AT1566" s="2"/>
      <c r="AU1566" s="2"/>
      <c r="AV1566" s="15"/>
      <c r="AW1566" s="15"/>
      <c r="BA1566" s="2"/>
      <c r="BB1566" s="2"/>
      <c r="BD1566" s="20"/>
      <c r="BE1566" s="20"/>
      <c r="BG1566" s="3"/>
      <c r="BH1566" s="1"/>
      <c r="BI1566" s="1"/>
      <c r="BJ1566" s="1"/>
      <c r="BK1566" s="1"/>
      <c r="BL1566" s="1"/>
    </row>
    <row r="1567" spans="1:64" x14ac:dyDescent="0.25">
      <c r="A1567" s="1" t="s">
        <v>1</v>
      </c>
      <c r="B1567" s="1" t="s">
        <v>2</v>
      </c>
      <c r="C1567" s="1" t="s">
        <v>22</v>
      </c>
      <c r="D1567" s="1" t="s">
        <v>4</v>
      </c>
      <c r="E1567" s="1" t="s">
        <v>42</v>
      </c>
      <c r="F1567" s="1" t="s">
        <v>43</v>
      </c>
      <c r="G1567"/>
      <c r="H1567" s="22">
        <v>1.03E-2</v>
      </c>
      <c r="J1567" s="13">
        <v>5.04E-2</v>
      </c>
      <c r="K1567" s="13">
        <v>8.8200000000000001E-2</v>
      </c>
      <c r="L1567" s="13">
        <v>3.2300000000000002E-2</v>
      </c>
      <c r="M1567" s="13">
        <v>2.8899999999999999E-2</v>
      </c>
      <c r="N1567" s="13">
        <v>-5.6899999999999999E-2</v>
      </c>
      <c r="O1567" s="13">
        <v>-0.27360000000000001</v>
      </c>
      <c r="P1567" s="13"/>
      <c r="Q1567" s="19">
        <v>317</v>
      </c>
      <c r="R1567" s="22">
        <v>0.37</v>
      </c>
      <c r="S1567" s="22">
        <v>0.71</v>
      </c>
      <c r="T1567" s="22">
        <v>-0.26</v>
      </c>
      <c r="U1567" s="19">
        <v>71</v>
      </c>
      <c r="V1567" s="19">
        <v>14</v>
      </c>
      <c r="AS1567" s="2"/>
      <c r="AT1567" s="2"/>
      <c r="AU1567" s="2"/>
      <c r="AV1567" s="15"/>
      <c r="AW1567" s="15"/>
      <c r="BA1567" s="2"/>
      <c r="BB1567" s="2"/>
      <c r="BD1567" s="20"/>
      <c r="BE1567" s="20"/>
      <c r="BG1567" s="3"/>
      <c r="BH1567" s="1"/>
      <c r="BI1567" s="1"/>
      <c r="BJ1567" s="1"/>
      <c r="BK1567" s="1"/>
      <c r="BL1567" s="1"/>
    </row>
    <row r="1568" spans="1:64" x14ac:dyDescent="0.25">
      <c r="A1568" s="1" t="s">
        <v>32</v>
      </c>
      <c r="B1568" s="1" t="s">
        <v>18</v>
      </c>
      <c r="C1568" s="1" t="s">
        <v>25</v>
      </c>
      <c r="D1568" s="1" t="s">
        <v>4</v>
      </c>
      <c r="E1568" s="1" t="s">
        <v>627</v>
      </c>
      <c r="F1568" s="1" t="s">
        <v>2392</v>
      </c>
      <c r="G1568"/>
      <c r="H1568" s="22">
        <v>-1.1999999999999999E-3</v>
      </c>
      <c r="J1568" s="13">
        <v>3.7400000000000003E-2</v>
      </c>
      <c r="K1568" s="13">
        <v>6.7000000000000004E-2</v>
      </c>
      <c r="L1568" s="13">
        <v>2.5000000000000001E-2</v>
      </c>
      <c r="M1568" s="13">
        <v>2.3E-2</v>
      </c>
      <c r="N1568" s="13">
        <v>-1.1299999999999999E-2</v>
      </c>
      <c r="O1568" s="13">
        <v>-0.1086</v>
      </c>
      <c r="P1568" s="13"/>
      <c r="Q1568" s="19">
        <v>56</v>
      </c>
      <c r="R1568" s="22">
        <v>0.37</v>
      </c>
      <c r="S1568" s="22">
        <v>0.5</v>
      </c>
      <c r="T1568" s="22">
        <v>0.34</v>
      </c>
      <c r="U1568" s="19">
        <v>38</v>
      </c>
      <c r="V1568" s="19">
        <v>6</v>
      </c>
      <c r="AS1568" s="2"/>
      <c r="AT1568" s="2"/>
      <c r="AU1568" s="2"/>
      <c r="AV1568" s="15"/>
      <c r="AW1568" s="15"/>
      <c r="BA1568" s="2"/>
      <c r="BB1568" s="2"/>
      <c r="BD1568" s="20"/>
      <c r="BE1568" s="20"/>
      <c r="BG1568" s="3"/>
      <c r="BH1568" s="1"/>
      <c r="BI1568" s="1"/>
      <c r="BJ1568" s="1"/>
      <c r="BK1568" s="1"/>
      <c r="BL1568" s="1"/>
    </row>
    <row r="1569" spans="1:64" x14ac:dyDescent="0.25">
      <c r="A1569" s="1" t="s">
        <v>6</v>
      </c>
      <c r="B1569" s="1" t="s">
        <v>18</v>
      </c>
      <c r="C1569" s="1" t="s">
        <v>1645</v>
      </c>
      <c r="D1569" s="1" t="s">
        <v>4</v>
      </c>
      <c r="E1569" s="1" t="s">
        <v>2056</v>
      </c>
      <c r="F1569" s="1" t="s">
        <v>2057</v>
      </c>
      <c r="G1569">
        <v>-6.2288000000000003E-2</v>
      </c>
      <c r="H1569" s="22">
        <v>-0.21431800000000001</v>
      </c>
      <c r="I1569" s="2">
        <v>-6.2300000000000001E-2</v>
      </c>
      <c r="J1569" s="13">
        <v>-0.59060000000000001</v>
      </c>
      <c r="K1569" s="13">
        <v>0.99039999999999995</v>
      </c>
      <c r="L1569" s="13">
        <v>0.36840000000000001</v>
      </c>
      <c r="M1569" s="13">
        <v>-5.6500000000000002E-2</v>
      </c>
      <c r="N1569" s="13">
        <v>-0.64790000000000003</v>
      </c>
      <c r="O1569" s="13">
        <v>-0.71319999999999995</v>
      </c>
      <c r="P1569" s="13">
        <v>-6.2300000000000001E-2</v>
      </c>
      <c r="Q1569" s="19">
        <v>0</v>
      </c>
      <c r="R1569" s="22">
        <v>0.37</v>
      </c>
      <c r="S1569" s="22">
        <v>0.89</v>
      </c>
      <c r="T1569" s="22">
        <v>0.53</v>
      </c>
      <c r="U1569" s="19">
        <v>11</v>
      </c>
      <c r="V1569" s="19">
        <v>6</v>
      </c>
      <c r="AS1569" s="2"/>
      <c r="AT1569" s="2"/>
      <c r="AU1569" s="2"/>
      <c r="AV1569" s="15"/>
      <c r="AW1569" s="15"/>
      <c r="BA1569" s="2"/>
      <c r="BB1569" s="2"/>
      <c r="BD1569" s="20"/>
      <c r="BE1569" s="20"/>
      <c r="BG1569" s="3"/>
      <c r="BH1569" s="1"/>
      <c r="BI1569" s="1"/>
      <c r="BJ1569" s="1"/>
      <c r="BK1569" s="1"/>
      <c r="BL1569" s="1"/>
    </row>
    <row r="1570" spans="1:64" x14ac:dyDescent="0.25">
      <c r="A1570" s="1" t="s">
        <v>21</v>
      </c>
      <c r="B1570" s="1" t="s">
        <v>18</v>
      </c>
      <c r="C1570" s="1" t="s">
        <v>7</v>
      </c>
      <c r="D1570" s="1" t="s">
        <v>286</v>
      </c>
      <c r="E1570" s="1" t="s">
        <v>622</v>
      </c>
      <c r="F1570" s="1" t="s">
        <v>1422</v>
      </c>
      <c r="G1570"/>
      <c r="H1570" s="22">
        <v>-2.0146000000000001E-2</v>
      </c>
      <c r="J1570" s="13">
        <v>7.1800000000000003E-2</v>
      </c>
      <c r="K1570" s="13">
        <v>0.12520000000000001</v>
      </c>
      <c r="L1570" s="13">
        <v>4.6199999999999998E-2</v>
      </c>
      <c r="M1570" s="13">
        <v>3.9100000000000003E-2</v>
      </c>
      <c r="N1570" s="13">
        <v>-2.24E-2</v>
      </c>
      <c r="O1570" s="13">
        <v>-0.22750000000000001</v>
      </c>
      <c r="P1570" s="13"/>
      <c r="Q1570" s="19">
        <v>0</v>
      </c>
      <c r="R1570" s="22">
        <v>0.37</v>
      </c>
      <c r="S1570" s="22">
        <v>0.48</v>
      </c>
      <c r="T1570" s="22">
        <v>0.96</v>
      </c>
      <c r="U1570" s="19">
        <v>32</v>
      </c>
      <c r="V1570" s="19">
        <v>7</v>
      </c>
      <c r="AS1570" s="2"/>
      <c r="AT1570" s="2"/>
      <c r="AU1570" s="2"/>
      <c r="AV1570" s="15"/>
      <c r="AW1570" s="15"/>
      <c r="BA1570" s="2"/>
      <c r="BB1570" s="2"/>
      <c r="BD1570" s="20"/>
      <c r="BE1570" s="20"/>
      <c r="BG1570" s="3"/>
      <c r="BH1570" s="1"/>
      <c r="BI1570" s="1"/>
      <c r="BJ1570" s="1"/>
      <c r="BK1570" s="1"/>
      <c r="BL1570" s="1"/>
    </row>
    <row r="1571" spans="1:64" x14ac:dyDescent="0.25">
      <c r="A1571" s="1" t="s">
        <v>21</v>
      </c>
      <c r="B1571" s="1" t="s">
        <v>8</v>
      </c>
      <c r="C1571" s="1" t="s">
        <v>7</v>
      </c>
      <c r="D1571" s="1" t="s">
        <v>4</v>
      </c>
      <c r="E1571" s="1" t="s">
        <v>2483</v>
      </c>
      <c r="F1571" s="1" t="s">
        <v>92</v>
      </c>
      <c r="G1571"/>
      <c r="H1571" s="22">
        <v>4.7999999999999996E-3</v>
      </c>
      <c r="J1571" s="13">
        <v>5.0599999999999999E-2</v>
      </c>
      <c r="K1571" s="13">
        <v>2.1499999999999998E-2</v>
      </c>
      <c r="L1571" s="13">
        <v>7.9000000000000008E-3</v>
      </c>
      <c r="M1571" s="13">
        <v>7.7000000000000002E-3</v>
      </c>
      <c r="N1571" s="13">
        <v>0</v>
      </c>
      <c r="O1571" s="13">
        <v>-0.06</v>
      </c>
      <c r="P1571" s="13"/>
      <c r="Q1571" s="19">
        <v>232</v>
      </c>
      <c r="R1571" s="22">
        <v>0.37</v>
      </c>
      <c r="S1571" s="22">
        <v>0.46</v>
      </c>
      <c r="T1571" s="22">
        <v>0.27</v>
      </c>
      <c r="U1571" s="19">
        <v>75</v>
      </c>
      <c r="V1571" s="19">
        <v>15</v>
      </c>
      <c r="AS1571" s="2"/>
      <c r="AT1571" s="2"/>
      <c r="AU1571" s="2"/>
      <c r="AV1571" s="15"/>
      <c r="AW1571" s="15"/>
      <c r="BA1571" s="2"/>
      <c r="BB1571" s="2"/>
      <c r="BD1571" s="20"/>
      <c r="BE1571" s="20"/>
      <c r="BG1571" s="3"/>
      <c r="BH1571" s="1"/>
      <c r="BI1571" s="1"/>
      <c r="BJ1571" s="1"/>
      <c r="BK1571" s="1"/>
      <c r="BL1571" s="1"/>
    </row>
    <row r="1572" spans="1:64" x14ac:dyDescent="0.25">
      <c r="A1572" s="1" t="s">
        <v>1</v>
      </c>
      <c r="B1572" s="1" t="s">
        <v>2</v>
      </c>
      <c r="C1572" s="1" t="s">
        <v>13</v>
      </c>
      <c r="D1572" s="1" t="s">
        <v>4</v>
      </c>
      <c r="E1572" s="1" t="s">
        <v>96</v>
      </c>
      <c r="F1572" s="1" t="s">
        <v>1424</v>
      </c>
      <c r="G1572">
        <v>3.1940000000000003E-2</v>
      </c>
      <c r="H1572" s="22">
        <v>-1.7440000000000001E-2</v>
      </c>
      <c r="I1572" s="2">
        <v>3.1899999999999998E-2</v>
      </c>
      <c r="J1572" s="13">
        <v>-4.1799999999999997E-2</v>
      </c>
      <c r="K1572" s="13">
        <v>0.13969999999999999</v>
      </c>
      <c r="L1572" s="13">
        <v>5.1200000000000002E-2</v>
      </c>
      <c r="M1572" s="13">
        <v>4.24E-2</v>
      </c>
      <c r="N1572" s="13">
        <v>-0.13769999999999999</v>
      </c>
      <c r="O1572" s="13">
        <v>-0.30399999999999999</v>
      </c>
      <c r="P1572" s="13">
        <v>3.1899999999999998E-2</v>
      </c>
      <c r="Q1572" s="19">
        <v>34</v>
      </c>
      <c r="R1572" s="22">
        <v>0.37</v>
      </c>
      <c r="S1572" s="22">
        <v>0.62</v>
      </c>
      <c r="T1572" s="22">
        <v>0.21</v>
      </c>
      <c r="U1572" s="19">
        <v>49</v>
      </c>
      <c r="V1572" s="19">
        <v>16</v>
      </c>
      <c r="AS1572" s="2"/>
      <c r="AT1572" s="2"/>
      <c r="AU1572" s="2"/>
      <c r="AV1572" s="15"/>
      <c r="AW1572" s="15"/>
      <c r="BA1572" s="2"/>
      <c r="BB1572" s="2"/>
      <c r="BD1572" s="20"/>
      <c r="BE1572" s="20"/>
      <c r="BG1572" s="3"/>
      <c r="BH1572" s="1"/>
      <c r="BI1572" s="1"/>
      <c r="BJ1572" s="1"/>
      <c r="BK1572" s="1"/>
      <c r="BL1572" s="1"/>
    </row>
    <row r="1573" spans="1:64" x14ac:dyDescent="0.25">
      <c r="A1573" s="1" t="s">
        <v>1</v>
      </c>
      <c r="B1573" s="1" t="s">
        <v>18</v>
      </c>
      <c r="C1573" s="1" t="s">
        <v>25</v>
      </c>
      <c r="D1573" s="1" t="s">
        <v>29</v>
      </c>
      <c r="E1573" s="1" t="s">
        <v>1675</v>
      </c>
      <c r="F1573" s="1" t="s">
        <v>2146</v>
      </c>
      <c r="G1573"/>
      <c r="H1573" s="22">
        <v>-5.9999999999999995E-4</v>
      </c>
      <c r="J1573" s="13">
        <v>-2.5999999999999999E-3</v>
      </c>
      <c r="K1573" s="13">
        <v>4.5999999999999999E-3</v>
      </c>
      <c r="L1573" s="13">
        <v>1.6999999999999999E-3</v>
      </c>
      <c r="M1573" s="13">
        <v>1.6999999999999999E-3</v>
      </c>
      <c r="N1573" s="13">
        <v>-3.8E-3</v>
      </c>
      <c r="O1573" s="13">
        <v>-1.9E-2</v>
      </c>
      <c r="P1573" s="13"/>
      <c r="Q1573" s="19">
        <v>7596</v>
      </c>
      <c r="R1573" s="22">
        <v>0.37</v>
      </c>
      <c r="S1573" s="22">
        <v>0.5</v>
      </c>
      <c r="T1573" s="22">
        <v>0.32</v>
      </c>
      <c r="U1573" s="19">
        <v>116</v>
      </c>
      <c r="V1573" s="19">
        <v>9</v>
      </c>
      <c r="AS1573" s="2"/>
      <c r="AT1573" s="2"/>
      <c r="AU1573" s="2"/>
      <c r="AV1573" s="15"/>
      <c r="AW1573" s="15"/>
      <c r="BA1573" s="2"/>
      <c r="BB1573" s="2"/>
      <c r="BD1573" s="20"/>
      <c r="BE1573" s="20"/>
      <c r="BG1573" s="3"/>
      <c r="BH1573" s="1"/>
      <c r="BI1573" s="1"/>
      <c r="BJ1573" s="1"/>
      <c r="BK1573" s="1"/>
      <c r="BL1573" s="1"/>
    </row>
    <row r="1574" spans="1:64" x14ac:dyDescent="0.25">
      <c r="A1574" s="1" t="s">
        <v>1</v>
      </c>
      <c r="B1574" s="1" t="s">
        <v>2</v>
      </c>
      <c r="C1574" s="1" t="s">
        <v>5</v>
      </c>
      <c r="D1574" s="1" t="s">
        <v>30</v>
      </c>
      <c r="E1574" s="1" t="s">
        <v>1885</v>
      </c>
      <c r="F1574" s="1" t="s">
        <v>1888</v>
      </c>
      <c r="G1574"/>
      <c r="H1574" s="22">
        <v>0</v>
      </c>
      <c r="J1574" s="13">
        <v>-1.4999999999999999E-2</v>
      </c>
      <c r="K1574" s="13">
        <v>5.04E-2</v>
      </c>
      <c r="L1574" s="13">
        <v>1.8499999999999999E-2</v>
      </c>
      <c r="M1574" s="13">
        <v>1.7399999999999999E-2</v>
      </c>
      <c r="N1574" s="13">
        <v>-7.3800000000000004E-2</v>
      </c>
      <c r="O1574" s="13">
        <v>-0.1091</v>
      </c>
      <c r="P1574" s="13"/>
      <c r="Q1574" s="19">
        <v>1</v>
      </c>
      <c r="R1574" s="22">
        <v>0.37</v>
      </c>
      <c r="S1574" s="22">
        <v>0.52</v>
      </c>
      <c r="T1574" s="22">
        <v>0.12</v>
      </c>
      <c r="U1574" s="19">
        <v>37</v>
      </c>
      <c r="V1574" s="19">
        <v>11</v>
      </c>
      <c r="AS1574" s="2"/>
      <c r="AT1574" s="2"/>
      <c r="AU1574" s="2"/>
      <c r="AV1574" s="15"/>
      <c r="AW1574" s="15"/>
      <c r="BA1574" s="2"/>
      <c r="BB1574" s="2"/>
      <c r="BD1574" s="20"/>
      <c r="BE1574" s="20"/>
      <c r="BG1574" s="3"/>
      <c r="BH1574" s="1"/>
      <c r="BI1574" s="1"/>
      <c r="BJ1574" s="1"/>
      <c r="BK1574" s="1"/>
      <c r="BL1574" s="1"/>
    </row>
    <row r="1575" spans="1:64" x14ac:dyDescent="0.25">
      <c r="A1575" s="1" t="s">
        <v>6</v>
      </c>
      <c r="B1575" s="1" t="s">
        <v>18</v>
      </c>
      <c r="C1575" s="1" t="s">
        <v>1645</v>
      </c>
      <c r="D1575" s="1" t="s">
        <v>4</v>
      </c>
      <c r="E1575" s="1" t="s">
        <v>1445</v>
      </c>
      <c r="F1575" s="1" t="s">
        <v>1446</v>
      </c>
      <c r="G1575">
        <v>4.2344E-2</v>
      </c>
      <c r="H1575" s="22">
        <v>-7.7089000000000005E-2</v>
      </c>
      <c r="I1575" s="2">
        <v>4.2299999999999997E-2</v>
      </c>
      <c r="J1575" s="13">
        <v>0.80320000000000003</v>
      </c>
      <c r="K1575" s="13">
        <v>0.78900000000000003</v>
      </c>
      <c r="L1575" s="13">
        <v>0.29110000000000003</v>
      </c>
      <c r="M1575" s="13">
        <v>1.7899999999999999E-2</v>
      </c>
      <c r="N1575" s="13">
        <v>-3.7999999999999999E-2</v>
      </c>
      <c r="O1575" s="13">
        <v>-0.72330000000000005</v>
      </c>
      <c r="P1575" s="13">
        <v>4.2299999999999997E-2</v>
      </c>
      <c r="Q1575" s="19">
        <v>0</v>
      </c>
      <c r="R1575" s="22">
        <v>0.37</v>
      </c>
      <c r="S1575" s="22">
        <v>0.8</v>
      </c>
      <c r="T1575" s="22">
        <v>0.56999999999999995</v>
      </c>
      <c r="U1575" s="19">
        <v>31</v>
      </c>
      <c r="V1575" s="19">
        <v>16</v>
      </c>
      <c r="AS1575" s="2"/>
      <c r="AT1575" s="2"/>
      <c r="AU1575" s="2"/>
      <c r="AV1575" s="15"/>
      <c r="AW1575" s="15"/>
      <c r="BA1575" s="2"/>
      <c r="BB1575" s="2"/>
      <c r="BD1575" s="20"/>
      <c r="BE1575" s="20"/>
      <c r="BG1575" s="3"/>
      <c r="BH1575" s="1"/>
      <c r="BI1575" s="1"/>
      <c r="BJ1575" s="1"/>
      <c r="BK1575" s="1"/>
      <c r="BL1575" s="1"/>
    </row>
    <row r="1576" spans="1:64" x14ac:dyDescent="0.25">
      <c r="A1576" s="1" t="s">
        <v>27</v>
      </c>
      <c r="B1576" s="1" t="s">
        <v>2</v>
      </c>
      <c r="C1576" s="1" t="s">
        <v>25</v>
      </c>
      <c r="D1576" s="1" t="s">
        <v>549</v>
      </c>
      <c r="E1576" s="1" t="s">
        <v>486</v>
      </c>
      <c r="F1576" s="1" t="s">
        <v>550</v>
      </c>
      <c r="G1576">
        <v>0</v>
      </c>
      <c r="H1576" s="22">
        <v>-8.0339999999999995E-3</v>
      </c>
      <c r="I1576" s="2">
        <v>0</v>
      </c>
      <c r="J1576" s="13">
        <v>-2.8E-3</v>
      </c>
      <c r="K1576" s="13">
        <v>5.2999999999999999E-2</v>
      </c>
      <c r="L1576" s="13">
        <v>1.9400000000000001E-2</v>
      </c>
      <c r="M1576" s="13">
        <v>1.8200000000000001E-2</v>
      </c>
      <c r="N1576" s="13">
        <v>-4.7100000000000003E-2</v>
      </c>
      <c r="O1576" s="13">
        <v>-7.9200000000000007E-2</v>
      </c>
      <c r="P1576" s="13">
        <v>0</v>
      </c>
      <c r="Q1576" s="19">
        <v>0</v>
      </c>
      <c r="R1576" s="22">
        <v>0.37</v>
      </c>
      <c r="S1576" s="22">
        <v>0.54</v>
      </c>
      <c r="T1576" s="22">
        <v>-0.23</v>
      </c>
      <c r="U1576" s="19">
        <v>58</v>
      </c>
      <c r="V1576" s="19">
        <v>11</v>
      </c>
      <c r="AS1576" s="2"/>
      <c r="AT1576" s="2"/>
      <c r="AU1576" s="2"/>
      <c r="AV1576" s="15"/>
      <c r="AW1576" s="15"/>
      <c r="BA1576" s="2"/>
      <c r="BB1576" s="2"/>
      <c r="BD1576" s="20"/>
      <c r="BE1576" s="20"/>
      <c r="BG1576" s="3"/>
      <c r="BH1576" s="1"/>
      <c r="BI1576" s="1"/>
      <c r="BJ1576" s="1"/>
      <c r="BK1576" s="1"/>
      <c r="BL1576" s="1"/>
    </row>
    <row r="1577" spans="1:64" x14ac:dyDescent="0.25">
      <c r="A1577" s="1" t="s">
        <v>1</v>
      </c>
      <c r="B1577" s="1" t="s">
        <v>18</v>
      </c>
      <c r="C1577" s="1" t="s">
        <v>25</v>
      </c>
      <c r="D1577" s="1" t="s">
        <v>4</v>
      </c>
      <c r="E1577" s="1" t="s">
        <v>488</v>
      </c>
      <c r="F1577" s="1" t="s">
        <v>656</v>
      </c>
      <c r="G1577"/>
      <c r="H1577" s="22">
        <v>-2.4499999999999999E-3</v>
      </c>
      <c r="J1577" s="13">
        <v>6.25E-2</v>
      </c>
      <c r="K1577" s="13">
        <v>4.5900000000000003E-2</v>
      </c>
      <c r="L1577" s="13">
        <v>1.6899999999999998E-2</v>
      </c>
      <c r="M1577" s="13">
        <v>1.6E-2</v>
      </c>
      <c r="N1577" s="13">
        <v>-2.4E-2</v>
      </c>
      <c r="O1577" s="13">
        <v>-9.3799999999999994E-2</v>
      </c>
      <c r="P1577" s="13"/>
      <c r="Q1577" s="19">
        <v>677</v>
      </c>
      <c r="R1577" s="22">
        <v>0.37</v>
      </c>
      <c r="S1577" s="22">
        <v>0.54</v>
      </c>
      <c r="T1577" s="22">
        <v>0.01</v>
      </c>
      <c r="U1577" s="19">
        <v>38</v>
      </c>
      <c r="V1577" s="19">
        <v>7</v>
      </c>
      <c r="AS1577" s="2"/>
      <c r="AT1577" s="2"/>
      <c r="AU1577" s="2"/>
      <c r="AV1577" s="15"/>
      <c r="AW1577" s="15"/>
      <c r="BA1577" s="2"/>
      <c r="BB1577" s="2"/>
      <c r="BD1577" s="20"/>
      <c r="BE1577" s="20"/>
      <c r="BG1577" s="3"/>
      <c r="BH1577" s="1"/>
      <c r="BI1577" s="1"/>
      <c r="BJ1577" s="1"/>
      <c r="BK1577" s="1"/>
      <c r="BL1577" s="1"/>
    </row>
    <row r="1578" spans="1:64" x14ac:dyDescent="0.25">
      <c r="A1578" s="1" t="s">
        <v>17</v>
      </c>
      <c r="B1578" s="1" t="s">
        <v>18</v>
      </c>
      <c r="C1578" s="1" t="s">
        <v>25</v>
      </c>
      <c r="D1578" s="1" t="s">
        <v>100</v>
      </c>
      <c r="E1578" s="1" t="s">
        <v>641</v>
      </c>
      <c r="F1578" s="1" t="s">
        <v>660</v>
      </c>
      <c r="G1578"/>
      <c r="H1578" s="22">
        <v>2.3E-3</v>
      </c>
      <c r="J1578" s="13">
        <v>3.73E-2</v>
      </c>
      <c r="K1578" s="13">
        <v>4.3099999999999999E-2</v>
      </c>
      <c r="L1578" s="13">
        <v>1.6E-2</v>
      </c>
      <c r="M1578" s="13">
        <v>1.52E-2</v>
      </c>
      <c r="N1578" s="13">
        <v>-3.0300000000000001E-2</v>
      </c>
      <c r="O1578" s="13">
        <v>-8.2799999999999999E-2</v>
      </c>
      <c r="P1578" s="13"/>
      <c r="Q1578" s="19">
        <v>14</v>
      </c>
      <c r="R1578" s="22">
        <v>0.37</v>
      </c>
      <c r="S1578" s="22">
        <v>0.5</v>
      </c>
      <c r="T1578" s="22">
        <v>0.25</v>
      </c>
      <c r="U1578" s="19">
        <v>69</v>
      </c>
      <c r="V1578" s="19">
        <v>8</v>
      </c>
      <c r="AS1578" s="2"/>
      <c r="AT1578" s="2"/>
      <c r="AU1578" s="2"/>
      <c r="AV1578" s="15"/>
      <c r="AW1578" s="15"/>
      <c r="BA1578" s="2"/>
      <c r="BB1578" s="2"/>
      <c r="BD1578" s="20"/>
      <c r="BE1578" s="20"/>
      <c r="BG1578" s="3"/>
      <c r="BH1578" s="1"/>
      <c r="BI1578" s="1"/>
      <c r="BJ1578" s="1"/>
      <c r="BK1578" s="1"/>
      <c r="BL1578" s="1"/>
    </row>
    <row r="1579" spans="1:64" x14ac:dyDescent="0.25">
      <c r="A1579" s="1" t="s">
        <v>6</v>
      </c>
      <c r="B1579" s="1" t="s">
        <v>18</v>
      </c>
      <c r="C1579" s="1" t="s">
        <v>1645</v>
      </c>
      <c r="D1579" s="1" t="s">
        <v>4</v>
      </c>
      <c r="E1579" s="1" t="s">
        <v>1011</v>
      </c>
      <c r="F1579" s="1" t="s">
        <v>1012</v>
      </c>
      <c r="G1579">
        <v>-0.201487</v>
      </c>
      <c r="H1579" s="22">
        <v>-0.23912600000000001</v>
      </c>
      <c r="I1579" s="2">
        <v>-0.20150000000000001</v>
      </c>
      <c r="J1579" s="13">
        <v>1.2186999999999999</v>
      </c>
      <c r="K1579" s="13">
        <v>1.155</v>
      </c>
      <c r="L1579" s="13">
        <v>0.43169999999999997</v>
      </c>
      <c r="M1579" s="13">
        <v>-5.1999999999999998E-2</v>
      </c>
      <c r="N1579" s="13">
        <v>-0.72709999999999997</v>
      </c>
      <c r="O1579" s="13">
        <v>-0.89049999999999996</v>
      </c>
      <c r="P1579" s="13">
        <v>-0.20150000000000001</v>
      </c>
      <c r="Q1579" s="19">
        <v>0</v>
      </c>
      <c r="R1579" s="22">
        <v>0.37</v>
      </c>
      <c r="S1579" s="22">
        <v>1.1499999999999999</v>
      </c>
      <c r="T1579" s="22">
        <v>0.32</v>
      </c>
      <c r="U1579" s="19">
        <v>39</v>
      </c>
      <c r="V1579" s="19">
        <v>15</v>
      </c>
      <c r="AS1579" s="2"/>
      <c r="AT1579" s="2"/>
      <c r="AU1579" s="2"/>
      <c r="AV1579" s="15"/>
      <c r="AW1579" s="15"/>
      <c r="BA1579" s="2"/>
      <c r="BB1579" s="2"/>
      <c r="BD1579" s="20"/>
      <c r="BE1579" s="20"/>
      <c r="BG1579" s="3"/>
      <c r="BH1579" s="1"/>
      <c r="BI1579" s="1"/>
      <c r="BJ1579" s="1"/>
      <c r="BK1579" s="1"/>
      <c r="BL1579" s="1"/>
    </row>
    <row r="1580" spans="1:64" x14ac:dyDescent="0.25">
      <c r="A1580" s="1" t="s">
        <v>27</v>
      </c>
      <c r="B1580" s="1" t="s">
        <v>2</v>
      </c>
      <c r="C1580" s="1" t="s">
        <v>39</v>
      </c>
      <c r="D1580" s="1" t="s">
        <v>4</v>
      </c>
      <c r="E1580" s="1" t="s">
        <v>2652</v>
      </c>
      <c r="F1580" s="1" t="s">
        <v>2654</v>
      </c>
      <c r="G1580"/>
      <c r="H1580" s="22">
        <v>1.2500000000000001E-2</v>
      </c>
      <c r="J1580" s="13">
        <v>0.1065</v>
      </c>
      <c r="K1580" s="13">
        <v>6.6699999999999995E-2</v>
      </c>
      <c r="L1580" s="13">
        <v>2.4400000000000002E-2</v>
      </c>
      <c r="M1580" s="13">
        <v>2.24E-2</v>
      </c>
      <c r="N1580" s="13">
        <v>0</v>
      </c>
      <c r="O1580" s="13">
        <v>-0.14360000000000001</v>
      </c>
      <c r="P1580" s="13"/>
      <c r="Q1580" s="19">
        <v>14</v>
      </c>
      <c r="R1580" s="22">
        <v>0.37</v>
      </c>
      <c r="S1580" s="22">
        <v>0.6</v>
      </c>
      <c r="T1580" s="22">
        <v>-0.08</v>
      </c>
      <c r="U1580" s="19">
        <v>44</v>
      </c>
      <c r="V1580" s="19">
        <v>20</v>
      </c>
      <c r="AS1580" s="2"/>
      <c r="AT1580" s="2"/>
      <c r="AU1580" s="2"/>
      <c r="AV1580" s="15"/>
      <c r="AW1580" s="15"/>
      <c r="BA1580" s="2"/>
      <c r="BB1580" s="2"/>
      <c r="BD1580" s="20"/>
      <c r="BE1580" s="20"/>
      <c r="BG1580" s="3"/>
      <c r="BH1580" s="1"/>
      <c r="BI1580" s="1"/>
      <c r="BJ1580" s="1"/>
      <c r="BK1580" s="1"/>
      <c r="BL1580" s="1"/>
    </row>
    <row r="1581" spans="1:64" x14ac:dyDescent="0.25">
      <c r="A1581" s="1" t="s">
        <v>17</v>
      </c>
      <c r="B1581" s="1" t="s">
        <v>2</v>
      </c>
      <c r="C1581" s="1" t="s">
        <v>56</v>
      </c>
      <c r="D1581" s="1" t="s">
        <v>48</v>
      </c>
      <c r="E1581" s="1" t="s">
        <v>466</v>
      </c>
      <c r="F1581" s="1" t="s">
        <v>506</v>
      </c>
      <c r="G1581">
        <v>1.5121000000000001E-2</v>
      </c>
      <c r="H1581" s="22">
        <v>-3.2883999999999997E-2</v>
      </c>
      <c r="I1581" s="2">
        <v>1.5100000000000001E-2</v>
      </c>
      <c r="J1581" s="13">
        <v>0.1163</v>
      </c>
      <c r="K1581" s="13">
        <v>0.1663</v>
      </c>
      <c r="L1581" s="13">
        <v>6.0499999999999998E-2</v>
      </c>
      <c r="M1581" s="13">
        <v>4.8899999999999999E-2</v>
      </c>
      <c r="N1581" s="13">
        <v>-0.1056</v>
      </c>
      <c r="O1581" s="13">
        <v>-0.28660000000000002</v>
      </c>
      <c r="P1581" s="13">
        <v>1.5100000000000001E-2</v>
      </c>
      <c r="Q1581" s="19">
        <v>0</v>
      </c>
      <c r="R1581" s="22">
        <v>0.36</v>
      </c>
      <c r="S1581" s="22">
        <v>0.72</v>
      </c>
      <c r="T1581" s="22">
        <v>0.42</v>
      </c>
      <c r="U1581" s="19">
        <v>37</v>
      </c>
      <c r="V1581" s="19">
        <v>10</v>
      </c>
      <c r="AS1581" s="2"/>
      <c r="AT1581" s="2"/>
      <c r="AU1581" s="2"/>
      <c r="AV1581" s="15"/>
      <c r="AW1581" s="15"/>
      <c r="BA1581" s="2"/>
      <c r="BB1581" s="2"/>
      <c r="BD1581" s="20"/>
      <c r="BE1581" s="20"/>
      <c r="BG1581" s="3"/>
      <c r="BH1581" s="1"/>
      <c r="BI1581" s="1"/>
      <c r="BJ1581" s="1"/>
      <c r="BK1581" s="1"/>
      <c r="BL1581" s="1"/>
    </row>
    <row r="1582" spans="1:64" x14ac:dyDescent="0.25">
      <c r="A1582" s="1" t="s">
        <v>17</v>
      </c>
      <c r="B1582" s="1" t="s">
        <v>18</v>
      </c>
      <c r="C1582" s="1" t="s">
        <v>25</v>
      </c>
      <c r="D1582" s="1" t="s">
        <v>287</v>
      </c>
      <c r="E1582" s="1" t="s">
        <v>117</v>
      </c>
      <c r="F1582" s="1" t="s">
        <v>118</v>
      </c>
      <c r="G1582"/>
      <c r="H1582" s="22">
        <v>-9.8499999999999994E-3</v>
      </c>
      <c r="J1582" s="13">
        <v>8.5599999999999996E-2</v>
      </c>
      <c r="K1582" s="13">
        <v>7.8799999999999995E-2</v>
      </c>
      <c r="L1582" s="13">
        <v>2.87E-2</v>
      </c>
      <c r="M1582" s="13">
        <v>2.5899999999999999E-2</v>
      </c>
      <c r="N1582" s="13">
        <v>-2.4799999999999999E-2</v>
      </c>
      <c r="O1582" s="13">
        <v>-0.23280000000000001</v>
      </c>
      <c r="P1582" s="13"/>
      <c r="Q1582" s="19">
        <v>214</v>
      </c>
      <c r="R1582" s="22">
        <v>0.36</v>
      </c>
      <c r="S1582" s="22">
        <v>0.57999999999999996</v>
      </c>
      <c r="T1582" s="22">
        <v>-0.06</v>
      </c>
      <c r="U1582" s="19">
        <v>63</v>
      </c>
      <c r="V1582" s="19">
        <v>11</v>
      </c>
      <c r="AS1582" s="2"/>
      <c r="AT1582" s="2"/>
      <c r="AU1582" s="2"/>
      <c r="AV1582" s="15"/>
      <c r="AW1582" s="15"/>
      <c r="BA1582" s="2"/>
      <c r="BB1582" s="2"/>
      <c r="BD1582" s="20"/>
      <c r="BE1582" s="20"/>
      <c r="BG1582" s="3"/>
      <c r="BH1582" s="1"/>
      <c r="BI1582" s="1"/>
      <c r="BJ1582" s="1"/>
      <c r="BK1582" s="1"/>
      <c r="BL1582" s="1"/>
    </row>
    <row r="1583" spans="1:64" x14ac:dyDescent="0.25">
      <c r="A1583" s="1" t="s">
        <v>1</v>
      </c>
      <c r="B1583" s="1" t="s">
        <v>2</v>
      </c>
      <c r="C1583" s="1" t="s">
        <v>25</v>
      </c>
      <c r="D1583" s="1" t="s">
        <v>4</v>
      </c>
      <c r="E1583" s="1" t="s">
        <v>383</v>
      </c>
      <c r="F1583" s="1" t="s">
        <v>384</v>
      </c>
      <c r="G1583">
        <v>4.1314999999999998E-2</v>
      </c>
      <c r="H1583" s="22">
        <v>-3.8730000000000001E-2</v>
      </c>
      <c r="I1583" s="2">
        <v>4.1300000000000003E-2</v>
      </c>
      <c r="J1583" s="13">
        <v>0.12609999999999999</v>
      </c>
      <c r="K1583" s="13">
        <v>0.14080000000000001</v>
      </c>
      <c r="L1583" s="13">
        <v>5.1200000000000002E-2</v>
      </c>
      <c r="M1583" s="13">
        <v>4.19E-2</v>
      </c>
      <c r="N1583" s="13">
        <v>0</v>
      </c>
      <c r="O1583" s="13">
        <v>-0.42799999999999999</v>
      </c>
      <c r="P1583" s="13">
        <v>4.1300000000000003E-2</v>
      </c>
      <c r="Q1583" s="19">
        <v>0</v>
      </c>
      <c r="R1583" s="22">
        <v>0.36</v>
      </c>
      <c r="S1583" s="22">
        <v>0.44</v>
      </c>
      <c r="T1583" s="22">
        <v>0.85</v>
      </c>
      <c r="U1583" s="19">
        <v>34</v>
      </c>
      <c r="V1583" s="19">
        <v>9</v>
      </c>
      <c r="AS1583" s="2"/>
      <c r="AT1583" s="2"/>
      <c r="AU1583" s="2"/>
      <c r="AV1583" s="15"/>
      <c r="AW1583" s="15"/>
      <c r="BA1583" s="2"/>
      <c r="BB1583" s="2"/>
      <c r="BD1583" s="20"/>
      <c r="BE1583" s="20"/>
      <c r="BG1583" s="3"/>
      <c r="BH1583" s="1"/>
      <c r="BI1583" s="1"/>
      <c r="BJ1583" s="1"/>
      <c r="BK1583" s="1"/>
      <c r="BL1583" s="1"/>
    </row>
    <row r="1584" spans="1:64" x14ac:dyDescent="0.25">
      <c r="A1584" s="1" t="s">
        <v>1</v>
      </c>
      <c r="B1584" s="1" t="s">
        <v>2</v>
      </c>
      <c r="C1584" s="1" t="s">
        <v>39</v>
      </c>
      <c r="D1584" s="1" t="s">
        <v>48</v>
      </c>
      <c r="E1584" s="1" t="s">
        <v>124</v>
      </c>
      <c r="F1584" s="1" t="s">
        <v>125</v>
      </c>
      <c r="G1584"/>
      <c r="H1584" s="22">
        <v>-1.67E-3</v>
      </c>
      <c r="J1584" s="13">
        <v>-4.0399999999999998E-2</v>
      </c>
      <c r="K1584" s="13">
        <v>0.16059999999999999</v>
      </c>
      <c r="L1584" s="13">
        <v>5.8400000000000001E-2</v>
      </c>
      <c r="M1584" s="13">
        <v>4.6100000000000002E-2</v>
      </c>
      <c r="N1584" s="13">
        <v>-0.24079999999999999</v>
      </c>
      <c r="O1584" s="13">
        <v>-0.2964</v>
      </c>
      <c r="P1584" s="13"/>
      <c r="Q1584" s="19">
        <v>12</v>
      </c>
      <c r="R1584" s="22">
        <v>0.36</v>
      </c>
      <c r="S1584" s="22">
        <v>0.42</v>
      </c>
      <c r="T1584" s="22">
        <v>0.55000000000000004</v>
      </c>
      <c r="U1584" s="19">
        <v>40</v>
      </c>
      <c r="V1584" s="19">
        <v>6</v>
      </c>
      <c r="AS1584" s="2"/>
      <c r="AT1584" s="2"/>
      <c r="AU1584" s="2"/>
      <c r="AV1584" s="15"/>
      <c r="AW1584" s="15"/>
      <c r="BA1584" s="2"/>
      <c r="BB1584" s="2"/>
      <c r="BD1584" s="20"/>
      <c r="BE1584" s="20"/>
      <c r="BG1584" s="3"/>
      <c r="BH1584" s="1"/>
      <c r="BI1584" s="1"/>
      <c r="BJ1584" s="1"/>
      <c r="BK1584" s="1"/>
      <c r="BL1584" s="1"/>
    </row>
    <row r="1585" spans="1:64" x14ac:dyDescent="0.25">
      <c r="A1585" s="1" t="s">
        <v>65</v>
      </c>
      <c r="B1585" s="1" t="s">
        <v>129</v>
      </c>
      <c r="C1585" s="1" t="s">
        <v>39</v>
      </c>
      <c r="D1585" s="1" t="s">
        <v>4</v>
      </c>
      <c r="E1585" s="1" t="s">
        <v>2302</v>
      </c>
      <c r="F1585" s="1" t="s">
        <v>2306</v>
      </c>
      <c r="G1585"/>
      <c r="H1585" s="22">
        <v>-3.7499999999999999E-2</v>
      </c>
      <c r="J1585" s="13">
        <v>0.21149999999999999</v>
      </c>
      <c r="K1585" s="13">
        <v>0.26</v>
      </c>
      <c r="L1585" s="13">
        <v>9.3200000000000005E-2</v>
      </c>
      <c r="M1585" s="13">
        <v>5.2499999999999998E-2</v>
      </c>
      <c r="N1585" s="13">
        <v>-3.7499999999999999E-2</v>
      </c>
      <c r="O1585" s="13">
        <v>-0.86980000000000002</v>
      </c>
      <c r="P1585" s="13"/>
      <c r="Q1585" s="19">
        <v>759</v>
      </c>
      <c r="R1585" s="22">
        <v>0.36</v>
      </c>
      <c r="S1585" s="22">
        <v>0.32</v>
      </c>
      <c r="T1585" s="22">
        <v>0.81</v>
      </c>
      <c r="U1585" s="19">
        <v>131</v>
      </c>
      <c r="V1585" s="19">
        <v>11</v>
      </c>
      <c r="AS1585" s="2"/>
      <c r="AT1585" s="2"/>
      <c r="AU1585" s="2"/>
      <c r="AV1585" s="15"/>
      <c r="AW1585" s="15"/>
      <c r="BA1585" s="2"/>
      <c r="BB1585" s="2"/>
      <c r="BD1585" s="20"/>
      <c r="BE1585" s="20"/>
      <c r="BG1585" s="3"/>
      <c r="BH1585" s="1"/>
      <c r="BI1585" s="1"/>
      <c r="BJ1585" s="1"/>
      <c r="BK1585" s="1"/>
      <c r="BL1585" s="1"/>
    </row>
    <row r="1586" spans="1:64" x14ac:dyDescent="0.25">
      <c r="A1586" s="1" t="s">
        <v>32</v>
      </c>
      <c r="B1586" s="1" t="s">
        <v>18</v>
      </c>
      <c r="C1586" s="1" t="s">
        <v>25</v>
      </c>
      <c r="D1586" s="1" t="s">
        <v>4</v>
      </c>
      <c r="E1586" s="1" t="s">
        <v>3214</v>
      </c>
      <c r="F1586" s="1" t="s">
        <v>2473</v>
      </c>
      <c r="G1586"/>
      <c r="H1586" s="22">
        <v>-1.24E-2</v>
      </c>
      <c r="J1586" s="13">
        <v>1.46E-2</v>
      </c>
      <c r="K1586" s="13">
        <v>6.4799999999999996E-2</v>
      </c>
      <c r="L1586" s="13">
        <v>2.35E-2</v>
      </c>
      <c r="M1586" s="13">
        <v>2.1600000000000001E-2</v>
      </c>
      <c r="N1586" s="13">
        <v>-8.4500000000000006E-2</v>
      </c>
      <c r="O1586" s="13">
        <v>-0.18640000000000001</v>
      </c>
      <c r="P1586" s="13"/>
      <c r="Q1586" s="19">
        <v>859</v>
      </c>
      <c r="R1586" s="22">
        <v>0.36</v>
      </c>
      <c r="S1586" s="22">
        <v>0.51</v>
      </c>
      <c r="T1586" s="22">
        <v>0.67</v>
      </c>
      <c r="U1586" s="19">
        <v>41</v>
      </c>
      <c r="V1586" s="19">
        <v>7</v>
      </c>
      <c r="AS1586" s="2"/>
      <c r="AT1586" s="2"/>
      <c r="AU1586" s="2"/>
      <c r="AV1586" s="15"/>
      <c r="AW1586" s="15"/>
      <c r="BA1586" s="2"/>
      <c r="BB1586" s="2"/>
      <c r="BD1586" s="20"/>
      <c r="BE1586" s="20"/>
      <c r="BG1586" s="3"/>
      <c r="BH1586" s="1"/>
      <c r="BI1586" s="1"/>
      <c r="BJ1586" s="1"/>
      <c r="BK1586" s="1"/>
      <c r="BL1586" s="1"/>
    </row>
    <row r="1587" spans="1:64" x14ac:dyDescent="0.25">
      <c r="A1587" s="1" t="s">
        <v>1</v>
      </c>
      <c r="B1587" s="1" t="s">
        <v>18</v>
      </c>
      <c r="C1587" s="1" t="s">
        <v>25</v>
      </c>
      <c r="D1587" s="1" t="s">
        <v>45</v>
      </c>
      <c r="E1587" s="1" t="s">
        <v>2321</v>
      </c>
      <c r="F1587" s="1" t="s">
        <v>2322</v>
      </c>
      <c r="G1587"/>
      <c r="H1587" s="22">
        <v>0</v>
      </c>
      <c r="J1587" s="13">
        <v>4.53E-2</v>
      </c>
      <c r="K1587" s="13">
        <v>0.1416</v>
      </c>
      <c r="L1587" s="13">
        <v>5.0299999999999997E-2</v>
      </c>
      <c r="M1587" s="13">
        <v>4.19E-2</v>
      </c>
      <c r="N1587" s="13">
        <v>-6.5000000000000002E-2</v>
      </c>
      <c r="O1587" s="13">
        <v>-0.20760000000000001</v>
      </c>
      <c r="P1587" s="13"/>
      <c r="Q1587" s="19">
        <v>32</v>
      </c>
      <c r="R1587" s="22">
        <v>0.36</v>
      </c>
      <c r="S1587" s="22">
        <v>0.63</v>
      </c>
      <c r="T1587" s="22">
        <v>-0.11</v>
      </c>
      <c r="U1587" s="19">
        <v>31</v>
      </c>
      <c r="V1587" s="19">
        <v>13</v>
      </c>
      <c r="AS1587" s="2"/>
      <c r="AT1587" s="2"/>
      <c r="AU1587" s="2"/>
      <c r="AV1587" s="15"/>
      <c r="AW1587" s="15"/>
      <c r="BA1587" s="2"/>
      <c r="BB1587" s="2"/>
      <c r="BD1587" s="20"/>
      <c r="BE1587" s="20"/>
      <c r="BG1587" s="3"/>
      <c r="BH1587" s="1"/>
      <c r="BI1587" s="1"/>
      <c r="BJ1587" s="1"/>
      <c r="BK1587" s="1"/>
      <c r="BL1587" s="1"/>
    </row>
    <row r="1588" spans="1:64" x14ac:dyDescent="0.25">
      <c r="A1588" s="1" t="s">
        <v>1079</v>
      </c>
      <c r="B1588" s="1" t="s">
        <v>18</v>
      </c>
      <c r="C1588" s="1" t="s">
        <v>371</v>
      </c>
      <c r="D1588" s="1" t="s">
        <v>4</v>
      </c>
      <c r="E1588" s="1" t="s">
        <v>1080</v>
      </c>
      <c r="F1588" s="1" t="s">
        <v>610</v>
      </c>
      <c r="G1588">
        <v>-4.9297000000000001E-2</v>
      </c>
      <c r="H1588" s="22">
        <v>5.666E-3</v>
      </c>
      <c r="I1588" s="2">
        <v>-4.9299999999999997E-2</v>
      </c>
      <c r="J1588" s="13">
        <v>-4.7E-2</v>
      </c>
      <c r="K1588" s="13">
        <v>0.21260000000000001</v>
      </c>
      <c r="L1588" s="13">
        <v>7.7499999999999999E-2</v>
      </c>
      <c r="M1588" s="13">
        <v>5.6300000000000003E-2</v>
      </c>
      <c r="N1588" s="13">
        <v>-0.34710000000000002</v>
      </c>
      <c r="O1588" s="13">
        <v>-0.34710000000000002</v>
      </c>
      <c r="P1588" s="13">
        <v>-4.9299999999999997E-2</v>
      </c>
      <c r="Q1588" s="19">
        <v>0</v>
      </c>
      <c r="R1588" s="22">
        <v>0.36</v>
      </c>
      <c r="S1588" s="22">
        <v>0.56000000000000005</v>
      </c>
      <c r="T1588" s="22">
        <v>0.42</v>
      </c>
      <c r="U1588" s="19">
        <v>40</v>
      </c>
      <c r="V1588" s="19">
        <v>8</v>
      </c>
      <c r="AS1588" s="2"/>
      <c r="AT1588" s="2"/>
      <c r="AU1588" s="2"/>
      <c r="AV1588" s="15"/>
      <c r="AW1588" s="15"/>
      <c r="BA1588" s="2"/>
      <c r="BB1588" s="2"/>
      <c r="BD1588" s="20"/>
      <c r="BE1588" s="20"/>
      <c r="BG1588" s="3"/>
      <c r="BH1588" s="1"/>
      <c r="BI1588" s="1"/>
      <c r="BJ1588" s="1"/>
      <c r="BK1588" s="1"/>
      <c r="BL1588" s="1"/>
    </row>
    <row r="1589" spans="1:64" x14ac:dyDescent="0.25">
      <c r="A1589" s="1" t="s">
        <v>1</v>
      </c>
      <c r="B1589" s="1" t="s">
        <v>2</v>
      </c>
      <c r="C1589" s="1" t="s">
        <v>326</v>
      </c>
      <c r="D1589" s="1" t="s">
        <v>4</v>
      </c>
      <c r="E1589" s="1" t="s">
        <v>69</v>
      </c>
      <c r="F1589" s="1" t="s">
        <v>70</v>
      </c>
      <c r="G1589"/>
      <c r="H1589" s="22">
        <v>-2.4060000000000002E-2</v>
      </c>
      <c r="J1589" s="13">
        <v>-5.16E-2</v>
      </c>
      <c r="K1589" s="13">
        <v>9.9699999999999997E-2</v>
      </c>
      <c r="L1589" s="13">
        <v>3.5700000000000003E-2</v>
      </c>
      <c r="M1589" s="13">
        <v>3.1300000000000001E-2</v>
      </c>
      <c r="N1589" s="13">
        <v>-5.9700000000000003E-2</v>
      </c>
      <c r="O1589" s="13">
        <v>-0.1835</v>
      </c>
      <c r="P1589" s="13"/>
      <c r="Q1589" s="19">
        <v>4</v>
      </c>
      <c r="R1589" s="22">
        <v>0.36</v>
      </c>
      <c r="S1589" s="22">
        <v>0.56999999999999995</v>
      </c>
      <c r="T1589" s="22">
        <v>-0.01</v>
      </c>
      <c r="U1589" s="19">
        <v>45</v>
      </c>
      <c r="V1589" s="19">
        <v>16</v>
      </c>
      <c r="AS1589" s="2"/>
      <c r="AT1589" s="2"/>
      <c r="AU1589" s="2"/>
      <c r="AV1589" s="15"/>
      <c r="AW1589" s="15"/>
      <c r="BA1589" s="2"/>
      <c r="BB1589" s="2"/>
      <c r="BD1589" s="20"/>
      <c r="BE1589" s="20"/>
      <c r="BG1589" s="3"/>
      <c r="BH1589" s="1"/>
      <c r="BI1589" s="1"/>
      <c r="BJ1589" s="1"/>
      <c r="BK1589" s="1"/>
      <c r="BL1589" s="1"/>
    </row>
    <row r="1590" spans="1:64" x14ac:dyDescent="0.25">
      <c r="A1590" s="1" t="s">
        <v>483</v>
      </c>
      <c r="B1590" s="1" t="s">
        <v>18</v>
      </c>
      <c r="C1590" s="1" t="s">
        <v>39</v>
      </c>
      <c r="D1590" s="1" t="s">
        <v>4</v>
      </c>
      <c r="E1590" s="1" t="s">
        <v>3091</v>
      </c>
      <c r="F1590" s="1" t="s">
        <v>3092</v>
      </c>
      <c r="G1590"/>
      <c r="H1590" s="22">
        <v>-4.0500000000000001E-2</v>
      </c>
      <c r="J1590" s="13">
        <v>-9.1000000000000004E-3</v>
      </c>
      <c r="K1590" s="13">
        <v>0.19739999999999999</v>
      </c>
      <c r="L1590" s="13">
        <v>7.1999999999999995E-2</v>
      </c>
      <c r="M1590" s="13">
        <v>5.5500000000000001E-2</v>
      </c>
      <c r="N1590" s="13">
        <v>-4.0500000000000001E-2</v>
      </c>
      <c r="O1590" s="13">
        <v>-0.1759</v>
      </c>
      <c r="P1590" s="13"/>
      <c r="Q1590" s="19">
        <v>106</v>
      </c>
      <c r="R1590" s="22">
        <v>0.36</v>
      </c>
      <c r="S1590" s="22">
        <v>0.85</v>
      </c>
      <c r="T1590" s="22">
        <v>0.57999999999999996</v>
      </c>
      <c r="U1590" s="19">
        <v>10</v>
      </c>
      <c r="V1590" s="19">
        <v>4</v>
      </c>
      <c r="AS1590" s="2"/>
      <c r="AT1590" s="2"/>
      <c r="AU1590" s="2"/>
      <c r="AV1590" s="15"/>
      <c r="AW1590" s="15"/>
      <c r="BA1590" s="2"/>
      <c r="BB1590" s="2"/>
      <c r="BD1590" s="20"/>
      <c r="BE1590" s="20"/>
      <c r="BG1590" s="3"/>
      <c r="BH1590" s="1"/>
      <c r="BI1590" s="1"/>
      <c r="BJ1590" s="1"/>
      <c r="BK1590" s="1"/>
      <c r="BL1590" s="1"/>
    </row>
    <row r="1591" spans="1:64" x14ac:dyDescent="0.25">
      <c r="A1591" s="1" t="s">
        <v>17</v>
      </c>
      <c r="B1591" s="1" t="s">
        <v>18</v>
      </c>
      <c r="C1591" s="1" t="s">
        <v>25</v>
      </c>
      <c r="D1591" s="1" t="s">
        <v>4</v>
      </c>
      <c r="E1591" s="1" t="s">
        <v>636</v>
      </c>
      <c r="F1591" s="1" t="s">
        <v>2498</v>
      </c>
      <c r="G1591"/>
      <c r="H1591" s="22">
        <v>7.6E-3</v>
      </c>
      <c r="J1591" s="13">
        <v>5.2400000000000002E-2</v>
      </c>
      <c r="K1591" s="13">
        <v>7.7299999999999994E-2</v>
      </c>
      <c r="L1591" s="13">
        <v>2.7900000000000001E-2</v>
      </c>
      <c r="M1591" s="13">
        <v>2.52E-2</v>
      </c>
      <c r="N1591" s="13">
        <v>-8.43E-2</v>
      </c>
      <c r="O1591" s="13">
        <v>-0.2402</v>
      </c>
      <c r="P1591" s="13"/>
      <c r="Q1591" s="19">
        <v>23</v>
      </c>
      <c r="R1591" s="22">
        <v>0.36</v>
      </c>
      <c r="S1591" s="22">
        <v>0.49</v>
      </c>
      <c r="T1591" s="22">
        <v>0.51</v>
      </c>
      <c r="U1591" s="19">
        <v>46</v>
      </c>
      <c r="V1591" s="19">
        <v>10</v>
      </c>
      <c r="AS1591" s="2"/>
      <c r="AT1591" s="2"/>
      <c r="AU1591" s="2"/>
      <c r="AV1591" s="15"/>
      <c r="AW1591" s="15"/>
      <c r="BA1591" s="2"/>
      <c r="BB1591" s="2"/>
      <c r="BD1591" s="20"/>
      <c r="BE1591" s="20"/>
      <c r="BG1591" s="3"/>
      <c r="BH1591" s="1"/>
      <c r="BI1591" s="1"/>
      <c r="BJ1591" s="1"/>
      <c r="BK1591" s="1"/>
      <c r="BL1591" s="1"/>
    </row>
    <row r="1592" spans="1:64" x14ac:dyDescent="0.25">
      <c r="A1592" s="1" t="s">
        <v>21</v>
      </c>
      <c r="B1592" s="1" t="s">
        <v>18</v>
      </c>
      <c r="C1592" s="1" t="s">
        <v>7</v>
      </c>
      <c r="D1592" s="1" t="s">
        <v>4</v>
      </c>
      <c r="E1592" s="1" t="s">
        <v>472</v>
      </c>
      <c r="F1592" s="1" t="s">
        <v>874</v>
      </c>
      <c r="G1592"/>
      <c r="H1592" s="22">
        <v>-1.0543E-2</v>
      </c>
      <c r="J1592" s="13">
        <v>9.5200000000000007E-2</v>
      </c>
      <c r="K1592" s="13">
        <v>7.2999999999999995E-2</v>
      </c>
      <c r="L1592" s="13">
        <v>2.5999999999999999E-2</v>
      </c>
      <c r="M1592" s="13">
        <v>2.3599999999999999E-2</v>
      </c>
      <c r="N1592" s="13">
        <v>-1.0500000000000001E-2</v>
      </c>
      <c r="O1592" s="13">
        <v>-0.13869999999999999</v>
      </c>
      <c r="P1592" s="13"/>
      <c r="Q1592" s="19">
        <v>0</v>
      </c>
      <c r="R1592" s="22">
        <v>0.36</v>
      </c>
      <c r="S1592" s="22">
        <v>0.45</v>
      </c>
      <c r="T1592" s="22">
        <v>0.88</v>
      </c>
      <c r="U1592" s="19">
        <v>34</v>
      </c>
      <c r="V1592" s="19">
        <v>10</v>
      </c>
      <c r="AS1592" s="2"/>
      <c r="AT1592" s="2"/>
      <c r="AU1592" s="2"/>
      <c r="AV1592" s="15"/>
      <c r="AW1592" s="15"/>
      <c r="BA1592" s="2"/>
      <c r="BB1592" s="2"/>
      <c r="BD1592" s="20"/>
      <c r="BE1592" s="20"/>
      <c r="BG1592" s="3"/>
      <c r="BH1592" s="1"/>
      <c r="BI1592" s="1"/>
      <c r="BJ1592" s="1"/>
      <c r="BK1592" s="1"/>
      <c r="BL1592" s="1"/>
    </row>
    <row r="1593" spans="1:64" x14ac:dyDescent="0.25">
      <c r="A1593" s="1" t="s">
        <v>21</v>
      </c>
      <c r="B1593" s="1" t="s">
        <v>2</v>
      </c>
      <c r="C1593" s="1" t="s">
        <v>7</v>
      </c>
      <c r="D1593" s="1" t="s">
        <v>4</v>
      </c>
      <c r="E1593" s="1" t="s">
        <v>2523</v>
      </c>
      <c r="F1593" s="1" t="s">
        <v>2524</v>
      </c>
      <c r="G1593"/>
      <c r="H1593" s="22">
        <v>-6.8999999999999999E-3</v>
      </c>
      <c r="J1593" s="13">
        <v>7.9399999999999998E-2</v>
      </c>
      <c r="K1593" s="13">
        <v>4.07E-2</v>
      </c>
      <c r="L1593" s="13">
        <v>1.4800000000000001E-2</v>
      </c>
      <c r="M1593" s="13">
        <v>1.41E-2</v>
      </c>
      <c r="N1593" s="13">
        <v>-2.9600000000000001E-2</v>
      </c>
      <c r="O1593" s="13">
        <v>-0.15770000000000001</v>
      </c>
      <c r="P1593" s="13"/>
      <c r="Q1593" s="19">
        <v>84</v>
      </c>
      <c r="R1593" s="22">
        <v>0.36</v>
      </c>
      <c r="S1593" s="22">
        <v>0.46</v>
      </c>
      <c r="T1593" s="22">
        <v>0.48</v>
      </c>
      <c r="U1593" s="19">
        <v>116</v>
      </c>
      <c r="V1593" s="19">
        <v>30</v>
      </c>
      <c r="AS1593" s="2"/>
      <c r="AT1593" s="2"/>
      <c r="AU1593" s="2"/>
      <c r="AV1593" s="15"/>
      <c r="AW1593" s="15"/>
      <c r="BA1593" s="2"/>
      <c r="BB1593" s="2"/>
      <c r="BD1593" s="20"/>
      <c r="BE1593" s="20"/>
      <c r="BG1593" s="3"/>
      <c r="BH1593" s="1"/>
      <c r="BI1593" s="1"/>
      <c r="BJ1593" s="1"/>
      <c r="BK1593" s="1"/>
      <c r="BL1593" s="1"/>
    </row>
    <row r="1594" spans="1:64" x14ac:dyDescent="0.25">
      <c r="A1594" s="1" t="s">
        <v>1</v>
      </c>
      <c r="B1594" s="1" t="s">
        <v>2</v>
      </c>
      <c r="C1594" s="1" t="s">
        <v>22</v>
      </c>
      <c r="D1594" s="1" t="s">
        <v>4</v>
      </c>
      <c r="E1594" s="1" t="s">
        <v>103</v>
      </c>
      <c r="F1594" s="1" t="s">
        <v>334</v>
      </c>
      <c r="G1594"/>
      <c r="H1594" s="22">
        <v>3.3E-3</v>
      </c>
      <c r="J1594" s="13">
        <v>3.5000000000000003E-2</v>
      </c>
      <c r="K1594" s="13">
        <v>7.5700000000000003E-2</v>
      </c>
      <c r="L1594" s="13">
        <v>2.69E-2</v>
      </c>
      <c r="M1594" s="13">
        <v>2.4299999999999999E-2</v>
      </c>
      <c r="N1594" s="13">
        <v>-1.8499999999999999E-2</v>
      </c>
      <c r="O1594" s="13">
        <v>-0.12039999999999999</v>
      </c>
      <c r="P1594" s="13"/>
      <c r="Q1594" s="19">
        <v>2062</v>
      </c>
      <c r="R1594" s="22">
        <v>0.36</v>
      </c>
      <c r="S1594" s="22">
        <v>0.74</v>
      </c>
      <c r="T1594" s="22">
        <v>0.25</v>
      </c>
      <c r="U1594" s="19">
        <v>29</v>
      </c>
      <c r="V1594" s="19">
        <v>8</v>
      </c>
      <c r="AS1594" s="2"/>
      <c r="AT1594" s="2"/>
      <c r="AU1594" s="2"/>
      <c r="AV1594" s="15"/>
      <c r="AW1594" s="15"/>
      <c r="BA1594" s="2"/>
      <c r="BB1594" s="2"/>
      <c r="BD1594" s="20"/>
      <c r="BE1594" s="20"/>
      <c r="BG1594" s="3"/>
      <c r="BH1594" s="1"/>
      <c r="BI1594" s="1"/>
      <c r="BJ1594" s="1"/>
      <c r="BK1594" s="1"/>
      <c r="BL1594" s="1"/>
    </row>
    <row r="1595" spans="1:64" x14ac:dyDescent="0.25">
      <c r="A1595" s="1" t="s">
        <v>1</v>
      </c>
      <c r="B1595" s="1" t="s">
        <v>2</v>
      </c>
      <c r="C1595" s="1" t="s">
        <v>22</v>
      </c>
      <c r="D1595" s="1" t="s">
        <v>4</v>
      </c>
      <c r="E1595" s="1" t="s">
        <v>103</v>
      </c>
      <c r="F1595" s="1" t="s">
        <v>2101</v>
      </c>
      <c r="G1595"/>
      <c r="H1595" s="22">
        <v>-2.4499999999999999E-3</v>
      </c>
      <c r="J1595" s="13">
        <v>1.1000000000000001E-3</v>
      </c>
      <c r="K1595" s="13">
        <v>6.8000000000000005E-2</v>
      </c>
      <c r="L1595" s="13">
        <v>2.46E-2</v>
      </c>
      <c r="M1595" s="13">
        <v>2.2499999999999999E-2</v>
      </c>
      <c r="N1595" s="13">
        <v>-6.4100000000000004E-2</v>
      </c>
      <c r="O1595" s="13">
        <v>-0.11409999999999999</v>
      </c>
      <c r="P1595" s="13"/>
      <c r="Q1595" s="19">
        <v>201</v>
      </c>
      <c r="R1595" s="22">
        <v>0.36</v>
      </c>
      <c r="S1595" s="22">
        <v>0.79</v>
      </c>
      <c r="T1595" s="22">
        <v>0.28000000000000003</v>
      </c>
      <c r="U1595" s="19">
        <v>29</v>
      </c>
      <c r="V1595" s="19">
        <v>7</v>
      </c>
      <c r="AS1595" s="2"/>
      <c r="AT1595" s="2"/>
      <c r="AU1595" s="2"/>
      <c r="AV1595" s="15"/>
      <c r="AW1595" s="15"/>
      <c r="BA1595" s="2"/>
      <c r="BB1595" s="2"/>
      <c r="BD1595" s="20"/>
      <c r="BE1595" s="20"/>
      <c r="BG1595" s="3"/>
      <c r="BH1595" s="1"/>
      <c r="BI1595" s="1"/>
      <c r="BJ1595" s="1"/>
      <c r="BK1595" s="1"/>
      <c r="BL1595" s="1"/>
    </row>
    <row r="1596" spans="1:64" x14ac:dyDescent="0.25">
      <c r="A1596" s="1" t="s">
        <v>21</v>
      </c>
      <c r="B1596" s="1" t="s">
        <v>18</v>
      </c>
      <c r="C1596" s="1" t="s">
        <v>7</v>
      </c>
      <c r="D1596" s="1" t="s">
        <v>32</v>
      </c>
      <c r="E1596" s="1" t="s">
        <v>398</v>
      </c>
      <c r="F1596" s="1" t="s">
        <v>399</v>
      </c>
      <c r="G1596">
        <v>1.1237E-2</v>
      </c>
      <c r="H1596" s="22">
        <v>-1.0015E-2</v>
      </c>
      <c r="I1596" s="2">
        <v>1.12E-2</v>
      </c>
      <c r="J1596" s="13">
        <v>4.0099999999999997E-2</v>
      </c>
      <c r="K1596" s="13">
        <v>4.9599999999999998E-2</v>
      </c>
      <c r="L1596" s="13">
        <v>1.7899999999999999E-2</v>
      </c>
      <c r="M1596" s="13">
        <v>1.6899999999999998E-2</v>
      </c>
      <c r="N1596" s="13">
        <v>-7.7700000000000005E-2</v>
      </c>
      <c r="O1596" s="13">
        <v>-0.1699</v>
      </c>
      <c r="P1596" s="13">
        <v>1.12E-2</v>
      </c>
      <c r="Q1596" s="19">
        <v>0</v>
      </c>
      <c r="R1596" s="22">
        <v>0.36</v>
      </c>
      <c r="S1596" s="22">
        <v>0.5</v>
      </c>
      <c r="T1596" s="22">
        <v>0.55000000000000004</v>
      </c>
      <c r="U1596" s="19">
        <v>41</v>
      </c>
      <c r="V1596" s="19">
        <v>9</v>
      </c>
      <c r="AS1596" s="2"/>
      <c r="AT1596" s="2"/>
      <c r="AU1596" s="2"/>
      <c r="AV1596" s="15"/>
      <c r="AW1596" s="15"/>
      <c r="BA1596" s="2"/>
      <c r="BB1596" s="2"/>
      <c r="BD1596" s="20"/>
      <c r="BE1596" s="20"/>
      <c r="BG1596" s="3"/>
      <c r="BH1596" s="1"/>
      <c r="BI1596" s="1"/>
      <c r="BJ1596" s="1"/>
      <c r="BK1596" s="1"/>
      <c r="BL1596" s="1"/>
    </row>
    <row r="1597" spans="1:64" x14ac:dyDescent="0.25">
      <c r="A1597" s="1" t="s">
        <v>17</v>
      </c>
      <c r="B1597" s="1" t="s">
        <v>18</v>
      </c>
      <c r="C1597" s="1" t="s">
        <v>25</v>
      </c>
      <c r="D1597" s="1" t="s">
        <v>617</v>
      </c>
      <c r="E1597" s="1" t="s">
        <v>2952</v>
      </c>
      <c r="F1597" s="1" t="s">
        <v>2953</v>
      </c>
      <c r="G1597"/>
      <c r="H1597" s="22">
        <v>-7.025E-3</v>
      </c>
      <c r="J1597" s="13">
        <v>8.5999999999999993E-2</v>
      </c>
      <c r="K1597" s="13">
        <v>0.24929999999999999</v>
      </c>
      <c r="L1597" s="13">
        <v>9.01E-2</v>
      </c>
      <c r="M1597" s="13">
        <v>6.4299999999999996E-2</v>
      </c>
      <c r="N1597" s="13">
        <v>-7.0000000000000001E-3</v>
      </c>
      <c r="O1597" s="13">
        <v>-0.14699999999999999</v>
      </c>
      <c r="P1597" s="13"/>
      <c r="Q1597" s="19">
        <v>190</v>
      </c>
      <c r="R1597" s="22">
        <v>0.36</v>
      </c>
      <c r="S1597" s="22">
        <v>0.57999999999999996</v>
      </c>
      <c r="T1597" s="22">
        <v>0.12</v>
      </c>
      <c r="U1597" s="19">
        <v>9</v>
      </c>
      <c r="V1597" s="19">
        <v>4</v>
      </c>
      <c r="AS1597" s="2"/>
      <c r="AT1597" s="2"/>
      <c r="AU1597" s="2"/>
      <c r="AV1597" s="15"/>
      <c r="AW1597" s="15"/>
      <c r="BA1597" s="2"/>
      <c r="BB1597" s="2"/>
      <c r="BD1597" s="20"/>
      <c r="BE1597" s="20"/>
      <c r="BG1597" s="3"/>
      <c r="BH1597" s="1"/>
      <c r="BI1597" s="1"/>
      <c r="BJ1597" s="1"/>
      <c r="BK1597" s="1"/>
      <c r="BL1597" s="1"/>
    </row>
    <row r="1598" spans="1:64" x14ac:dyDescent="0.25">
      <c r="A1598" s="1" t="s">
        <v>1</v>
      </c>
      <c r="B1598" s="1" t="s">
        <v>2</v>
      </c>
      <c r="C1598" s="1" t="s">
        <v>39</v>
      </c>
      <c r="D1598" s="1" t="s">
        <v>29</v>
      </c>
      <c r="E1598" s="1" t="s">
        <v>1647</v>
      </c>
      <c r="F1598" s="1" t="s">
        <v>1648</v>
      </c>
      <c r="G1598"/>
      <c r="H1598" s="22">
        <v>4.8500000000000001E-2</v>
      </c>
      <c r="J1598" s="13">
        <v>0.11269999999999999</v>
      </c>
      <c r="K1598" s="13">
        <v>9.4899999999999998E-2</v>
      </c>
      <c r="L1598" s="13">
        <v>3.3799999999999997E-2</v>
      </c>
      <c r="M1598" s="13">
        <v>2.98E-2</v>
      </c>
      <c r="N1598" s="13">
        <v>-6.9199999999999998E-2</v>
      </c>
      <c r="O1598" s="13">
        <v>-0.26179999999999998</v>
      </c>
      <c r="P1598" s="13"/>
      <c r="Q1598" s="19">
        <v>10</v>
      </c>
      <c r="R1598" s="22">
        <v>0.36</v>
      </c>
      <c r="S1598" s="22">
        <v>0.64</v>
      </c>
      <c r="T1598" s="22">
        <v>-0.19</v>
      </c>
      <c r="U1598" s="19">
        <v>112</v>
      </c>
      <c r="V1598" s="19">
        <v>9</v>
      </c>
      <c r="AS1598" s="2"/>
      <c r="AT1598" s="2"/>
      <c r="AU1598" s="2"/>
      <c r="AV1598" s="15"/>
      <c r="AW1598" s="15"/>
      <c r="BA1598" s="2"/>
      <c r="BB1598" s="2"/>
      <c r="BD1598" s="20"/>
      <c r="BE1598" s="20"/>
      <c r="BG1598" s="3"/>
      <c r="BH1598" s="1"/>
      <c r="BI1598" s="1"/>
      <c r="BJ1598" s="1"/>
      <c r="BK1598" s="1"/>
      <c r="BL1598" s="1"/>
    </row>
    <row r="1599" spans="1:64" x14ac:dyDescent="0.25">
      <c r="A1599" s="1" t="s">
        <v>1</v>
      </c>
      <c r="B1599" s="1" t="s">
        <v>2</v>
      </c>
      <c r="C1599" s="1" t="s">
        <v>13</v>
      </c>
      <c r="D1599" s="1" t="s">
        <v>4</v>
      </c>
      <c r="E1599" s="1" t="s">
        <v>1926</v>
      </c>
      <c r="F1599" s="1" t="s">
        <v>1927</v>
      </c>
      <c r="G1599"/>
      <c r="H1599" s="22">
        <v>-0.17280000000000001</v>
      </c>
      <c r="J1599" s="13">
        <v>0.1258</v>
      </c>
      <c r="K1599" s="13">
        <v>0.40479999999999999</v>
      </c>
      <c r="L1599" s="13">
        <v>0.14630000000000001</v>
      </c>
      <c r="M1599" s="13">
        <v>7.1800000000000003E-2</v>
      </c>
      <c r="N1599" s="13">
        <v>-0.43230000000000002</v>
      </c>
      <c r="O1599" s="13">
        <v>-0.50270000000000004</v>
      </c>
      <c r="P1599" s="13"/>
      <c r="Q1599" s="19">
        <v>0</v>
      </c>
      <c r="R1599" s="22">
        <v>0.36</v>
      </c>
      <c r="S1599" s="22">
        <v>0.73</v>
      </c>
      <c r="T1599" s="22">
        <v>0.04</v>
      </c>
      <c r="U1599" s="19">
        <v>19</v>
      </c>
      <c r="V1599" s="19">
        <v>8</v>
      </c>
      <c r="AS1599" s="2"/>
      <c r="AT1599" s="2"/>
      <c r="AU1599" s="2"/>
      <c r="AV1599" s="15"/>
      <c r="AW1599" s="15"/>
      <c r="BA1599" s="2"/>
      <c r="BB1599" s="2"/>
      <c r="BD1599" s="20"/>
      <c r="BE1599" s="20"/>
      <c r="BG1599" s="3"/>
      <c r="BH1599" s="1"/>
      <c r="BI1599" s="1"/>
      <c r="BJ1599" s="1"/>
      <c r="BK1599" s="1"/>
      <c r="BL1599" s="1"/>
    </row>
    <row r="1600" spans="1:64" x14ac:dyDescent="0.25">
      <c r="A1600" s="1" t="s">
        <v>21</v>
      </c>
      <c r="B1600" s="1" t="s">
        <v>18</v>
      </c>
      <c r="C1600" s="1" t="s">
        <v>7</v>
      </c>
      <c r="D1600" s="1" t="s">
        <v>4</v>
      </c>
      <c r="E1600" s="1" t="s">
        <v>204</v>
      </c>
      <c r="F1600" s="1" t="s">
        <v>430</v>
      </c>
      <c r="G1600">
        <v>1.2455000000000001E-2</v>
      </c>
      <c r="H1600" s="22">
        <v>-2.0781000000000001E-2</v>
      </c>
      <c r="I1600" s="2">
        <v>1.2500000000000001E-2</v>
      </c>
      <c r="J1600" s="13">
        <v>7.6E-3</v>
      </c>
      <c r="K1600" s="13">
        <v>9.8000000000000004E-2</v>
      </c>
      <c r="L1600" s="13">
        <v>3.56E-2</v>
      </c>
      <c r="M1600" s="13">
        <v>3.1199999999999999E-2</v>
      </c>
      <c r="N1600" s="13">
        <v>-0.1152</v>
      </c>
      <c r="O1600" s="13">
        <v>-0.2666</v>
      </c>
      <c r="P1600" s="13">
        <v>1.2500000000000001E-2</v>
      </c>
      <c r="Q1600" s="19">
        <v>0</v>
      </c>
      <c r="R1600" s="22">
        <v>0.36</v>
      </c>
      <c r="S1600" s="22">
        <v>0.44</v>
      </c>
      <c r="T1600" s="22">
        <v>0.66</v>
      </c>
      <c r="U1600" s="19">
        <v>56</v>
      </c>
      <c r="V1600" s="19">
        <v>9</v>
      </c>
      <c r="AS1600" s="2"/>
      <c r="AT1600" s="2"/>
      <c r="AU1600" s="2"/>
      <c r="AV1600" s="15"/>
      <c r="AW1600" s="15"/>
      <c r="BA1600" s="2"/>
      <c r="BB1600" s="2"/>
      <c r="BD1600" s="20"/>
      <c r="BE1600" s="20"/>
      <c r="BG1600" s="3"/>
      <c r="BH1600" s="1"/>
      <c r="BI1600" s="1"/>
      <c r="BJ1600" s="1"/>
      <c r="BK1600" s="1"/>
      <c r="BL1600" s="1"/>
    </row>
    <row r="1601" spans="1:64" x14ac:dyDescent="0.25">
      <c r="A1601" s="1" t="s">
        <v>1</v>
      </c>
      <c r="B1601" s="1" t="s">
        <v>2</v>
      </c>
      <c r="C1601" s="1" t="s">
        <v>39</v>
      </c>
      <c r="D1601" s="1" t="s">
        <v>4</v>
      </c>
      <c r="E1601" s="1" t="s">
        <v>210</v>
      </c>
      <c r="F1601" s="1" t="s">
        <v>211</v>
      </c>
      <c r="G1601"/>
      <c r="H1601" s="22">
        <v>2.894E-2</v>
      </c>
      <c r="J1601" s="13">
        <v>2.1600000000000001E-2</v>
      </c>
      <c r="K1601" s="13">
        <v>0.1192</v>
      </c>
      <c r="L1601" s="13">
        <v>4.3400000000000001E-2</v>
      </c>
      <c r="M1601" s="13">
        <v>3.6900000000000002E-2</v>
      </c>
      <c r="N1601" s="13">
        <v>-0.13400000000000001</v>
      </c>
      <c r="O1601" s="13">
        <v>-0.29470000000000002</v>
      </c>
      <c r="P1601" s="13"/>
      <c r="Q1601" s="19">
        <v>554</v>
      </c>
      <c r="R1601" s="22">
        <v>0.36</v>
      </c>
      <c r="S1601" s="22">
        <v>0.6</v>
      </c>
      <c r="T1601" s="22">
        <v>0.01</v>
      </c>
      <c r="U1601" s="19">
        <v>117</v>
      </c>
      <c r="V1601" s="19">
        <v>24</v>
      </c>
      <c r="AS1601" s="2"/>
      <c r="AT1601" s="2"/>
      <c r="AU1601" s="2"/>
      <c r="AV1601" s="15"/>
      <c r="AW1601" s="15"/>
      <c r="BA1601" s="2"/>
      <c r="BB1601" s="2"/>
      <c r="BD1601" s="20"/>
      <c r="BE1601" s="20"/>
      <c r="BG1601" s="3"/>
      <c r="BH1601" s="1"/>
      <c r="BI1601" s="1"/>
      <c r="BJ1601" s="1"/>
      <c r="BK1601" s="1"/>
      <c r="BL1601" s="1"/>
    </row>
    <row r="1602" spans="1:64" x14ac:dyDescent="0.25">
      <c r="A1602" s="1" t="s">
        <v>1</v>
      </c>
      <c r="B1602" s="1" t="s">
        <v>2</v>
      </c>
      <c r="C1602" s="1" t="s">
        <v>39</v>
      </c>
      <c r="D1602" s="1" t="s">
        <v>48</v>
      </c>
      <c r="E1602" s="1" t="s">
        <v>1682</v>
      </c>
      <c r="F1602" s="1" t="s">
        <v>1683</v>
      </c>
      <c r="G1602"/>
      <c r="H1602" s="22">
        <v>-1.8415000000000001E-2</v>
      </c>
      <c r="J1602" s="13">
        <v>3.3000000000000002E-2</v>
      </c>
      <c r="K1602" s="13">
        <v>0.14349999999999999</v>
      </c>
      <c r="L1602" s="13">
        <v>5.21E-2</v>
      </c>
      <c r="M1602" s="13">
        <v>4.3099999999999999E-2</v>
      </c>
      <c r="N1602" s="13">
        <v>-0.16420000000000001</v>
      </c>
      <c r="O1602" s="13">
        <v>-0.26960000000000001</v>
      </c>
      <c r="P1602" s="13"/>
      <c r="Q1602" s="19">
        <v>16</v>
      </c>
      <c r="R1602" s="22">
        <v>0.36</v>
      </c>
      <c r="S1602" s="22">
        <v>0.62</v>
      </c>
      <c r="T1602" s="22">
        <v>0.13</v>
      </c>
      <c r="U1602" s="19">
        <v>52</v>
      </c>
      <c r="V1602" s="19">
        <v>7</v>
      </c>
      <c r="AS1602" s="2"/>
      <c r="AT1602" s="2"/>
      <c r="AU1602" s="2"/>
      <c r="AV1602" s="15"/>
      <c r="AW1602" s="15"/>
      <c r="BA1602" s="2"/>
      <c r="BB1602" s="2"/>
      <c r="BD1602" s="20"/>
      <c r="BE1602" s="20"/>
      <c r="BG1602" s="3"/>
      <c r="BH1602" s="1"/>
      <c r="BI1602" s="1"/>
      <c r="BJ1602" s="1"/>
      <c r="BK1602" s="1"/>
      <c r="BL1602" s="1"/>
    </row>
    <row r="1603" spans="1:64" x14ac:dyDescent="0.25">
      <c r="A1603" s="1" t="s">
        <v>1</v>
      </c>
      <c r="B1603" s="1" t="s">
        <v>2</v>
      </c>
      <c r="C1603" s="1" t="s">
        <v>22</v>
      </c>
      <c r="D1603" s="1" t="s">
        <v>4</v>
      </c>
      <c r="E1603" s="1" t="s">
        <v>221</v>
      </c>
      <c r="F1603" s="1" t="s">
        <v>335</v>
      </c>
      <c r="G1603"/>
      <c r="H1603" s="22">
        <v>-2.5999999999999999E-3</v>
      </c>
      <c r="J1603" s="13">
        <v>0.18060000000000001</v>
      </c>
      <c r="K1603" s="13">
        <v>9.1499999999999998E-2</v>
      </c>
      <c r="L1603" s="13">
        <v>3.3000000000000002E-2</v>
      </c>
      <c r="M1603" s="13">
        <v>2.93E-2</v>
      </c>
      <c r="N1603" s="13">
        <v>-1.11E-2</v>
      </c>
      <c r="O1603" s="13">
        <v>-0.19539999999999999</v>
      </c>
      <c r="P1603" s="13"/>
      <c r="Q1603" s="19">
        <v>0</v>
      </c>
      <c r="R1603" s="22">
        <v>0.36</v>
      </c>
      <c r="S1603" s="22">
        <v>0.56000000000000005</v>
      </c>
      <c r="T1603" s="22">
        <v>-0.11</v>
      </c>
      <c r="U1603" s="19">
        <v>49</v>
      </c>
      <c r="V1603" s="19">
        <v>10</v>
      </c>
      <c r="AS1603" s="2"/>
      <c r="AT1603" s="2"/>
      <c r="AU1603" s="2"/>
      <c r="AV1603" s="15"/>
      <c r="AW1603" s="15"/>
      <c r="BA1603" s="2"/>
      <c r="BB1603" s="2"/>
      <c r="BD1603" s="20"/>
      <c r="BE1603" s="20"/>
      <c r="BG1603" s="3"/>
      <c r="BH1603" s="1"/>
      <c r="BI1603" s="1"/>
      <c r="BJ1603" s="1"/>
      <c r="BK1603" s="1"/>
      <c r="BL1603" s="1"/>
    </row>
    <row r="1604" spans="1:64" x14ac:dyDescent="0.25">
      <c r="A1604" s="1" t="s">
        <v>32</v>
      </c>
      <c r="B1604" s="1" t="s">
        <v>18</v>
      </c>
      <c r="C1604" s="1" t="s">
        <v>33</v>
      </c>
      <c r="D1604" s="1" t="s">
        <v>4</v>
      </c>
      <c r="E1604" s="1" t="s">
        <v>2684</v>
      </c>
      <c r="F1604" s="1" t="s">
        <v>2686</v>
      </c>
      <c r="G1604"/>
      <c r="H1604" s="22">
        <v>-2.0999999999999999E-3</v>
      </c>
      <c r="J1604" s="13">
        <v>3.7100000000000001E-2</v>
      </c>
      <c r="K1604" s="13">
        <v>9.3600000000000003E-2</v>
      </c>
      <c r="L1604" s="13">
        <v>3.3599999999999998E-2</v>
      </c>
      <c r="M1604" s="13">
        <v>2.9499999999999998E-2</v>
      </c>
      <c r="N1604" s="13">
        <v>-2.0999999999999999E-3</v>
      </c>
      <c r="O1604" s="13">
        <v>-0.23499999999999999</v>
      </c>
      <c r="P1604" s="13"/>
      <c r="Q1604" s="19">
        <v>46</v>
      </c>
      <c r="R1604" s="22">
        <v>0.36</v>
      </c>
      <c r="S1604" s="22">
        <v>0.3</v>
      </c>
      <c r="T1604" s="22">
        <v>0.56999999999999995</v>
      </c>
      <c r="U1604" s="19">
        <v>13</v>
      </c>
      <c r="V1604" s="19">
        <v>3</v>
      </c>
      <c r="AS1604" s="2"/>
      <c r="AT1604" s="2"/>
      <c r="AU1604" s="2"/>
      <c r="AV1604" s="15"/>
      <c r="AW1604" s="15"/>
      <c r="BA1604" s="2"/>
      <c r="BB1604" s="2"/>
      <c r="BD1604" s="20"/>
      <c r="BE1604" s="20"/>
      <c r="BG1604" s="3"/>
      <c r="BH1604" s="1"/>
      <c r="BI1604" s="1"/>
      <c r="BJ1604" s="1"/>
      <c r="BK1604" s="1"/>
      <c r="BL1604" s="1"/>
    </row>
    <row r="1605" spans="1:64" x14ac:dyDescent="0.25">
      <c r="A1605" s="1" t="s">
        <v>1</v>
      </c>
      <c r="B1605" s="1" t="s">
        <v>2</v>
      </c>
      <c r="C1605" s="1" t="s">
        <v>13</v>
      </c>
      <c r="D1605" s="1" t="s">
        <v>4</v>
      </c>
      <c r="E1605" s="1" t="s">
        <v>23</v>
      </c>
      <c r="F1605" s="1" t="s">
        <v>1274</v>
      </c>
      <c r="G1605"/>
      <c r="H1605" s="22">
        <v>-5.9999999999999995E-4</v>
      </c>
      <c r="J1605" s="13">
        <v>3.6200000000000003E-2</v>
      </c>
      <c r="K1605" s="13">
        <v>5.96E-2</v>
      </c>
      <c r="L1605" s="13">
        <v>2.1000000000000001E-2</v>
      </c>
      <c r="M1605" s="13">
        <v>1.9400000000000001E-2</v>
      </c>
      <c r="N1605" s="13">
        <v>-7.1099999999999997E-2</v>
      </c>
      <c r="O1605" s="13">
        <v>-0.11609999999999999</v>
      </c>
      <c r="P1605" s="13"/>
      <c r="Q1605" s="19">
        <v>6</v>
      </c>
      <c r="R1605" s="22">
        <v>0.35</v>
      </c>
      <c r="S1605" s="22">
        <v>0.41</v>
      </c>
      <c r="T1605" s="22">
        <v>-0.15</v>
      </c>
      <c r="U1605" s="19">
        <v>29</v>
      </c>
      <c r="V1605" s="19">
        <v>13</v>
      </c>
      <c r="AS1605" s="2"/>
      <c r="AT1605" s="2"/>
      <c r="AU1605" s="2"/>
      <c r="AV1605" s="15"/>
      <c r="AW1605" s="15"/>
      <c r="BA1605" s="2"/>
      <c r="BB1605" s="2"/>
      <c r="BD1605" s="20"/>
      <c r="BE1605" s="20"/>
      <c r="BG1605" s="3"/>
      <c r="BH1605" s="1"/>
      <c r="BI1605" s="1"/>
      <c r="BJ1605" s="1"/>
      <c r="BK1605" s="1"/>
      <c r="BL1605" s="1"/>
    </row>
    <row r="1606" spans="1:64" x14ac:dyDescent="0.25">
      <c r="A1606" s="1" t="s">
        <v>1</v>
      </c>
      <c r="B1606" s="1" t="s">
        <v>2</v>
      </c>
      <c r="C1606" s="1" t="s">
        <v>13</v>
      </c>
      <c r="D1606" s="1" t="s">
        <v>4</v>
      </c>
      <c r="E1606" s="1" t="s">
        <v>50</v>
      </c>
      <c r="F1606" s="1" t="s">
        <v>51</v>
      </c>
      <c r="G1606">
        <v>2.3410000000000002E-3</v>
      </c>
      <c r="H1606" s="22">
        <v>3.4250000000000003E-2</v>
      </c>
      <c r="I1606" s="2">
        <v>2.3E-3</v>
      </c>
      <c r="J1606" s="13">
        <v>9.0700000000000003E-2</v>
      </c>
      <c r="K1606" s="13">
        <v>0.10059999999999999</v>
      </c>
      <c r="L1606" s="13">
        <v>3.4799999999999998E-2</v>
      </c>
      <c r="M1606" s="13">
        <v>3.0200000000000001E-2</v>
      </c>
      <c r="N1606" s="13">
        <v>-4.19E-2</v>
      </c>
      <c r="O1606" s="13">
        <v>-0.24229999999999999</v>
      </c>
      <c r="P1606" s="13">
        <v>2.3E-3</v>
      </c>
      <c r="Q1606" s="19">
        <v>2503</v>
      </c>
      <c r="R1606" s="22">
        <v>0.35</v>
      </c>
      <c r="S1606" s="22">
        <v>0.67</v>
      </c>
      <c r="T1606" s="22">
        <v>-0.19</v>
      </c>
      <c r="U1606" s="19">
        <v>86</v>
      </c>
      <c r="V1606" s="19">
        <v>11</v>
      </c>
      <c r="AS1606" s="2"/>
      <c r="AT1606" s="2"/>
      <c r="AU1606" s="2"/>
      <c r="AV1606" s="15"/>
      <c r="AW1606" s="15"/>
      <c r="BA1606" s="2"/>
      <c r="BB1606" s="2"/>
      <c r="BD1606" s="20"/>
      <c r="BE1606" s="20"/>
      <c r="BG1606" s="3"/>
      <c r="BH1606" s="1"/>
      <c r="BI1606" s="1"/>
      <c r="BJ1606" s="1"/>
      <c r="BK1606" s="1"/>
      <c r="BL1606" s="1"/>
    </row>
    <row r="1607" spans="1:64" x14ac:dyDescent="0.25">
      <c r="A1607" s="1" t="s">
        <v>21</v>
      </c>
      <c r="B1607" s="1" t="s">
        <v>2</v>
      </c>
      <c r="C1607" s="1" t="s">
        <v>7</v>
      </c>
      <c r="D1607" s="1" t="s">
        <v>4</v>
      </c>
      <c r="E1607" s="1" t="s">
        <v>373</v>
      </c>
      <c r="F1607" s="1" t="s">
        <v>374</v>
      </c>
      <c r="G1607">
        <v>1.0579E-2</v>
      </c>
      <c r="H1607" s="22">
        <v>-6.1976000000000003E-2</v>
      </c>
      <c r="I1607" s="2">
        <v>1.06E-2</v>
      </c>
      <c r="J1607" s="13">
        <v>5.1799999999999999E-2</v>
      </c>
      <c r="K1607" s="13">
        <v>0.183</v>
      </c>
      <c r="L1607" s="13">
        <v>6.3200000000000006E-2</v>
      </c>
      <c r="M1607" s="13">
        <v>4.7800000000000002E-2</v>
      </c>
      <c r="N1607" s="13">
        <v>-0.30890000000000001</v>
      </c>
      <c r="O1607" s="13">
        <v>-0.4793</v>
      </c>
      <c r="P1607" s="13">
        <v>1.06E-2</v>
      </c>
      <c r="Q1607" s="19">
        <v>0</v>
      </c>
      <c r="R1607" s="22">
        <v>0.35</v>
      </c>
      <c r="S1607" s="22">
        <v>0.56999999999999995</v>
      </c>
      <c r="T1607" s="22">
        <v>0.51</v>
      </c>
      <c r="U1607" s="19">
        <v>48</v>
      </c>
      <c r="V1607" s="19">
        <v>12</v>
      </c>
      <c r="AS1607" s="2"/>
      <c r="AT1607" s="2"/>
      <c r="AU1607" s="2"/>
      <c r="AV1607" s="15"/>
      <c r="AW1607" s="15"/>
      <c r="BA1607" s="2"/>
      <c r="BB1607" s="2"/>
      <c r="BD1607" s="20"/>
      <c r="BE1607" s="20"/>
      <c r="BG1607" s="3"/>
      <c r="BH1607" s="1"/>
      <c r="BI1607" s="1"/>
      <c r="BJ1607" s="1"/>
      <c r="BK1607" s="1"/>
      <c r="BL1607" s="1"/>
    </row>
    <row r="1608" spans="1:64" x14ac:dyDescent="0.25">
      <c r="A1608" s="1" t="s">
        <v>17</v>
      </c>
      <c r="B1608" s="1" t="s">
        <v>18</v>
      </c>
      <c r="C1608" s="1" t="s">
        <v>56</v>
      </c>
      <c r="D1608" s="1" t="s">
        <v>19</v>
      </c>
      <c r="E1608" s="1" t="s">
        <v>57</v>
      </c>
      <c r="F1608" s="1" t="s">
        <v>61</v>
      </c>
      <c r="G1608"/>
      <c r="H1608" s="22">
        <v>-2.81E-2</v>
      </c>
      <c r="J1608" s="13">
        <v>-1.3299999999999999E-2</v>
      </c>
      <c r="K1608" s="13">
        <v>0.13600000000000001</v>
      </c>
      <c r="L1608" s="13">
        <v>4.8099999999999997E-2</v>
      </c>
      <c r="M1608" s="13">
        <v>3.9399999999999998E-2</v>
      </c>
      <c r="N1608" s="13">
        <v>-0.1018</v>
      </c>
      <c r="O1608" s="13">
        <v>-0.43559999999999999</v>
      </c>
      <c r="P1608" s="13"/>
      <c r="Q1608" s="19">
        <v>13</v>
      </c>
      <c r="R1608" s="22">
        <v>0.35</v>
      </c>
      <c r="S1608" s="22">
        <v>0.46</v>
      </c>
      <c r="T1608" s="22">
        <v>0.56000000000000005</v>
      </c>
      <c r="U1608" s="19">
        <v>69</v>
      </c>
      <c r="V1608" s="19">
        <v>9</v>
      </c>
      <c r="AS1608" s="2"/>
      <c r="AT1608" s="2"/>
      <c r="AU1608" s="2"/>
      <c r="AV1608" s="15"/>
      <c r="AW1608" s="15"/>
      <c r="BA1608" s="2"/>
      <c r="BB1608" s="2"/>
      <c r="BD1608" s="20"/>
      <c r="BE1608" s="20"/>
      <c r="BG1608" s="3"/>
      <c r="BH1608" s="1"/>
      <c r="BI1608" s="1"/>
      <c r="BJ1608" s="1"/>
      <c r="BK1608" s="1"/>
      <c r="BL1608" s="1"/>
    </row>
    <row r="1609" spans="1:64" x14ac:dyDescent="0.25">
      <c r="A1609" s="1" t="s">
        <v>1</v>
      </c>
      <c r="B1609" s="1" t="s">
        <v>2</v>
      </c>
      <c r="C1609" s="1" t="s">
        <v>13</v>
      </c>
      <c r="D1609" s="1" t="s">
        <v>4</v>
      </c>
      <c r="E1609" s="1" t="s">
        <v>2219</v>
      </c>
      <c r="F1609" s="1" t="s">
        <v>2220</v>
      </c>
      <c r="G1609"/>
      <c r="H1609" s="22">
        <v>-0.1081</v>
      </c>
      <c r="J1609" s="13">
        <v>-4.0599999999999997E-2</v>
      </c>
      <c r="K1609" s="13">
        <v>0.2366</v>
      </c>
      <c r="L1609" s="13">
        <v>8.2799999999999999E-2</v>
      </c>
      <c r="M1609" s="13">
        <v>5.7200000000000001E-2</v>
      </c>
      <c r="N1609" s="13">
        <v>-0.1376</v>
      </c>
      <c r="O1609" s="13">
        <v>-0.29949999999999999</v>
      </c>
      <c r="P1609" s="13"/>
      <c r="Q1609" s="19">
        <v>30</v>
      </c>
      <c r="R1609" s="22">
        <v>0.35</v>
      </c>
      <c r="S1609" s="22">
        <v>0.67</v>
      </c>
      <c r="T1609" s="22">
        <v>-0.19</v>
      </c>
      <c r="U1609" s="19">
        <v>36</v>
      </c>
      <c r="V1609" s="19">
        <v>9</v>
      </c>
      <c r="AS1609" s="2"/>
      <c r="AT1609" s="2"/>
      <c r="AU1609" s="2"/>
      <c r="AV1609" s="15"/>
      <c r="AW1609" s="15"/>
      <c r="BA1609" s="2"/>
      <c r="BB1609" s="2"/>
      <c r="BD1609" s="20"/>
      <c r="BE1609" s="20"/>
      <c r="BG1609" s="3"/>
      <c r="BH1609" s="1"/>
      <c r="BI1609" s="1"/>
      <c r="BJ1609" s="1"/>
      <c r="BK1609" s="1"/>
      <c r="BL1609" s="1"/>
    </row>
    <row r="1610" spans="1:64" x14ac:dyDescent="0.25">
      <c r="A1610" s="1" t="s">
        <v>17</v>
      </c>
      <c r="B1610" s="1" t="s">
        <v>2</v>
      </c>
      <c r="C1610" s="1" t="s">
        <v>25</v>
      </c>
      <c r="D1610" s="1" t="s">
        <v>283</v>
      </c>
      <c r="E1610" s="1" t="s">
        <v>486</v>
      </c>
      <c r="F1610" s="1" t="s">
        <v>548</v>
      </c>
      <c r="G1610">
        <v>0</v>
      </c>
      <c r="H1610" s="22">
        <v>0</v>
      </c>
      <c r="I1610" s="2">
        <v>0</v>
      </c>
      <c r="J1610" s="13">
        <v>8.3400000000000002E-2</v>
      </c>
      <c r="K1610" s="13">
        <v>0.14149999999999999</v>
      </c>
      <c r="L1610" s="13">
        <v>4.9599999999999998E-2</v>
      </c>
      <c r="M1610" s="13">
        <v>4.02E-2</v>
      </c>
      <c r="N1610" s="13">
        <v>-5.7599999999999998E-2</v>
      </c>
      <c r="O1610" s="13">
        <v>-0.51149999999999995</v>
      </c>
      <c r="P1610" s="13">
        <v>0</v>
      </c>
      <c r="Q1610" s="19">
        <v>0</v>
      </c>
      <c r="R1610" s="22">
        <v>0.35</v>
      </c>
      <c r="S1610" s="22">
        <v>0.48</v>
      </c>
      <c r="T1610" s="22">
        <v>0.76</v>
      </c>
      <c r="U1610" s="19">
        <v>118</v>
      </c>
      <c r="V1610" s="19">
        <v>15</v>
      </c>
      <c r="AS1610" s="2"/>
      <c r="AT1610" s="2"/>
      <c r="AU1610" s="2"/>
      <c r="AV1610" s="15"/>
      <c r="AW1610" s="15"/>
      <c r="BA1610" s="2"/>
      <c r="BB1610" s="2"/>
      <c r="BD1610" s="20"/>
      <c r="BE1610" s="20"/>
      <c r="BG1610" s="3"/>
      <c r="BH1610" s="1"/>
      <c r="BI1610" s="1"/>
      <c r="BJ1610" s="1"/>
      <c r="BK1610" s="1"/>
      <c r="BL1610" s="1"/>
    </row>
    <row r="1611" spans="1:64" x14ac:dyDescent="0.25">
      <c r="A1611" s="1" t="s">
        <v>65</v>
      </c>
      <c r="B1611" s="1" t="s">
        <v>18</v>
      </c>
      <c r="C1611" s="1" t="s">
        <v>25</v>
      </c>
      <c r="D1611" s="1" t="s">
        <v>286</v>
      </c>
      <c r="E1611" s="1" t="s">
        <v>641</v>
      </c>
      <c r="F1611" s="1" t="s">
        <v>1326</v>
      </c>
      <c r="G1611"/>
      <c r="H1611" s="22">
        <v>1.6999999999999999E-3</v>
      </c>
      <c r="J1611" s="13">
        <v>5.7000000000000002E-3</v>
      </c>
      <c r="K1611" s="13">
        <v>7.7799999999999994E-2</v>
      </c>
      <c r="L1611" s="13">
        <v>2.75E-2</v>
      </c>
      <c r="M1611" s="13">
        <v>2.4799999999999999E-2</v>
      </c>
      <c r="N1611" s="13">
        <v>-6.4299999999999996E-2</v>
      </c>
      <c r="O1611" s="13">
        <v>-0.1022</v>
      </c>
      <c r="P1611" s="13"/>
      <c r="Q1611" s="19">
        <v>13</v>
      </c>
      <c r="R1611" s="22">
        <v>0.35</v>
      </c>
      <c r="S1611" s="22">
        <v>0.61</v>
      </c>
      <c r="T1611" s="22">
        <v>0.43</v>
      </c>
      <c r="U1611" s="19">
        <v>19</v>
      </c>
      <c r="V1611" s="19">
        <v>5</v>
      </c>
      <c r="AS1611" s="2"/>
      <c r="AT1611" s="2"/>
      <c r="AU1611" s="2"/>
      <c r="AV1611" s="15"/>
      <c r="AW1611" s="15"/>
      <c r="BA1611" s="2"/>
      <c r="BB1611" s="2"/>
      <c r="BD1611" s="20"/>
      <c r="BE1611" s="20"/>
      <c r="BG1611" s="3"/>
      <c r="BH1611" s="1"/>
      <c r="BI1611" s="1"/>
      <c r="BJ1611" s="1"/>
      <c r="BK1611" s="1"/>
      <c r="BL1611" s="1"/>
    </row>
    <row r="1612" spans="1:64" x14ac:dyDescent="0.25">
      <c r="A1612" s="1" t="s">
        <v>17</v>
      </c>
      <c r="B1612" s="1" t="s">
        <v>18</v>
      </c>
      <c r="C1612" s="1" t="s">
        <v>25</v>
      </c>
      <c r="D1612" s="1" t="s">
        <v>19</v>
      </c>
      <c r="E1612" s="1" t="s">
        <v>1390</v>
      </c>
      <c r="F1612" s="1" t="s">
        <v>1391</v>
      </c>
      <c r="G1612"/>
      <c r="H1612" s="22">
        <v>2.01E-2</v>
      </c>
      <c r="J1612" s="13">
        <v>2.9999999999999997E-4</v>
      </c>
      <c r="K1612" s="13">
        <v>9.2399999999999996E-2</v>
      </c>
      <c r="L1612" s="13">
        <v>3.2399999999999998E-2</v>
      </c>
      <c r="M1612" s="13">
        <v>2.86E-2</v>
      </c>
      <c r="N1612" s="13">
        <v>-4.2200000000000001E-2</v>
      </c>
      <c r="O1612" s="13">
        <v>-0.16439999999999999</v>
      </c>
      <c r="P1612" s="13"/>
      <c r="Q1612" s="19">
        <v>0</v>
      </c>
      <c r="R1612" s="22">
        <v>0.35</v>
      </c>
      <c r="S1612" s="22">
        <v>0.48</v>
      </c>
      <c r="T1612" s="22">
        <v>0.48</v>
      </c>
      <c r="U1612" s="19">
        <v>31</v>
      </c>
      <c r="V1612" s="19">
        <v>9</v>
      </c>
      <c r="AS1612" s="2"/>
      <c r="AT1612" s="2"/>
      <c r="AU1612" s="2"/>
      <c r="AV1612" s="15"/>
      <c r="AW1612" s="15"/>
      <c r="BA1612" s="2"/>
      <c r="BB1612" s="2"/>
      <c r="BD1612" s="20"/>
      <c r="BE1612" s="20"/>
      <c r="BG1612" s="3"/>
      <c r="BH1612" s="1"/>
      <c r="BI1612" s="1"/>
      <c r="BJ1612" s="1"/>
      <c r="BK1612" s="1"/>
      <c r="BL1612" s="1"/>
    </row>
    <row r="1613" spans="1:64" x14ac:dyDescent="0.25">
      <c r="A1613" s="1" t="s">
        <v>1</v>
      </c>
      <c r="B1613" s="1" t="s">
        <v>18</v>
      </c>
      <c r="C1613" s="1" t="s">
        <v>25</v>
      </c>
      <c r="D1613" s="1" t="s">
        <v>29</v>
      </c>
      <c r="E1613" s="1" t="s">
        <v>204</v>
      </c>
      <c r="F1613" s="1" t="s">
        <v>460</v>
      </c>
      <c r="G1613">
        <v>1.6975000000000001E-2</v>
      </c>
      <c r="H1613" s="22">
        <v>-9.5930000000000008E-3</v>
      </c>
      <c r="I1613" s="2">
        <v>1.7000000000000001E-2</v>
      </c>
      <c r="J1613" s="13">
        <v>4.7000000000000002E-3</v>
      </c>
      <c r="K1613" s="13">
        <v>8.4599999999999995E-2</v>
      </c>
      <c r="L1613" s="13">
        <v>2.93E-2</v>
      </c>
      <c r="M1613" s="13">
        <v>2.5999999999999999E-2</v>
      </c>
      <c r="N1613" s="13">
        <v>-2.1999999999999999E-2</v>
      </c>
      <c r="O1613" s="13">
        <v>-0.26840000000000003</v>
      </c>
      <c r="P1613" s="13">
        <v>1.7000000000000001E-2</v>
      </c>
      <c r="Q1613" s="19">
        <v>0</v>
      </c>
      <c r="R1613" s="22">
        <v>0.35</v>
      </c>
      <c r="S1613" s="22">
        <v>0.44</v>
      </c>
      <c r="T1613" s="22">
        <v>0.68</v>
      </c>
      <c r="U1613" s="19">
        <v>120</v>
      </c>
      <c r="V1613" s="19">
        <v>13</v>
      </c>
      <c r="AS1613" s="2"/>
      <c r="AT1613" s="2"/>
      <c r="AU1613" s="2"/>
      <c r="AV1613" s="15"/>
      <c r="AW1613" s="15"/>
      <c r="BA1613" s="2"/>
      <c r="BB1613" s="2"/>
      <c r="BD1613" s="20"/>
      <c r="BE1613" s="20"/>
      <c r="BG1613" s="3"/>
      <c r="BH1613" s="1"/>
      <c r="BI1613" s="1"/>
      <c r="BJ1613" s="1"/>
      <c r="BK1613" s="1"/>
      <c r="BL1613" s="1"/>
    </row>
    <row r="1614" spans="1:64" x14ac:dyDescent="0.25">
      <c r="A1614" s="1" t="s">
        <v>36</v>
      </c>
      <c r="B1614" s="1" t="s">
        <v>18</v>
      </c>
      <c r="C1614" s="1" t="s">
        <v>39</v>
      </c>
      <c r="D1614" s="1" t="s">
        <v>4</v>
      </c>
      <c r="E1614" s="1" t="s">
        <v>2666</v>
      </c>
      <c r="F1614" s="1" t="s">
        <v>2668</v>
      </c>
      <c r="G1614"/>
      <c r="H1614" s="22">
        <v>-2.7199999999999998E-2</v>
      </c>
      <c r="J1614" s="13">
        <v>-2.1100000000000001E-2</v>
      </c>
      <c r="K1614" s="13">
        <v>5.8999999999999997E-2</v>
      </c>
      <c r="L1614" s="13">
        <v>2.07E-2</v>
      </c>
      <c r="M1614" s="13">
        <v>1.9099999999999999E-2</v>
      </c>
      <c r="N1614" s="13">
        <v>-9.2100000000000001E-2</v>
      </c>
      <c r="O1614" s="13">
        <v>-0.1067</v>
      </c>
      <c r="P1614" s="13"/>
      <c r="Q1614" s="19">
        <v>4253</v>
      </c>
      <c r="R1614" s="22">
        <v>0.35</v>
      </c>
      <c r="S1614" s="22">
        <v>0.65</v>
      </c>
      <c r="T1614" s="22">
        <v>0.35</v>
      </c>
      <c r="U1614" s="19">
        <v>37</v>
      </c>
      <c r="V1614" s="19">
        <v>13</v>
      </c>
      <c r="AS1614" s="2"/>
      <c r="AT1614" s="2"/>
      <c r="AU1614" s="2"/>
      <c r="AV1614" s="15"/>
      <c r="AW1614" s="15"/>
      <c r="BA1614" s="2"/>
      <c r="BB1614" s="2"/>
      <c r="BD1614" s="20"/>
      <c r="BE1614" s="20"/>
      <c r="BG1614" s="3"/>
      <c r="BH1614" s="1"/>
      <c r="BI1614" s="1"/>
      <c r="BJ1614" s="1"/>
      <c r="BK1614" s="1"/>
      <c r="BL1614" s="1"/>
    </row>
    <row r="1615" spans="1:64" x14ac:dyDescent="0.25">
      <c r="A1615" s="1" t="s">
        <v>21</v>
      </c>
      <c r="B1615" s="1" t="s">
        <v>18</v>
      </c>
      <c r="C1615" s="1" t="s">
        <v>7</v>
      </c>
      <c r="D1615" s="1" t="s">
        <v>4</v>
      </c>
      <c r="E1615" s="1" t="s">
        <v>1106</v>
      </c>
      <c r="F1615" s="1" t="s">
        <v>809</v>
      </c>
      <c r="G1615">
        <v>5.7679999999999997E-3</v>
      </c>
      <c r="H1615" s="22">
        <v>-4.1359999999999999E-3</v>
      </c>
      <c r="I1615" s="2">
        <v>5.7999999999999996E-3</v>
      </c>
      <c r="J1615" s="13">
        <v>0.10440000000000001</v>
      </c>
      <c r="K1615" s="13">
        <v>7.7899999999999997E-2</v>
      </c>
      <c r="L1615" s="13">
        <v>2.6499999999999999E-2</v>
      </c>
      <c r="M1615" s="13">
        <v>2.3699999999999999E-2</v>
      </c>
      <c r="N1615" s="13">
        <v>0</v>
      </c>
      <c r="O1615" s="13">
        <v>-0.17100000000000001</v>
      </c>
      <c r="P1615" s="13">
        <v>5.7999999999999996E-3</v>
      </c>
      <c r="Q1615" s="19">
        <v>0</v>
      </c>
      <c r="R1615" s="22">
        <v>0.34</v>
      </c>
      <c r="S1615" s="22">
        <v>0.46</v>
      </c>
      <c r="T1615" s="22">
        <v>0.85</v>
      </c>
      <c r="U1615" s="19">
        <v>54</v>
      </c>
      <c r="V1615" s="19">
        <v>7</v>
      </c>
      <c r="AS1615" s="2"/>
      <c r="AT1615" s="2"/>
      <c r="AU1615" s="2"/>
      <c r="AV1615" s="15"/>
      <c r="AW1615" s="15"/>
      <c r="BA1615" s="2"/>
      <c r="BB1615" s="2"/>
      <c r="BD1615" s="20"/>
      <c r="BE1615" s="20"/>
      <c r="BG1615" s="3"/>
      <c r="BH1615" s="1"/>
      <c r="BI1615" s="1"/>
      <c r="BJ1615" s="1"/>
      <c r="BK1615" s="1"/>
      <c r="BL1615" s="1"/>
    </row>
    <row r="1616" spans="1:64" x14ac:dyDescent="0.25">
      <c r="A1616" s="1" t="s">
        <v>17</v>
      </c>
      <c r="B1616" s="1" t="s">
        <v>18</v>
      </c>
      <c r="C1616" s="1" t="s">
        <v>292</v>
      </c>
      <c r="D1616" s="1" t="s">
        <v>283</v>
      </c>
      <c r="E1616" s="1" t="s">
        <v>482</v>
      </c>
      <c r="F1616" s="1" t="s">
        <v>538</v>
      </c>
      <c r="G1616">
        <v>2.4529999999999999E-3</v>
      </c>
      <c r="H1616" s="22">
        <v>-3.9551000000000003E-2</v>
      </c>
      <c r="I1616" s="2">
        <v>2.5000000000000001E-3</v>
      </c>
      <c r="J1616" s="13">
        <v>2.6200000000000001E-2</v>
      </c>
      <c r="K1616" s="13">
        <v>7.5499999999999998E-2</v>
      </c>
      <c r="L1616" s="13">
        <v>2.53E-2</v>
      </c>
      <c r="M1616" s="13">
        <v>2.2700000000000001E-2</v>
      </c>
      <c r="N1616" s="13">
        <v>-0.1145</v>
      </c>
      <c r="O1616" s="13">
        <v>-0.25480000000000003</v>
      </c>
      <c r="P1616" s="13">
        <v>2.5000000000000001E-3</v>
      </c>
      <c r="Q1616" s="19">
        <v>0</v>
      </c>
      <c r="R1616" s="22">
        <v>0.34</v>
      </c>
      <c r="S1616" s="22">
        <v>0.44</v>
      </c>
      <c r="T1616" s="22">
        <v>0.32</v>
      </c>
      <c r="U1616" s="19">
        <v>88</v>
      </c>
      <c r="V1616" s="19">
        <v>10</v>
      </c>
      <c r="AS1616" s="2"/>
      <c r="AT1616" s="2"/>
      <c r="AU1616" s="2"/>
      <c r="AV1616" s="15"/>
      <c r="AW1616" s="15"/>
      <c r="BA1616" s="2"/>
      <c r="BB1616" s="2"/>
      <c r="BD1616" s="20"/>
      <c r="BE1616" s="20"/>
      <c r="BG1616" s="3"/>
      <c r="BH1616" s="1"/>
      <c r="BI1616" s="1"/>
      <c r="BJ1616" s="1"/>
      <c r="BK1616" s="1"/>
      <c r="BL1616" s="1"/>
    </row>
    <row r="1617" spans="1:64" x14ac:dyDescent="0.25">
      <c r="A1617" s="1" t="s">
        <v>6</v>
      </c>
      <c r="B1617" s="1" t="s">
        <v>18</v>
      </c>
      <c r="C1617" s="1" t="s">
        <v>1645</v>
      </c>
      <c r="D1617" s="1" t="s">
        <v>4</v>
      </c>
      <c r="E1617" s="1" t="s">
        <v>1392</v>
      </c>
      <c r="F1617" s="1" t="s">
        <v>1393</v>
      </c>
      <c r="G1617">
        <v>-4.9243000000000002E-2</v>
      </c>
      <c r="H1617" s="22">
        <v>-0.178925</v>
      </c>
      <c r="I1617" s="2">
        <v>-4.9200000000000001E-2</v>
      </c>
      <c r="J1617" s="13">
        <v>-0.1406</v>
      </c>
      <c r="K1617" s="13">
        <v>0.82450000000000001</v>
      </c>
      <c r="L1617" s="13">
        <v>0.27910000000000001</v>
      </c>
      <c r="M1617" s="13">
        <v>-1.7999999999999999E-2</v>
      </c>
      <c r="N1617" s="13">
        <v>-0.40350000000000003</v>
      </c>
      <c r="O1617" s="13">
        <v>-0.59040000000000004</v>
      </c>
      <c r="P1617" s="13">
        <v>-4.9200000000000001E-2</v>
      </c>
      <c r="Q1617" s="19">
        <v>0</v>
      </c>
      <c r="R1617" s="22">
        <v>0.34</v>
      </c>
      <c r="S1617" s="22">
        <v>0.97</v>
      </c>
      <c r="T1617" s="22">
        <v>0.55000000000000004</v>
      </c>
      <c r="U1617" s="19">
        <v>16</v>
      </c>
      <c r="V1617" s="19">
        <v>7</v>
      </c>
      <c r="AS1617" s="2"/>
      <c r="AT1617" s="2"/>
      <c r="AU1617" s="2"/>
      <c r="AV1617" s="15"/>
      <c r="AW1617" s="15"/>
      <c r="BA1617" s="2"/>
      <c r="BB1617" s="2"/>
      <c r="BD1617" s="20"/>
      <c r="BE1617" s="20"/>
      <c r="BG1617" s="3"/>
      <c r="BH1617" s="1"/>
      <c r="BI1617" s="1"/>
      <c r="BJ1617" s="1"/>
      <c r="BK1617" s="1"/>
      <c r="BL1617" s="1"/>
    </row>
    <row r="1618" spans="1:64" x14ac:dyDescent="0.25">
      <c r="A1618" s="1" t="s">
        <v>17</v>
      </c>
      <c r="B1618" s="1" t="s">
        <v>18</v>
      </c>
      <c r="C1618" s="1" t="s">
        <v>25</v>
      </c>
      <c r="D1618" s="1" t="s">
        <v>100</v>
      </c>
      <c r="E1618" s="1" t="s">
        <v>712</v>
      </c>
      <c r="F1618" s="1" t="s">
        <v>713</v>
      </c>
      <c r="G1618"/>
      <c r="H1618" s="22">
        <v>-1.11E-2</v>
      </c>
      <c r="J1618" s="13">
        <v>-2.7900000000000001E-2</v>
      </c>
      <c r="K1618" s="13">
        <v>8.5500000000000007E-2</v>
      </c>
      <c r="L1618" s="13">
        <v>2.9399999999999999E-2</v>
      </c>
      <c r="M1618" s="13">
        <v>2.6100000000000002E-2</v>
      </c>
      <c r="N1618" s="13">
        <v>-0.1706</v>
      </c>
      <c r="O1618" s="13">
        <v>-0.21390000000000001</v>
      </c>
      <c r="P1618" s="13"/>
      <c r="Q1618" s="19">
        <v>109</v>
      </c>
      <c r="R1618" s="22">
        <v>0.34</v>
      </c>
      <c r="S1618" s="22">
        <v>0.48</v>
      </c>
      <c r="T1618" s="22">
        <v>0.72</v>
      </c>
      <c r="U1618" s="19">
        <v>46</v>
      </c>
      <c r="V1618" s="19">
        <v>7</v>
      </c>
      <c r="AS1618" s="2"/>
      <c r="AT1618" s="2"/>
      <c r="AU1618" s="2"/>
      <c r="AV1618" s="15"/>
      <c r="AW1618" s="15"/>
      <c r="BA1618" s="2"/>
      <c r="BB1618" s="2"/>
      <c r="BD1618" s="20"/>
      <c r="BE1618" s="20"/>
      <c r="BG1618" s="3"/>
      <c r="BH1618" s="1"/>
      <c r="BI1618" s="1"/>
      <c r="BJ1618" s="1"/>
      <c r="BK1618" s="1"/>
      <c r="BL1618" s="1"/>
    </row>
    <row r="1619" spans="1:64" x14ac:dyDescent="0.25">
      <c r="A1619" s="1" t="s">
        <v>1</v>
      </c>
      <c r="B1619" s="1" t="s">
        <v>2</v>
      </c>
      <c r="C1619" s="1" t="s">
        <v>39</v>
      </c>
      <c r="D1619" s="1" t="s">
        <v>4</v>
      </c>
      <c r="E1619" s="1" t="s">
        <v>602</v>
      </c>
      <c r="F1619" s="1" t="s">
        <v>656</v>
      </c>
      <c r="G1619"/>
      <c r="H1619" s="22">
        <v>1.9900000000000001E-2</v>
      </c>
      <c r="J1619" s="13">
        <v>0.42159999999999997</v>
      </c>
      <c r="K1619" s="13">
        <v>0.3644</v>
      </c>
      <c r="L1619" s="13">
        <v>0.12509999999999999</v>
      </c>
      <c r="M1619" s="13">
        <v>6.5299999999999997E-2</v>
      </c>
      <c r="N1619" s="13">
        <v>-0.15659999999999999</v>
      </c>
      <c r="O1619" s="13">
        <v>-0.53559999999999997</v>
      </c>
      <c r="P1619" s="13"/>
      <c r="Q1619" s="19">
        <v>26</v>
      </c>
      <c r="R1619" s="22">
        <v>0.34</v>
      </c>
      <c r="S1619" s="22">
        <v>0.79</v>
      </c>
      <c r="T1619" s="22">
        <v>0.64</v>
      </c>
      <c r="U1619" s="19">
        <v>30</v>
      </c>
      <c r="V1619" s="19">
        <v>13</v>
      </c>
      <c r="AS1619" s="2"/>
      <c r="AT1619" s="2"/>
      <c r="AU1619" s="2"/>
      <c r="AV1619" s="15"/>
      <c r="AW1619" s="15"/>
      <c r="BA1619" s="2"/>
      <c r="BB1619" s="2"/>
      <c r="BD1619" s="20"/>
      <c r="BE1619" s="20"/>
      <c r="BG1619" s="3"/>
      <c r="BH1619" s="1"/>
      <c r="BI1619" s="1"/>
      <c r="BJ1619" s="1"/>
      <c r="BK1619" s="1"/>
      <c r="BL1619" s="1"/>
    </row>
    <row r="1620" spans="1:64" x14ac:dyDescent="0.25">
      <c r="A1620" s="1" t="s">
        <v>148</v>
      </c>
      <c r="B1620" s="1" t="s">
        <v>2</v>
      </c>
      <c r="C1620" s="1" t="s">
        <v>39</v>
      </c>
      <c r="D1620" s="1" t="s">
        <v>48</v>
      </c>
      <c r="E1620" s="1" t="s">
        <v>2505</v>
      </c>
      <c r="F1620" s="1" t="s">
        <v>2513</v>
      </c>
      <c r="G1620"/>
      <c r="H1620" s="22">
        <v>5.5999999999999999E-3</v>
      </c>
      <c r="J1620" s="13">
        <v>8.1500000000000003E-2</v>
      </c>
      <c r="K1620" s="13">
        <v>0.14069999999999999</v>
      </c>
      <c r="L1620" s="13">
        <v>4.8000000000000001E-2</v>
      </c>
      <c r="M1620" s="13">
        <v>3.7400000000000003E-2</v>
      </c>
      <c r="N1620" s="13">
        <v>0</v>
      </c>
      <c r="O1620" s="13">
        <v>-0.34810000000000002</v>
      </c>
      <c r="P1620" s="13"/>
      <c r="Q1620" s="19">
        <v>188</v>
      </c>
      <c r="R1620" s="22">
        <v>0.34</v>
      </c>
      <c r="S1620" s="22">
        <v>0.18</v>
      </c>
      <c r="T1620" s="22">
        <v>0.56000000000000005</v>
      </c>
      <c r="U1620" s="19">
        <v>38</v>
      </c>
      <c r="V1620" s="19">
        <v>19</v>
      </c>
      <c r="AS1620" s="2"/>
      <c r="AT1620" s="2"/>
      <c r="AU1620" s="2"/>
      <c r="AV1620" s="15"/>
      <c r="AW1620" s="15"/>
      <c r="BA1620" s="2"/>
      <c r="BB1620" s="2"/>
      <c r="BD1620" s="20"/>
      <c r="BE1620" s="20"/>
      <c r="BG1620" s="3"/>
      <c r="BH1620" s="1"/>
      <c r="BI1620" s="1"/>
      <c r="BJ1620" s="1"/>
      <c r="BK1620" s="1"/>
      <c r="BL1620" s="1"/>
    </row>
    <row r="1621" spans="1:64" x14ac:dyDescent="0.25">
      <c r="A1621" s="1" t="s">
        <v>1</v>
      </c>
      <c r="B1621" s="1" t="s">
        <v>2</v>
      </c>
      <c r="C1621" s="1" t="s">
        <v>22</v>
      </c>
      <c r="D1621" s="1" t="s">
        <v>4</v>
      </c>
      <c r="E1621" s="1" t="s">
        <v>2753</v>
      </c>
      <c r="F1621" s="1" t="s">
        <v>2754</v>
      </c>
      <c r="G1621"/>
      <c r="H1621" s="22">
        <v>-3.4000000000000002E-2</v>
      </c>
      <c r="J1621" s="13">
        <v>-0.13550000000000001</v>
      </c>
      <c r="K1621" s="13">
        <v>0.26150000000000001</v>
      </c>
      <c r="L1621" s="13">
        <v>8.77E-2</v>
      </c>
      <c r="M1621" s="13">
        <v>5.6099999999999997E-2</v>
      </c>
      <c r="N1621" s="13">
        <v>-0.18290000000000001</v>
      </c>
      <c r="O1621" s="13">
        <v>-0.217</v>
      </c>
      <c r="P1621" s="13"/>
      <c r="Q1621" s="19">
        <v>1</v>
      </c>
      <c r="R1621" s="22">
        <v>0.34</v>
      </c>
      <c r="S1621" s="22">
        <v>0.6</v>
      </c>
      <c r="T1621" s="22">
        <v>0.35</v>
      </c>
      <c r="U1621" s="19">
        <v>16</v>
      </c>
      <c r="V1621" s="19">
        <v>9</v>
      </c>
      <c r="AS1621" s="2"/>
      <c r="AT1621" s="2"/>
      <c r="AU1621" s="2"/>
      <c r="AV1621" s="15"/>
      <c r="AW1621" s="15"/>
      <c r="BA1621" s="2"/>
      <c r="BB1621" s="2"/>
      <c r="BD1621" s="20"/>
      <c r="BE1621" s="20"/>
      <c r="BG1621" s="3"/>
      <c r="BH1621" s="1"/>
      <c r="BI1621" s="1"/>
      <c r="BJ1621" s="1"/>
      <c r="BK1621" s="1"/>
      <c r="BL1621" s="1"/>
    </row>
    <row r="1622" spans="1:64" x14ac:dyDescent="0.25">
      <c r="A1622" s="1" t="s">
        <v>1</v>
      </c>
      <c r="B1622" s="1" t="s">
        <v>2</v>
      </c>
      <c r="C1622" s="1" t="s">
        <v>13</v>
      </c>
      <c r="D1622" s="1" t="s">
        <v>4</v>
      </c>
      <c r="E1622" s="1" t="s">
        <v>1114</v>
      </c>
      <c r="F1622" s="1" t="s">
        <v>347</v>
      </c>
      <c r="G1622">
        <v>2.0315E-2</v>
      </c>
      <c r="H1622" s="22">
        <v>3.4077999999999997E-2</v>
      </c>
      <c r="I1622" s="2">
        <v>2.0299999999999999E-2</v>
      </c>
      <c r="J1622" s="13">
        <v>-5.8200000000000002E-2</v>
      </c>
      <c r="K1622" s="13">
        <v>9.6500000000000002E-2</v>
      </c>
      <c r="L1622" s="13">
        <v>3.2500000000000001E-2</v>
      </c>
      <c r="M1622" s="13">
        <v>2.8299999999999999E-2</v>
      </c>
      <c r="N1622" s="13">
        <v>-0.155</v>
      </c>
      <c r="O1622" s="13">
        <v>-0.19919999999999999</v>
      </c>
      <c r="P1622" s="13">
        <v>2.0299999999999999E-2</v>
      </c>
      <c r="Q1622" s="19">
        <v>0</v>
      </c>
      <c r="R1622" s="22">
        <v>0.34</v>
      </c>
      <c r="S1622" s="22">
        <v>0.6</v>
      </c>
      <c r="T1622" s="22">
        <v>-0.02</v>
      </c>
      <c r="U1622" s="19">
        <v>83</v>
      </c>
      <c r="V1622" s="19">
        <v>15</v>
      </c>
      <c r="AS1622" s="2"/>
      <c r="AT1622" s="2"/>
      <c r="AU1622" s="2"/>
      <c r="AV1622" s="15"/>
      <c r="AW1622" s="15"/>
      <c r="BA1622" s="2"/>
      <c r="BB1622" s="2"/>
      <c r="BD1622" s="20"/>
      <c r="BE1622" s="20"/>
      <c r="BG1622" s="3"/>
      <c r="BH1622" s="1"/>
      <c r="BI1622" s="1"/>
      <c r="BJ1622" s="1"/>
      <c r="BK1622" s="1"/>
      <c r="BL1622" s="1"/>
    </row>
    <row r="1623" spans="1:64" x14ac:dyDescent="0.25">
      <c r="A1623" s="1" t="s">
        <v>1</v>
      </c>
      <c r="B1623" s="1" t="s">
        <v>2</v>
      </c>
      <c r="C1623" s="1" t="s">
        <v>13</v>
      </c>
      <c r="D1623" s="1" t="s">
        <v>4</v>
      </c>
      <c r="E1623" s="1" t="s">
        <v>696</v>
      </c>
      <c r="F1623" s="1" t="s">
        <v>347</v>
      </c>
      <c r="G1623"/>
      <c r="H1623" s="22">
        <v>3.2050000000000002E-2</v>
      </c>
      <c r="J1623" s="13">
        <v>-5.7200000000000001E-2</v>
      </c>
      <c r="K1623" s="13">
        <v>9.4299999999999995E-2</v>
      </c>
      <c r="L1623" s="13">
        <v>3.1600000000000003E-2</v>
      </c>
      <c r="M1623" s="13">
        <v>2.76E-2</v>
      </c>
      <c r="N1623" s="13">
        <v>-0.17069999999999999</v>
      </c>
      <c r="O1623" s="13">
        <v>-0.19650000000000001</v>
      </c>
      <c r="P1623" s="13"/>
      <c r="Q1623" s="19">
        <v>145</v>
      </c>
      <c r="R1623" s="22">
        <v>0.34</v>
      </c>
      <c r="S1623" s="22">
        <v>0.63</v>
      </c>
      <c r="T1623" s="22">
        <v>-0.17</v>
      </c>
      <c r="U1623" s="19">
        <v>39</v>
      </c>
      <c r="V1623" s="19">
        <v>12</v>
      </c>
      <c r="AS1623" s="2"/>
      <c r="AT1623" s="2"/>
      <c r="AU1623" s="2"/>
      <c r="AV1623" s="15"/>
      <c r="AW1623" s="15"/>
      <c r="BA1623" s="2"/>
      <c r="BB1623" s="2"/>
      <c r="BD1623" s="20"/>
      <c r="BE1623" s="20"/>
      <c r="BG1623" s="3"/>
      <c r="BH1623" s="1"/>
      <c r="BI1623" s="1"/>
      <c r="BJ1623" s="1"/>
      <c r="BK1623" s="1"/>
      <c r="BL1623" s="1"/>
    </row>
    <row r="1624" spans="1:64" x14ac:dyDescent="0.25">
      <c r="A1624" s="1" t="s">
        <v>1</v>
      </c>
      <c r="B1624" s="1" t="s">
        <v>2</v>
      </c>
      <c r="C1624" s="1" t="s">
        <v>39</v>
      </c>
      <c r="D1624" s="1" t="s">
        <v>29</v>
      </c>
      <c r="E1624" s="1" t="s">
        <v>1647</v>
      </c>
      <c r="F1624" s="1" t="s">
        <v>2751</v>
      </c>
      <c r="G1624"/>
      <c r="H1624" s="22">
        <v>4.5199999999999997E-2</v>
      </c>
      <c r="J1624" s="13">
        <v>5.1799999999999999E-2</v>
      </c>
      <c r="K1624" s="13">
        <v>8.2699999999999996E-2</v>
      </c>
      <c r="L1624" s="13">
        <v>2.7799999999999998E-2</v>
      </c>
      <c r="M1624" s="13">
        <v>2.47E-2</v>
      </c>
      <c r="N1624" s="13">
        <v>-8.6900000000000005E-2</v>
      </c>
      <c r="O1624" s="13">
        <v>-0.30809999999999998</v>
      </c>
      <c r="P1624" s="13"/>
      <c r="Q1624" s="19">
        <v>13</v>
      </c>
      <c r="R1624" s="22">
        <v>0.34</v>
      </c>
      <c r="S1624" s="22">
        <v>0.64</v>
      </c>
      <c r="T1624" s="22">
        <v>0.01</v>
      </c>
      <c r="U1624" s="19">
        <v>97</v>
      </c>
      <c r="V1624" s="19">
        <v>15</v>
      </c>
      <c r="AS1624" s="2"/>
      <c r="AT1624" s="2"/>
      <c r="AU1624" s="2"/>
      <c r="AV1624" s="15"/>
      <c r="AW1624" s="15"/>
      <c r="BA1624" s="2"/>
      <c r="BB1624" s="2"/>
      <c r="BD1624" s="20"/>
      <c r="BE1624" s="20"/>
      <c r="BG1624" s="3"/>
      <c r="BH1624" s="1"/>
      <c r="BI1624" s="1"/>
      <c r="BJ1624" s="1"/>
      <c r="BK1624" s="1"/>
      <c r="BL1624" s="1"/>
    </row>
    <row r="1625" spans="1:64" x14ac:dyDescent="0.25">
      <c r="A1625" s="1" t="s">
        <v>6</v>
      </c>
      <c r="B1625" s="1" t="s">
        <v>18</v>
      </c>
      <c r="C1625" s="1" t="s">
        <v>1645</v>
      </c>
      <c r="D1625" s="1" t="s">
        <v>4</v>
      </c>
      <c r="E1625" s="1" t="s">
        <v>2016</v>
      </c>
      <c r="F1625" s="1" t="s">
        <v>2017</v>
      </c>
      <c r="G1625">
        <v>-4.6188E-2</v>
      </c>
      <c r="H1625" s="22">
        <v>-0.238371</v>
      </c>
      <c r="I1625" s="2">
        <v>-4.6199999999999998E-2</v>
      </c>
      <c r="J1625" s="13">
        <v>0.40510000000000002</v>
      </c>
      <c r="K1625" s="13">
        <v>1.1315999999999999</v>
      </c>
      <c r="L1625" s="13">
        <v>0.38419999999999999</v>
      </c>
      <c r="M1625" s="13">
        <v>-8.3599999999999994E-2</v>
      </c>
      <c r="N1625" s="13">
        <v>-0.623</v>
      </c>
      <c r="O1625" s="13">
        <v>-0.85489999999999999</v>
      </c>
      <c r="P1625" s="13">
        <v>-4.6199999999999998E-2</v>
      </c>
      <c r="Q1625" s="19">
        <v>0</v>
      </c>
      <c r="R1625" s="22">
        <v>0.34</v>
      </c>
      <c r="S1625" s="22">
        <v>1.07</v>
      </c>
      <c r="T1625" s="22">
        <v>0.5</v>
      </c>
      <c r="U1625" s="19">
        <v>39</v>
      </c>
      <c r="V1625" s="19">
        <v>14</v>
      </c>
      <c r="AS1625" s="2"/>
      <c r="AT1625" s="2"/>
      <c r="AU1625" s="2"/>
      <c r="AV1625" s="15"/>
      <c r="AW1625" s="15"/>
      <c r="BA1625" s="2"/>
      <c r="BB1625" s="2"/>
      <c r="BD1625" s="20"/>
      <c r="BE1625" s="20"/>
      <c r="BG1625" s="3"/>
      <c r="BH1625" s="1"/>
      <c r="BI1625" s="1"/>
      <c r="BJ1625" s="1"/>
      <c r="BK1625" s="1"/>
      <c r="BL1625" s="1"/>
    </row>
    <row r="1626" spans="1:64" x14ac:dyDescent="0.25">
      <c r="A1626" s="1" t="s">
        <v>148</v>
      </c>
      <c r="B1626" s="1" t="s">
        <v>2</v>
      </c>
      <c r="C1626" s="1" t="s">
        <v>39</v>
      </c>
      <c r="D1626" s="1" t="s">
        <v>4</v>
      </c>
      <c r="E1626" s="1" t="s">
        <v>185</v>
      </c>
      <c r="F1626" s="1" t="s">
        <v>463</v>
      </c>
      <c r="G1626"/>
      <c r="H1626" s="22">
        <v>-1.12E-2</v>
      </c>
      <c r="J1626" s="13">
        <v>-2.7000000000000001E-3</v>
      </c>
      <c r="K1626" s="13">
        <v>4.9299999999999997E-2</v>
      </c>
      <c r="L1626" s="13">
        <v>1.6899999999999998E-2</v>
      </c>
      <c r="M1626" s="13">
        <v>1.5800000000000002E-2</v>
      </c>
      <c r="N1626" s="13">
        <v>-4.3200000000000002E-2</v>
      </c>
      <c r="O1626" s="13">
        <v>-6.8900000000000003E-2</v>
      </c>
      <c r="P1626" s="13"/>
      <c r="Q1626" s="19">
        <v>563</v>
      </c>
      <c r="R1626" s="22">
        <v>0.34</v>
      </c>
      <c r="S1626" s="22">
        <v>0.72</v>
      </c>
      <c r="T1626" s="22">
        <v>0.42</v>
      </c>
      <c r="U1626" s="19">
        <v>36</v>
      </c>
      <c r="V1626" s="19">
        <v>5</v>
      </c>
      <c r="AS1626" s="2"/>
      <c r="AT1626" s="2"/>
      <c r="AU1626" s="2"/>
      <c r="AV1626" s="15"/>
      <c r="AW1626" s="15"/>
      <c r="BA1626" s="2"/>
      <c r="BB1626" s="2"/>
      <c r="BD1626" s="20"/>
      <c r="BE1626" s="20"/>
      <c r="BG1626" s="3"/>
      <c r="BH1626" s="1"/>
      <c r="BI1626" s="1"/>
      <c r="BJ1626" s="1"/>
      <c r="BK1626" s="1"/>
      <c r="BL1626" s="1"/>
    </row>
    <row r="1627" spans="1:64" x14ac:dyDescent="0.25">
      <c r="A1627" s="1" t="s">
        <v>1</v>
      </c>
      <c r="B1627" s="1" t="s">
        <v>2</v>
      </c>
      <c r="C1627" s="1" t="s">
        <v>13</v>
      </c>
      <c r="D1627" s="1" t="s">
        <v>4</v>
      </c>
      <c r="E1627" s="1" t="s">
        <v>1494</v>
      </c>
      <c r="F1627" s="1" t="s">
        <v>1495</v>
      </c>
      <c r="G1627"/>
      <c r="H1627" s="22">
        <v>-4.1000000000000003E-3</v>
      </c>
      <c r="J1627" s="13">
        <v>0.13089999999999999</v>
      </c>
      <c r="K1627" s="13">
        <v>0.20549999999999999</v>
      </c>
      <c r="L1627" s="13">
        <v>7.0400000000000004E-2</v>
      </c>
      <c r="M1627" s="13">
        <v>5.1200000000000002E-2</v>
      </c>
      <c r="N1627" s="13">
        <v>-8.7099999999999997E-2</v>
      </c>
      <c r="O1627" s="13">
        <v>-0.46899999999999997</v>
      </c>
      <c r="P1627" s="13"/>
      <c r="Q1627" s="19">
        <v>2</v>
      </c>
      <c r="R1627" s="22">
        <v>0.34</v>
      </c>
      <c r="S1627" s="22">
        <v>0.63</v>
      </c>
      <c r="T1627" s="22">
        <v>-0.28999999999999998</v>
      </c>
      <c r="U1627" s="19">
        <v>167</v>
      </c>
      <c r="V1627" s="19">
        <v>30</v>
      </c>
      <c r="AS1627" s="2"/>
      <c r="AT1627" s="2"/>
      <c r="AU1627" s="2"/>
      <c r="AV1627" s="15"/>
      <c r="AW1627" s="15"/>
      <c r="BA1627" s="2"/>
      <c r="BB1627" s="2"/>
      <c r="BD1627" s="20"/>
      <c r="BE1627" s="20"/>
      <c r="BG1627" s="3"/>
      <c r="BH1627" s="1"/>
      <c r="BI1627" s="1"/>
      <c r="BJ1627" s="1"/>
      <c r="BK1627" s="1"/>
      <c r="BL1627" s="1"/>
    </row>
    <row r="1628" spans="1:64" x14ac:dyDescent="0.25">
      <c r="A1628" s="1" t="s">
        <v>1</v>
      </c>
      <c r="B1628" s="1" t="s">
        <v>2</v>
      </c>
      <c r="C1628" s="1" t="s">
        <v>342</v>
      </c>
      <c r="D1628" s="1" t="s">
        <v>30</v>
      </c>
      <c r="E1628" s="1" t="s">
        <v>212</v>
      </c>
      <c r="F1628" s="1" t="s">
        <v>621</v>
      </c>
      <c r="G1628"/>
      <c r="H1628" s="22">
        <v>-6.7000000000000002E-3</v>
      </c>
      <c r="J1628" s="13">
        <v>-0.2135</v>
      </c>
      <c r="K1628" s="13">
        <v>0.21199999999999999</v>
      </c>
      <c r="L1628" s="13">
        <v>7.1199999999999999E-2</v>
      </c>
      <c r="M1628" s="13">
        <v>5.21E-2</v>
      </c>
      <c r="N1628" s="13">
        <v>-0.34560000000000002</v>
      </c>
      <c r="O1628" s="13">
        <v>-0.48980000000000001</v>
      </c>
      <c r="P1628" s="13"/>
      <c r="Q1628" s="19">
        <v>6</v>
      </c>
      <c r="R1628" s="22">
        <v>0.34</v>
      </c>
      <c r="S1628" s="22">
        <v>0.57999999999999996</v>
      </c>
      <c r="T1628" s="22">
        <v>-0.21</v>
      </c>
      <c r="U1628" s="19">
        <v>54</v>
      </c>
      <c r="V1628" s="19">
        <v>8</v>
      </c>
      <c r="AS1628" s="2"/>
      <c r="AT1628" s="2"/>
      <c r="AU1628" s="2"/>
      <c r="AV1628" s="15"/>
      <c r="AW1628" s="15"/>
      <c r="BA1628" s="2"/>
      <c r="BB1628" s="2"/>
      <c r="BD1628" s="20"/>
      <c r="BE1628" s="20"/>
      <c r="BG1628" s="3"/>
      <c r="BH1628" s="1"/>
      <c r="BI1628" s="1"/>
      <c r="BJ1628" s="1"/>
      <c r="BK1628" s="1"/>
      <c r="BL1628" s="1"/>
    </row>
    <row r="1629" spans="1:64" x14ac:dyDescent="0.25">
      <c r="A1629" s="1" t="s">
        <v>1</v>
      </c>
      <c r="B1629" s="1" t="s">
        <v>2</v>
      </c>
      <c r="C1629" s="1" t="s">
        <v>22</v>
      </c>
      <c r="D1629" s="1" t="s">
        <v>4</v>
      </c>
      <c r="E1629" s="1" t="s">
        <v>221</v>
      </c>
      <c r="F1629" s="1" t="s">
        <v>601</v>
      </c>
      <c r="G1629"/>
      <c r="H1629" s="22">
        <v>-1.35E-2</v>
      </c>
      <c r="J1629" s="13">
        <v>-3.8100000000000002E-2</v>
      </c>
      <c r="K1629" s="13">
        <v>5.0900000000000001E-2</v>
      </c>
      <c r="L1629" s="13">
        <v>1.72E-2</v>
      </c>
      <c r="M1629" s="13">
        <v>1.6E-2</v>
      </c>
      <c r="N1629" s="13">
        <v>-0.11559999999999999</v>
      </c>
      <c r="O1629" s="13">
        <v>-0.11559999999999999</v>
      </c>
      <c r="P1629" s="13"/>
      <c r="Q1629" s="19">
        <v>39</v>
      </c>
      <c r="R1629" s="22">
        <v>0.34</v>
      </c>
      <c r="S1629" s="22">
        <v>0.61</v>
      </c>
      <c r="T1629" s="22">
        <v>-0.09</v>
      </c>
      <c r="U1629" s="19">
        <v>36</v>
      </c>
      <c r="V1629" s="19">
        <v>6</v>
      </c>
      <c r="AS1629" s="2"/>
      <c r="AT1629" s="2"/>
      <c r="AU1629" s="2"/>
      <c r="AV1629" s="15"/>
      <c r="AW1629" s="15"/>
      <c r="BA1629" s="2"/>
      <c r="BB1629" s="2"/>
      <c r="BD1629" s="20"/>
      <c r="BE1629" s="20"/>
      <c r="BG1629" s="3"/>
      <c r="BH1629" s="1"/>
      <c r="BI1629" s="1"/>
      <c r="BJ1629" s="1"/>
      <c r="BK1629" s="1"/>
      <c r="BL1629" s="1"/>
    </row>
    <row r="1630" spans="1:64" x14ac:dyDescent="0.25">
      <c r="A1630" s="1" t="s">
        <v>1</v>
      </c>
      <c r="B1630" s="1" t="s">
        <v>2</v>
      </c>
      <c r="C1630" s="1" t="s">
        <v>22</v>
      </c>
      <c r="D1630" s="1" t="s">
        <v>4</v>
      </c>
      <c r="E1630" s="1" t="s">
        <v>986</v>
      </c>
      <c r="F1630" s="1" t="s">
        <v>1534</v>
      </c>
      <c r="G1630"/>
      <c r="H1630" s="22">
        <v>-1.7291999999999998E-2</v>
      </c>
      <c r="J1630" s="13">
        <v>-9.1999999999999998E-3</v>
      </c>
      <c r="K1630" s="13">
        <v>8.7499999999999994E-2</v>
      </c>
      <c r="L1630" s="13">
        <v>2.98E-2</v>
      </c>
      <c r="M1630" s="13">
        <v>2.63E-2</v>
      </c>
      <c r="N1630" s="13">
        <v>-5.7099999999999998E-2</v>
      </c>
      <c r="O1630" s="13">
        <v>-0.1424</v>
      </c>
      <c r="P1630" s="13"/>
      <c r="Q1630" s="19">
        <v>50</v>
      </c>
      <c r="R1630" s="22">
        <v>0.34</v>
      </c>
      <c r="S1630" s="22">
        <v>0.69</v>
      </c>
      <c r="T1630" s="22">
        <v>-0.12</v>
      </c>
      <c r="U1630" s="19">
        <v>35</v>
      </c>
      <c r="V1630" s="19">
        <v>9</v>
      </c>
      <c r="AS1630" s="2"/>
      <c r="AT1630" s="2"/>
      <c r="AU1630" s="2"/>
      <c r="AV1630" s="15"/>
      <c r="AW1630" s="15"/>
      <c r="BA1630" s="2"/>
      <c r="BB1630" s="2"/>
      <c r="BD1630" s="20"/>
      <c r="BE1630" s="20"/>
      <c r="BG1630" s="3"/>
      <c r="BH1630" s="1"/>
      <c r="BI1630" s="1"/>
      <c r="BJ1630" s="1"/>
      <c r="BK1630" s="1"/>
      <c r="BL1630" s="1"/>
    </row>
    <row r="1631" spans="1:64" x14ac:dyDescent="0.25">
      <c r="A1631" s="1" t="s">
        <v>1499</v>
      </c>
      <c r="B1631" s="1" t="s">
        <v>18</v>
      </c>
      <c r="C1631" s="1" t="s">
        <v>25</v>
      </c>
      <c r="D1631" s="1" t="s">
        <v>286</v>
      </c>
      <c r="E1631" s="1" t="s">
        <v>2183</v>
      </c>
      <c r="F1631" s="1" t="s">
        <v>2184</v>
      </c>
      <c r="G1631">
        <v>9.8359999999999993E-3</v>
      </c>
      <c r="H1631" s="22">
        <v>-6.515E-3</v>
      </c>
      <c r="I1631" s="2">
        <v>9.7999999999999997E-3</v>
      </c>
      <c r="J1631" s="13">
        <v>2.1899999999999999E-2</v>
      </c>
      <c r="K1631" s="13">
        <v>0.36509999999999998</v>
      </c>
      <c r="L1631" s="13">
        <v>0.1229</v>
      </c>
      <c r="M1631" s="13">
        <v>4.2799999999999998E-2</v>
      </c>
      <c r="N1631" s="13">
        <v>-8.1699999999999995E-2</v>
      </c>
      <c r="O1631" s="13">
        <v>-0.61</v>
      </c>
      <c r="P1631" s="13">
        <v>9.7999999999999997E-3</v>
      </c>
      <c r="Q1631" s="19">
        <v>0</v>
      </c>
      <c r="R1631" s="22">
        <v>0.34</v>
      </c>
      <c r="S1631" s="22">
        <v>0.34</v>
      </c>
      <c r="T1631" s="22">
        <v>0.45</v>
      </c>
      <c r="U1631" s="19">
        <v>28</v>
      </c>
      <c r="V1631" s="19">
        <v>5</v>
      </c>
      <c r="AS1631" s="2"/>
      <c r="AT1631" s="2"/>
      <c r="AU1631" s="2"/>
      <c r="AV1631" s="15"/>
      <c r="AW1631" s="15"/>
      <c r="BA1631" s="2"/>
      <c r="BB1631" s="2"/>
      <c r="BD1631" s="20"/>
      <c r="BE1631" s="20"/>
      <c r="BG1631" s="3"/>
      <c r="BH1631" s="1"/>
      <c r="BI1631" s="1"/>
      <c r="BJ1631" s="1"/>
      <c r="BK1631" s="1"/>
      <c r="BL1631" s="1"/>
    </row>
    <row r="1632" spans="1:64" x14ac:dyDescent="0.25">
      <c r="A1632" s="1" t="s">
        <v>6</v>
      </c>
      <c r="B1632" s="1" t="s">
        <v>18</v>
      </c>
      <c r="C1632" s="1" t="s">
        <v>1645</v>
      </c>
      <c r="D1632" s="1" t="s">
        <v>4</v>
      </c>
      <c r="E1632" s="1" t="s">
        <v>2970</v>
      </c>
      <c r="F1632" s="1" t="s">
        <v>2971</v>
      </c>
      <c r="G1632">
        <v>-5.4049E-2</v>
      </c>
      <c r="H1632" s="22">
        <v>-0.14540500000000001</v>
      </c>
      <c r="I1632" s="2">
        <v>-5.3999999999999999E-2</v>
      </c>
      <c r="J1632" s="13">
        <v>0.4829</v>
      </c>
      <c r="K1632" s="13">
        <v>0.83650000000000002</v>
      </c>
      <c r="L1632" s="13">
        <v>0.28560000000000002</v>
      </c>
      <c r="M1632" s="13">
        <v>-2.4199999999999999E-2</v>
      </c>
      <c r="N1632" s="13">
        <v>-0.5494</v>
      </c>
      <c r="O1632" s="13">
        <v>-0.84279999999999999</v>
      </c>
      <c r="P1632" s="13">
        <v>-5.3999999999999999E-2</v>
      </c>
      <c r="Q1632" s="19">
        <v>0</v>
      </c>
      <c r="R1632" s="22">
        <v>0.34</v>
      </c>
      <c r="S1632" s="22">
        <v>0.81</v>
      </c>
      <c r="T1632" s="22">
        <v>0.56000000000000005</v>
      </c>
      <c r="U1632" s="19">
        <v>38</v>
      </c>
      <c r="V1632" s="19">
        <v>20</v>
      </c>
      <c r="AS1632" s="2"/>
      <c r="AT1632" s="2"/>
      <c r="AU1632" s="2"/>
      <c r="AV1632" s="15"/>
      <c r="AW1632" s="15"/>
      <c r="BA1632" s="2"/>
      <c r="BB1632" s="2"/>
      <c r="BD1632" s="20"/>
      <c r="BE1632" s="20"/>
      <c r="BG1632" s="3"/>
      <c r="BH1632" s="1"/>
      <c r="BI1632" s="1"/>
      <c r="BJ1632" s="1"/>
      <c r="BK1632" s="1"/>
      <c r="BL1632" s="1"/>
    </row>
    <row r="1633" spans="1:64" x14ac:dyDescent="0.25">
      <c r="A1633" s="1" t="s">
        <v>17</v>
      </c>
      <c r="B1633" s="1" t="s">
        <v>18</v>
      </c>
      <c r="C1633" s="1" t="s">
        <v>25</v>
      </c>
      <c r="D1633" s="1" t="s">
        <v>4</v>
      </c>
      <c r="E1633" s="1" t="s">
        <v>2886</v>
      </c>
      <c r="F1633" s="1" t="s">
        <v>1372</v>
      </c>
      <c r="G1633"/>
      <c r="H1633" s="22">
        <v>-1.21E-2</v>
      </c>
      <c r="J1633" s="13">
        <v>7.4000000000000003E-3</v>
      </c>
      <c r="K1633" s="13">
        <v>7.3899999999999993E-2</v>
      </c>
      <c r="L1633" s="13">
        <v>2.4299999999999999E-2</v>
      </c>
      <c r="M1633" s="13">
        <v>0</v>
      </c>
      <c r="N1633" s="13">
        <v>-1.21E-2</v>
      </c>
      <c r="O1633" s="13">
        <v>-1.26E-2</v>
      </c>
      <c r="P1633" s="13"/>
      <c r="Q1633" s="19">
        <v>0</v>
      </c>
      <c r="R1633" s="22">
        <v>0.33</v>
      </c>
      <c r="S1633" s="22">
        <v>20.25</v>
      </c>
      <c r="T1633" s="22"/>
      <c r="U1633" s="19">
        <v>1</v>
      </c>
      <c r="V1633" s="19">
        <v>1</v>
      </c>
      <c r="AS1633" s="2"/>
      <c r="AT1633" s="2"/>
      <c r="AU1633" s="2"/>
      <c r="AV1633" s="15"/>
      <c r="AW1633" s="15"/>
      <c r="BA1633" s="2"/>
      <c r="BB1633" s="2"/>
      <c r="BD1633" s="20"/>
      <c r="BE1633" s="20"/>
      <c r="BG1633" s="3"/>
      <c r="BH1633" s="1"/>
      <c r="BI1633" s="1"/>
      <c r="BJ1633" s="1"/>
      <c r="BK1633" s="1"/>
      <c r="BL1633" s="1"/>
    </row>
    <row r="1634" spans="1:64" x14ac:dyDescent="0.25">
      <c r="A1634" s="1" t="s">
        <v>1</v>
      </c>
      <c r="B1634" s="1" t="s">
        <v>2</v>
      </c>
      <c r="C1634" s="1" t="s">
        <v>13</v>
      </c>
      <c r="D1634" s="1" t="s">
        <v>4</v>
      </c>
      <c r="E1634" s="1" t="s">
        <v>149</v>
      </c>
      <c r="F1634" s="1" t="s">
        <v>150</v>
      </c>
      <c r="G1634"/>
      <c r="H1634" s="22">
        <v>2.7499999999999998E-3</v>
      </c>
      <c r="J1634" s="13">
        <v>-0.1116</v>
      </c>
      <c r="K1634" s="13">
        <v>0.20430000000000001</v>
      </c>
      <c r="L1634" s="13">
        <v>6.8400000000000002E-2</v>
      </c>
      <c r="M1634" s="13">
        <v>4.9000000000000002E-2</v>
      </c>
      <c r="N1634" s="13">
        <v>-0.31480000000000002</v>
      </c>
      <c r="O1634" s="13">
        <v>-0.42659999999999998</v>
      </c>
      <c r="P1634" s="13"/>
      <c r="Q1634" s="19">
        <v>23</v>
      </c>
      <c r="R1634" s="22">
        <v>0.33</v>
      </c>
      <c r="S1634" s="22">
        <v>0.61</v>
      </c>
      <c r="T1634" s="22">
        <v>-0.08</v>
      </c>
      <c r="U1634" s="19">
        <v>190</v>
      </c>
      <c r="V1634" s="19">
        <v>15</v>
      </c>
      <c r="AS1634" s="2"/>
      <c r="AT1634" s="2"/>
      <c r="AU1634" s="2"/>
      <c r="AV1634" s="15"/>
      <c r="AW1634" s="15"/>
      <c r="BA1634" s="2"/>
      <c r="BB1634" s="2"/>
      <c r="BD1634" s="20"/>
      <c r="BE1634" s="20"/>
      <c r="BG1634" s="3"/>
      <c r="BH1634" s="1"/>
      <c r="BI1634" s="1"/>
      <c r="BJ1634" s="1"/>
      <c r="BK1634" s="1"/>
      <c r="BL1634" s="1"/>
    </row>
    <row r="1635" spans="1:64" x14ac:dyDescent="0.25">
      <c r="A1635" s="1" t="s">
        <v>21</v>
      </c>
      <c r="B1635" s="1" t="s">
        <v>2</v>
      </c>
      <c r="C1635" s="1" t="s">
        <v>7</v>
      </c>
      <c r="D1635" s="1" t="s">
        <v>4</v>
      </c>
      <c r="E1635" s="1" t="s">
        <v>362</v>
      </c>
      <c r="F1635" s="1" t="s">
        <v>364</v>
      </c>
      <c r="G1635">
        <v>1.915E-2</v>
      </c>
      <c r="H1635" s="22">
        <v>-4.2901000000000002E-2</v>
      </c>
      <c r="I1635" s="2">
        <v>1.9199999999999998E-2</v>
      </c>
      <c r="J1635" s="13">
        <v>0.14380000000000001</v>
      </c>
      <c r="K1635" s="13">
        <v>0.1411</v>
      </c>
      <c r="L1635" s="13">
        <v>4.6600000000000003E-2</v>
      </c>
      <c r="M1635" s="13">
        <v>3.73E-2</v>
      </c>
      <c r="N1635" s="13">
        <v>-2.46E-2</v>
      </c>
      <c r="O1635" s="13">
        <v>-0.23769999999999999</v>
      </c>
      <c r="P1635" s="13">
        <v>1.9199999999999998E-2</v>
      </c>
      <c r="Q1635" s="19">
        <v>0</v>
      </c>
      <c r="R1635" s="22">
        <v>0.33</v>
      </c>
      <c r="S1635" s="22">
        <v>0.49</v>
      </c>
      <c r="T1635" s="22">
        <v>0.78</v>
      </c>
      <c r="U1635" s="19">
        <v>34</v>
      </c>
      <c r="V1635" s="19">
        <v>12</v>
      </c>
      <c r="AS1635" s="2"/>
      <c r="AT1635" s="2"/>
      <c r="AU1635" s="2"/>
      <c r="AV1635" s="15"/>
      <c r="AW1635" s="15"/>
      <c r="BA1635" s="2"/>
      <c r="BB1635" s="2"/>
      <c r="BD1635" s="20"/>
      <c r="BE1635" s="20"/>
      <c r="BG1635" s="3"/>
      <c r="BH1635" s="1"/>
      <c r="BI1635" s="1"/>
      <c r="BJ1635" s="1"/>
      <c r="BK1635" s="1"/>
      <c r="BL1635" s="1"/>
    </row>
    <row r="1636" spans="1:64" x14ac:dyDescent="0.25">
      <c r="A1636" s="1" t="s">
        <v>21</v>
      </c>
      <c r="B1636" s="1" t="s">
        <v>18</v>
      </c>
      <c r="C1636" s="1" t="s">
        <v>7</v>
      </c>
      <c r="D1636" s="1" t="s">
        <v>4</v>
      </c>
      <c r="E1636" s="1" t="s">
        <v>633</v>
      </c>
      <c r="F1636" s="1" t="s">
        <v>2401</v>
      </c>
      <c r="G1636"/>
      <c r="H1636" s="22">
        <v>-2E-3</v>
      </c>
      <c r="J1636" s="13">
        <v>-5.0000000000000001E-3</v>
      </c>
      <c r="K1636" s="13">
        <v>0.1134</v>
      </c>
      <c r="L1636" s="13">
        <v>3.7199999999999997E-2</v>
      </c>
      <c r="M1636" s="13">
        <v>3.1300000000000001E-2</v>
      </c>
      <c r="N1636" s="13">
        <v>-2.81E-2</v>
      </c>
      <c r="O1636" s="13">
        <v>-0.30270000000000002</v>
      </c>
      <c r="P1636" s="13"/>
      <c r="Q1636" s="19">
        <v>191</v>
      </c>
      <c r="R1636" s="22">
        <v>0.33</v>
      </c>
      <c r="S1636" s="22">
        <v>0.46</v>
      </c>
      <c r="T1636" s="22">
        <v>0.56999999999999995</v>
      </c>
      <c r="U1636" s="19">
        <v>53</v>
      </c>
      <c r="V1636" s="19">
        <v>8</v>
      </c>
      <c r="AS1636" s="2"/>
      <c r="AT1636" s="2"/>
      <c r="AU1636" s="2"/>
      <c r="AV1636" s="15"/>
      <c r="AW1636" s="15"/>
      <c r="BA1636" s="2"/>
      <c r="BB1636" s="2"/>
      <c r="BD1636" s="20"/>
      <c r="BE1636" s="20"/>
      <c r="BG1636" s="3"/>
      <c r="BH1636" s="1"/>
      <c r="BI1636" s="1"/>
      <c r="BJ1636" s="1"/>
      <c r="BK1636" s="1"/>
      <c r="BL1636" s="1"/>
    </row>
    <row r="1637" spans="1:64" x14ac:dyDescent="0.25">
      <c r="A1637" s="1" t="s">
        <v>1</v>
      </c>
      <c r="B1637" s="1" t="s">
        <v>2</v>
      </c>
      <c r="C1637" s="1" t="s">
        <v>39</v>
      </c>
      <c r="D1637" s="1" t="s">
        <v>4</v>
      </c>
      <c r="E1637" s="1" t="s">
        <v>63</v>
      </c>
      <c r="F1637" s="1" t="s">
        <v>1493</v>
      </c>
      <c r="G1637"/>
      <c r="H1637" s="22">
        <v>-5.4000000000000003E-3</v>
      </c>
      <c r="J1637" s="13">
        <v>-1.0200000000000001E-2</v>
      </c>
      <c r="K1637" s="13">
        <v>9.9500000000000005E-2</v>
      </c>
      <c r="L1637" s="13">
        <v>3.3000000000000002E-2</v>
      </c>
      <c r="M1637" s="13">
        <v>2.86E-2</v>
      </c>
      <c r="N1637" s="13">
        <v>-0.1198</v>
      </c>
      <c r="O1637" s="13">
        <v>-0.13930000000000001</v>
      </c>
      <c r="P1637" s="13"/>
      <c r="Q1637" s="19">
        <v>27</v>
      </c>
      <c r="R1637" s="22">
        <v>0.33</v>
      </c>
      <c r="S1637" s="22">
        <v>0.7</v>
      </c>
      <c r="T1637" s="22">
        <v>0.38</v>
      </c>
      <c r="U1637" s="19">
        <v>43</v>
      </c>
      <c r="V1637" s="19">
        <v>43</v>
      </c>
      <c r="AS1637" s="2"/>
      <c r="AT1637" s="2"/>
      <c r="AU1637" s="2"/>
      <c r="AV1637" s="15"/>
      <c r="AW1637" s="15"/>
      <c r="BA1637" s="2"/>
      <c r="BB1637" s="2"/>
      <c r="BD1637" s="20"/>
      <c r="BE1637" s="20"/>
      <c r="BG1637" s="3"/>
      <c r="BH1637" s="1"/>
      <c r="BI1637" s="1"/>
      <c r="BJ1637" s="1"/>
      <c r="BK1637" s="1"/>
      <c r="BL1637" s="1"/>
    </row>
    <row r="1638" spans="1:64" x14ac:dyDescent="0.25">
      <c r="A1638" s="1" t="s">
        <v>36</v>
      </c>
      <c r="B1638" s="1" t="s">
        <v>8</v>
      </c>
      <c r="C1638" s="1" t="s">
        <v>7</v>
      </c>
      <c r="D1638" s="1" t="s">
        <v>4</v>
      </c>
      <c r="E1638" s="1" t="s">
        <v>2290</v>
      </c>
      <c r="F1638" s="1" t="s">
        <v>1176</v>
      </c>
      <c r="G1638">
        <v>3.4479000000000003E-2</v>
      </c>
      <c r="H1638" s="22">
        <v>-5.8068000000000002E-2</v>
      </c>
      <c r="I1638" s="2">
        <v>3.4500000000000003E-2</v>
      </c>
      <c r="J1638" s="13">
        <v>8.8300000000000003E-2</v>
      </c>
      <c r="K1638" s="13">
        <v>0.1239</v>
      </c>
      <c r="L1638" s="13">
        <v>4.0899999999999999E-2</v>
      </c>
      <c r="M1638" s="13">
        <v>3.3599999999999998E-2</v>
      </c>
      <c r="N1638" s="13">
        <v>-2.5600000000000001E-2</v>
      </c>
      <c r="O1638" s="13">
        <v>-0.39979999999999999</v>
      </c>
      <c r="P1638" s="13">
        <v>3.4500000000000003E-2</v>
      </c>
      <c r="Q1638" s="19">
        <v>0</v>
      </c>
      <c r="R1638" s="22">
        <v>0.33</v>
      </c>
      <c r="S1638" s="22">
        <v>0.4</v>
      </c>
      <c r="T1638" s="22">
        <v>0.85</v>
      </c>
      <c r="U1638" s="19">
        <v>58</v>
      </c>
      <c r="V1638" s="19">
        <v>11</v>
      </c>
      <c r="AS1638" s="2"/>
      <c r="AT1638" s="2"/>
      <c r="AU1638" s="2"/>
      <c r="AV1638" s="15"/>
      <c r="AW1638" s="15"/>
      <c r="BA1638" s="2"/>
      <c r="BB1638" s="2"/>
      <c r="BD1638" s="20"/>
      <c r="BE1638" s="20"/>
      <c r="BG1638" s="3"/>
      <c r="BH1638" s="1"/>
      <c r="BI1638" s="1"/>
      <c r="BJ1638" s="1"/>
      <c r="BK1638" s="1"/>
      <c r="BL1638" s="1"/>
    </row>
    <row r="1639" spans="1:64" x14ac:dyDescent="0.25">
      <c r="A1639" s="1" t="s">
        <v>65</v>
      </c>
      <c r="B1639" s="1" t="s">
        <v>68</v>
      </c>
      <c r="C1639" s="1" t="s">
        <v>11</v>
      </c>
      <c r="D1639" s="1" t="s">
        <v>4</v>
      </c>
      <c r="E1639" s="1" t="s">
        <v>337</v>
      </c>
      <c r="F1639" s="1" t="s">
        <v>338</v>
      </c>
      <c r="G1639"/>
      <c r="H1639" s="22">
        <v>-8.3000000000000001E-3</v>
      </c>
      <c r="J1639" s="13">
        <v>7.1599999999999997E-2</v>
      </c>
      <c r="K1639" s="13">
        <v>5.4300000000000001E-2</v>
      </c>
      <c r="L1639" s="13">
        <v>1.8100000000000002E-2</v>
      </c>
      <c r="M1639" s="13">
        <v>1.6799999999999999E-2</v>
      </c>
      <c r="N1639" s="13">
        <v>-1.55E-2</v>
      </c>
      <c r="O1639" s="13">
        <v>-0.12690000000000001</v>
      </c>
      <c r="P1639" s="13"/>
      <c r="Q1639" s="19">
        <v>132</v>
      </c>
      <c r="R1639" s="22">
        <v>0.33</v>
      </c>
      <c r="S1639" s="22">
        <v>0.42</v>
      </c>
      <c r="T1639" s="22">
        <v>0.65</v>
      </c>
      <c r="U1639" s="19">
        <v>32</v>
      </c>
      <c r="V1639" s="19">
        <v>11</v>
      </c>
      <c r="AS1639" s="2"/>
      <c r="AT1639" s="2"/>
      <c r="AU1639" s="2"/>
      <c r="AV1639" s="15"/>
      <c r="AW1639" s="15"/>
      <c r="BA1639" s="2"/>
      <c r="BB1639" s="2"/>
      <c r="BD1639" s="20"/>
      <c r="BE1639" s="20"/>
      <c r="BG1639" s="3"/>
      <c r="BH1639" s="1"/>
      <c r="BI1639" s="1"/>
      <c r="BJ1639" s="1"/>
      <c r="BK1639" s="1"/>
      <c r="BL1639" s="1"/>
    </row>
    <row r="1640" spans="1:64" x14ac:dyDescent="0.25">
      <c r="A1640" s="1" t="s">
        <v>17</v>
      </c>
      <c r="B1640" s="1" t="s">
        <v>8</v>
      </c>
      <c r="C1640" s="1" t="s">
        <v>39</v>
      </c>
      <c r="D1640" s="1" t="s">
        <v>4</v>
      </c>
      <c r="E1640" s="1" t="s">
        <v>348</v>
      </c>
      <c r="F1640" s="1" t="s">
        <v>561</v>
      </c>
      <c r="G1640">
        <v>3.7550000000000001E-3</v>
      </c>
      <c r="H1640" s="22">
        <v>-1.8109E-2</v>
      </c>
      <c r="I1640" s="2">
        <v>3.8E-3</v>
      </c>
      <c r="J1640" s="13">
        <v>9.4700000000000006E-2</v>
      </c>
      <c r="K1640" s="13">
        <v>0.12740000000000001</v>
      </c>
      <c r="L1640" s="13">
        <v>4.24E-2</v>
      </c>
      <c r="M1640" s="13">
        <v>3.4799999999999998E-2</v>
      </c>
      <c r="N1640" s="13">
        <v>-1.44E-2</v>
      </c>
      <c r="O1640" s="13">
        <v>-0.25090000000000001</v>
      </c>
      <c r="P1640" s="13">
        <v>3.8E-3</v>
      </c>
      <c r="Q1640" s="19">
        <v>0</v>
      </c>
      <c r="R1640" s="22">
        <v>0.33</v>
      </c>
      <c r="S1640" s="22">
        <v>0.45</v>
      </c>
      <c r="T1640" s="22">
        <v>0.73</v>
      </c>
      <c r="U1640" s="19">
        <v>34</v>
      </c>
      <c r="V1640" s="19">
        <v>12</v>
      </c>
      <c r="AS1640" s="2"/>
      <c r="AT1640" s="2"/>
      <c r="AU1640" s="2"/>
      <c r="AV1640" s="15"/>
      <c r="AW1640" s="15"/>
      <c r="BA1640" s="2"/>
      <c r="BB1640" s="2"/>
      <c r="BD1640" s="20"/>
      <c r="BE1640" s="20"/>
      <c r="BG1640" s="3"/>
      <c r="BH1640" s="1"/>
      <c r="BI1640" s="1"/>
      <c r="BJ1640" s="1"/>
      <c r="BK1640" s="1"/>
      <c r="BL1640" s="1"/>
    </row>
    <row r="1641" spans="1:64" x14ac:dyDescent="0.25">
      <c r="A1641" s="1" t="s">
        <v>1</v>
      </c>
      <c r="B1641" s="1" t="s">
        <v>2</v>
      </c>
      <c r="C1641" s="1" t="s">
        <v>28</v>
      </c>
      <c r="D1641" s="1" t="s">
        <v>4</v>
      </c>
      <c r="E1641" s="1" t="s">
        <v>174</v>
      </c>
      <c r="F1641" s="1" t="s">
        <v>1860</v>
      </c>
      <c r="G1641"/>
      <c r="H1641" s="22">
        <v>3.7000000000000002E-3</v>
      </c>
      <c r="J1641" s="13">
        <v>9.9000000000000005E-2</v>
      </c>
      <c r="K1641" s="13">
        <v>0.1031</v>
      </c>
      <c r="L1641" s="13">
        <v>3.4099999999999998E-2</v>
      </c>
      <c r="M1641" s="13">
        <v>2.92E-2</v>
      </c>
      <c r="N1641" s="13">
        <v>0</v>
      </c>
      <c r="O1641" s="13">
        <v>-0.23980000000000001</v>
      </c>
      <c r="P1641" s="13"/>
      <c r="Q1641" s="19">
        <v>37</v>
      </c>
      <c r="R1641" s="22">
        <v>0.33</v>
      </c>
      <c r="S1641" s="22">
        <v>0.43</v>
      </c>
      <c r="T1641" s="22">
        <v>-0.02</v>
      </c>
      <c r="U1641" s="19">
        <v>44</v>
      </c>
      <c r="V1641" s="19">
        <v>10</v>
      </c>
      <c r="AS1641" s="2"/>
      <c r="AT1641" s="2"/>
      <c r="AU1641" s="2"/>
      <c r="AV1641" s="15"/>
      <c r="AW1641" s="15"/>
      <c r="BA1641" s="2"/>
      <c r="BB1641" s="2"/>
      <c r="BD1641" s="20"/>
      <c r="BE1641" s="20"/>
      <c r="BG1641" s="3"/>
      <c r="BH1641" s="1"/>
      <c r="BI1641" s="1"/>
      <c r="BJ1641" s="1"/>
      <c r="BK1641" s="1"/>
      <c r="BL1641" s="1"/>
    </row>
    <row r="1642" spans="1:64" x14ac:dyDescent="0.25">
      <c r="A1642" s="1" t="s">
        <v>65</v>
      </c>
      <c r="B1642" s="1" t="s">
        <v>129</v>
      </c>
      <c r="C1642" s="1" t="s">
        <v>7</v>
      </c>
      <c r="D1642" s="1" t="s">
        <v>4</v>
      </c>
      <c r="E1642" s="1" t="s">
        <v>178</v>
      </c>
      <c r="F1642" s="1" t="s">
        <v>2604</v>
      </c>
      <c r="G1642"/>
      <c r="H1642" s="22">
        <v>-7.4999999999999997E-3</v>
      </c>
      <c r="J1642" s="13">
        <v>5.4800000000000001E-2</v>
      </c>
      <c r="K1642" s="13">
        <v>6.8099999999999994E-2</v>
      </c>
      <c r="L1642" s="13">
        <v>2.2800000000000001E-2</v>
      </c>
      <c r="M1642" s="13">
        <v>2.07E-2</v>
      </c>
      <c r="N1642" s="13">
        <v>-2.1999999999999999E-2</v>
      </c>
      <c r="O1642" s="13">
        <v>-0.1348</v>
      </c>
      <c r="P1642" s="13"/>
      <c r="Q1642" s="19">
        <v>22</v>
      </c>
      <c r="R1642" s="22">
        <v>0.33</v>
      </c>
      <c r="S1642" s="22">
        <v>0.56000000000000005</v>
      </c>
      <c r="T1642" s="22">
        <v>0.76</v>
      </c>
      <c r="U1642" s="19">
        <v>30</v>
      </c>
      <c r="V1642" s="19">
        <v>7</v>
      </c>
      <c r="AS1642" s="2"/>
      <c r="AT1642" s="2"/>
      <c r="AU1642" s="2"/>
      <c r="AV1642" s="15"/>
      <c r="AW1642" s="15"/>
      <c r="BA1642" s="2"/>
      <c r="BB1642" s="2"/>
      <c r="BD1642" s="20"/>
      <c r="BE1642" s="20"/>
      <c r="BG1642" s="3"/>
      <c r="BH1642" s="1"/>
      <c r="BI1642" s="1"/>
      <c r="BJ1642" s="1"/>
      <c r="BK1642" s="1"/>
      <c r="BL1642" s="1"/>
    </row>
    <row r="1643" spans="1:64" x14ac:dyDescent="0.25">
      <c r="A1643" s="1" t="s">
        <v>148</v>
      </c>
      <c r="B1643" s="1" t="s">
        <v>2</v>
      </c>
      <c r="C1643" s="1" t="s">
        <v>39</v>
      </c>
      <c r="D1643" s="1" t="s">
        <v>4</v>
      </c>
      <c r="E1643" s="1" t="s">
        <v>185</v>
      </c>
      <c r="F1643" s="1" t="s">
        <v>462</v>
      </c>
      <c r="G1643"/>
      <c r="H1643" s="22">
        <v>-1.7299999999999999E-2</v>
      </c>
      <c r="J1643" s="13">
        <v>-2.1499999999999998E-2</v>
      </c>
      <c r="K1643" s="13">
        <v>7.1800000000000003E-2</v>
      </c>
      <c r="L1643" s="13">
        <v>2.3900000000000001E-2</v>
      </c>
      <c r="M1643" s="13">
        <v>2.1600000000000001E-2</v>
      </c>
      <c r="N1643" s="13">
        <v>-8.7900000000000006E-2</v>
      </c>
      <c r="O1643" s="13">
        <v>-0.1232</v>
      </c>
      <c r="P1643" s="13"/>
      <c r="Q1643" s="19">
        <v>4076</v>
      </c>
      <c r="R1643" s="22">
        <v>0.33</v>
      </c>
      <c r="S1643" s="22">
        <v>0.6</v>
      </c>
      <c r="T1643" s="22">
        <v>0.41</v>
      </c>
      <c r="U1643" s="19">
        <v>55</v>
      </c>
      <c r="V1643" s="19">
        <v>8</v>
      </c>
      <c r="AS1643" s="2"/>
      <c r="AT1643" s="2"/>
      <c r="AU1643" s="2"/>
      <c r="AV1643" s="15"/>
      <c r="AW1643" s="15"/>
      <c r="BA1643" s="2"/>
      <c r="BB1643" s="2"/>
      <c r="BD1643" s="20"/>
      <c r="BE1643" s="20"/>
      <c r="BG1643" s="3"/>
      <c r="BH1643" s="1"/>
      <c r="BI1643" s="1"/>
      <c r="BJ1643" s="1"/>
      <c r="BK1643" s="1"/>
      <c r="BL1643" s="1"/>
    </row>
    <row r="1644" spans="1:64" x14ac:dyDescent="0.25">
      <c r="A1644" s="1" t="s">
        <v>32</v>
      </c>
      <c r="B1644" s="1" t="s">
        <v>18</v>
      </c>
      <c r="C1644" s="1" t="s">
        <v>33</v>
      </c>
      <c r="D1644" s="1" t="s">
        <v>19</v>
      </c>
      <c r="E1644" s="1" t="s">
        <v>2217</v>
      </c>
      <c r="F1644" s="1" t="s">
        <v>2218</v>
      </c>
      <c r="G1644"/>
      <c r="H1644" s="22">
        <v>4.1200000000000001E-2</v>
      </c>
      <c r="J1644" s="13">
        <v>0.16009999999999999</v>
      </c>
      <c r="K1644" s="13">
        <v>0.2482</v>
      </c>
      <c r="L1644" s="13">
        <v>8.2400000000000001E-2</v>
      </c>
      <c r="M1644" s="13">
        <v>5.5399999999999998E-2</v>
      </c>
      <c r="N1644" s="13">
        <v>-6.6E-3</v>
      </c>
      <c r="O1644" s="13">
        <v>-0.47360000000000002</v>
      </c>
      <c r="P1644" s="13"/>
      <c r="Q1644" s="19">
        <v>124</v>
      </c>
      <c r="R1644" s="22">
        <v>0.33</v>
      </c>
      <c r="S1644" s="22">
        <v>0.44</v>
      </c>
      <c r="T1644" s="22">
        <v>0.47</v>
      </c>
      <c r="U1644" s="19">
        <v>35</v>
      </c>
      <c r="V1644" s="19">
        <v>5</v>
      </c>
      <c r="AS1644" s="2"/>
      <c r="AT1644" s="2"/>
      <c r="AU1644" s="2"/>
      <c r="AV1644" s="15"/>
      <c r="AW1644" s="15"/>
      <c r="BA1644" s="2"/>
      <c r="BB1644" s="2"/>
      <c r="BD1644" s="20"/>
      <c r="BE1644" s="20"/>
      <c r="BG1644" s="3"/>
      <c r="BH1644" s="1"/>
      <c r="BI1644" s="1"/>
      <c r="BJ1644" s="1"/>
      <c r="BK1644" s="1"/>
      <c r="BL1644" s="1"/>
    </row>
    <row r="1645" spans="1:64" x14ac:dyDescent="0.25">
      <c r="A1645" s="1" t="s">
        <v>1</v>
      </c>
      <c r="B1645" s="1" t="s">
        <v>2</v>
      </c>
      <c r="C1645" s="1" t="s">
        <v>13</v>
      </c>
      <c r="D1645" s="1" t="s">
        <v>4</v>
      </c>
      <c r="E1645" s="1" t="s">
        <v>1713</v>
      </c>
      <c r="F1645" s="1" t="s">
        <v>1714</v>
      </c>
      <c r="G1645"/>
      <c r="H1645" s="22">
        <v>-2.7300000000000001E-2</v>
      </c>
      <c r="J1645" s="13">
        <v>-2.8899999999999999E-2</v>
      </c>
      <c r="K1645" s="13">
        <v>8.3400000000000002E-2</v>
      </c>
      <c r="L1645" s="13">
        <v>2.75E-2</v>
      </c>
      <c r="M1645" s="13">
        <v>2.4299999999999999E-2</v>
      </c>
      <c r="N1645" s="13">
        <v>-5.3699999999999998E-2</v>
      </c>
      <c r="O1645" s="13">
        <v>-0.13639999999999999</v>
      </c>
      <c r="P1645" s="13"/>
      <c r="Q1645" s="19">
        <v>31</v>
      </c>
      <c r="R1645" s="22">
        <v>0.33</v>
      </c>
      <c r="S1645" s="22">
        <v>0.54</v>
      </c>
      <c r="T1645" s="22">
        <v>0.22</v>
      </c>
      <c r="U1645" s="19">
        <v>33</v>
      </c>
      <c r="V1645" s="19">
        <v>10</v>
      </c>
      <c r="AS1645" s="2"/>
      <c r="AT1645" s="2"/>
      <c r="AU1645" s="2"/>
      <c r="AV1645" s="15"/>
      <c r="AW1645" s="15"/>
      <c r="BA1645" s="2"/>
      <c r="BB1645" s="2"/>
      <c r="BD1645" s="20"/>
      <c r="BE1645" s="20"/>
      <c r="BG1645" s="3"/>
      <c r="BH1645" s="1"/>
      <c r="BI1645" s="1"/>
      <c r="BJ1645" s="1"/>
      <c r="BK1645" s="1"/>
      <c r="BL1645" s="1"/>
    </row>
    <row r="1646" spans="1:64" x14ac:dyDescent="0.25">
      <c r="A1646" s="1" t="s">
        <v>6</v>
      </c>
      <c r="B1646" s="1" t="s">
        <v>18</v>
      </c>
      <c r="C1646" s="1" t="s">
        <v>1645</v>
      </c>
      <c r="D1646" s="1" t="s">
        <v>4</v>
      </c>
      <c r="E1646" s="1" t="s">
        <v>1908</v>
      </c>
      <c r="F1646" s="1" t="s">
        <v>1908</v>
      </c>
      <c r="G1646">
        <v>8.269E-2</v>
      </c>
      <c r="H1646" s="22">
        <v>-7.7693999999999999E-2</v>
      </c>
      <c r="I1646" s="2">
        <v>8.2699999999999996E-2</v>
      </c>
      <c r="J1646" s="13">
        <v>0.82040000000000002</v>
      </c>
      <c r="K1646" s="13">
        <v>0.83689999999999998</v>
      </c>
      <c r="L1646" s="13">
        <v>0.27110000000000001</v>
      </c>
      <c r="M1646" s="13">
        <v>-5.5800000000000002E-2</v>
      </c>
      <c r="N1646" s="13">
        <v>-0.33389999999999997</v>
      </c>
      <c r="O1646" s="13">
        <v>-0.86760000000000004</v>
      </c>
      <c r="P1646" s="13">
        <v>8.2699999999999996E-2</v>
      </c>
      <c r="Q1646" s="19">
        <v>0</v>
      </c>
      <c r="R1646" s="22">
        <v>0.32</v>
      </c>
      <c r="S1646" s="22">
        <v>0.64</v>
      </c>
      <c r="T1646" s="22">
        <v>0.41</v>
      </c>
      <c r="U1646" s="19">
        <v>85</v>
      </c>
      <c r="V1646" s="19">
        <v>85</v>
      </c>
      <c r="AS1646" s="2"/>
      <c r="AT1646" s="2"/>
      <c r="AU1646" s="2"/>
      <c r="AV1646" s="15"/>
      <c r="AW1646" s="15"/>
      <c r="BA1646" s="2"/>
      <c r="BB1646" s="2"/>
      <c r="BD1646" s="20"/>
      <c r="BE1646" s="20"/>
      <c r="BG1646" s="3"/>
      <c r="BH1646" s="1"/>
      <c r="BI1646" s="1"/>
      <c r="BJ1646" s="1"/>
      <c r="BK1646" s="1"/>
      <c r="BL1646" s="1"/>
    </row>
    <row r="1647" spans="1:64" x14ac:dyDescent="0.25">
      <c r="A1647" s="1" t="s">
        <v>148</v>
      </c>
      <c r="B1647" s="1" t="s">
        <v>2</v>
      </c>
      <c r="C1647" s="1" t="s">
        <v>39</v>
      </c>
      <c r="D1647" s="1" t="s">
        <v>48</v>
      </c>
      <c r="E1647" s="1" t="s">
        <v>2317</v>
      </c>
      <c r="F1647" s="1" t="s">
        <v>2388</v>
      </c>
      <c r="G1647"/>
      <c r="H1647" s="22">
        <v>2.0999999999999999E-3</v>
      </c>
      <c r="J1647" s="13">
        <v>3.3500000000000002E-2</v>
      </c>
      <c r="K1647" s="13">
        <v>5.0799999999999998E-2</v>
      </c>
      <c r="L1647" s="13">
        <v>1.6199999999999999E-2</v>
      </c>
      <c r="M1647" s="13">
        <v>1.4999999999999999E-2</v>
      </c>
      <c r="N1647" s="13">
        <v>0</v>
      </c>
      <c r="O1647" s="13">
        <v>-0.13619999999999999</v>
      </c>
      <c r="P1647" s="13"/>
      <c r="Q1647" s="19">
        <v>471</v>
      </c>
      <c r="R1647" s="22">
        <v>0.32</v>
      </c>
      <c r="S1647" s="22">
        <v>0.25</v>
      </c>
      <c r="T1647" s="22">
        <v>0.74</v>
      </c>
      <c r="U1647" s="19">
        <v>17</v>
      </c>
      <c r="V1647" s="19">
        <v>6</v>
      </c>
      <c r="AS1647" s="2"/>
      <c r="AT1647" s="2"/>
      <c r="AU1647" s="2"/>
      <c r="AV1647" s="15"/>
      <c r="AW1647" s="15"/>
      <c r="BA1647" s="2"/>
      <c r="BB1647" s="2"/>
      <c r="BD1647" s="20"/>
      <c r="BE1647" s="20"/>
      <c r="BG1647" s="3"/>
      <c r="BH1647" s="1"/>
      <c r="BI1647" s="1"/>
      <c r="BJ1647" s="1"/>
      <c r="BK1647" s="1"/>
      <c r="BL1647" s="1"/>
    </row>
    <row r="1648" spans="1:64" x14ac:dyDescent="0.25">
      <c r="A1648" s="1" t="s">
        <v>1</v>
      </c>
      <c r="B1648" s="1" t="s">
        <v>2</v>
      </c>
      <c r="C1648" s="1" t="s">
        <v>39</v>
      </c>
      <c r="D1648" s="1" t="s">
        <v>4</v>
      </c>
      <c r="E1648" s="1" t="s">
        <v>1677</v>
      </c>
      <c r="F1648" s="1" t="s">
        <v>1678</v>
      </c>
      <c r="G1648"/>
      <c r="H1648" s="22">
        <v>-1E-3</v>
      </c>
      <c r="J1648" s="13">
        <v>0.1011</v>
      </c>
      <c r="K1648" s="13">
        <v>0.14660000000000001</v>
      </c>
      <c r="L1648" s="13">
        <v>4.7199999999999999E-2</v>
      </c>
      <c r="M1648" s="13">
        <v>3.7400000000000003E-2</v>
      </c>
      <c r="N1648" s="13">
        <v>-1E-3</v>
      </c>
      <c r="O1648" s="13">
        <v>-0.17760000000000001</v>
      </c>
      <c r="P1648" s="13"/>
      <c r="Q1648" s="19">
        <v>61</v>
      </c>
      <c r="R1648" s="22">
        <v>0.32</v>
      </c>
      <c r="S1648" s="22">
        <v>0.54</v>
      </c>
      <c r="T1648" s="22">
        <v>0.28999999999999998</v>
      </c>
      <c r="U1648" s="19">
        <v>40</v>
      </c>
      <c r="V1648" s="19">
        <v>11</v>
      </c>
      <c r="AS1648" s="2"/>
      <c r="AT1648" s="2"/>
      <c r="AU1648" s="2"/>
      <c r="AV1648" s="15"/>
      <c r="AW1648" s="15"/>
      <c r="BA1648" s="2"/>
      <c r="BB1648" s="2"/>
      <c r="BD1648" s="20"/>
      <c r="BE1648" s="20"/>
      <c r="BG1648" s="3"/>
      <c r="BH1648" s="1"/>
      <c r="BI1648" s="1"/>
      <c r="BJ1648" s="1"/>
      <c r="BK1648" s="1"/>
      <c r="BL1648" s="1"/>
    </row>
    <row r="1649" spans="1:64" x14ac:dyDescent="0.25">
      <c r="A1649" s="1" t="s">
        <v>483</v>
      </c>
      <c r="B1649" s="1" t="s">
        <v>18</v>
      </c>
      <c r="C1649" s="1" t="s">
        <v>539</v>
      </c>
      <c r="D1649" s="1" t="s">
        <v>283</v>
      </c>
      <c r="E1649" s="1" t="s">
        <v>590</v>
      </c>
      <c r="F1649" s="1" t="s">
        <v>591</v>
      </c>
      <c r="G1649">
        <v>1.0659E-2</v>
      </c>
      <c r="H1649" s="22">
        <v>-1.4710000000000001E-3</v>
      </c>
      <c r="I1649" s="2">
        <v>1.0699999999999999E-2</v>
      </c>
      <c r="J1649" s="13">
        <v>2.47E-2</v>
      </c>
      <c r="K1649" s="13">
        <v>5.9200000000000003E-2</v>
      </c>
      <c r="L1649" s="13">
        <v>1.8800000000000001E-2</v>
      </c>
      <c r="M1649" s="13">
        <v>1.72E-2</v>
      </c>
      <c r="N1649" s="13">
        <v>0</v>
      </c>
      <c r="O1649" s="13">
        <v>-0.28439999999999999</v>
      </c>
      <c r="P1649" s="13">
        <v>1.0699999999999999E-2</v>
      </c>
      <c r="Q1649" s="19">
        <v>0</v>
      </c>
      <c r="R1649" s="22">
        <v>0.32</v>
      </c>
      <c r="S1649" s="22">
        <v>0.26</v>
      </c>
      <c r="T1649" s="22">
        <v>0.34</v>
      </c>
      <c r="U1649" s="19">
        <v>89</v>
      </c>
      <c r="V1649" s="19">
        <v>8</v>
      </c>
      <c r="AS1649" s="2"/>
      <c r="AT1649" s="2"/>
      <c r="AU1649" s="2"/>
      <c r="AV1649" s="15"/>
      <c r="AW1649" s="15"/>
      <c r="BA1649" s="2"/>
      <c r="BB1649" s="2"/>
      <c r="BD1649" s="20"/>
      <c r="BE1649" s="20"/>
      <c r="BG1649" s="3"/>
      <c r="BH1649" s="1"/>
      <c r="BI1649" s="1"/>
      <c r="BJ1649" s="1"/>
      <c r="BK1649" s="1"/>
      <c r="BL1649" s="1"/>
    </row>
    <row r="1650" spans="1:64" x14ac:dyDescent="0.25">
      <c r="A1650" s="1" t="s">
        <v>1</v>
      </c>
      <c r="B1650" s="1" t="s">
        <v>2</v>
      </c>
      <c r="C1650" s="1" t="s">
        <v>22</v>
      </c>
      <c r="D1650" s="1" t="s">
        <v>16</v>
      </c>
      <c r="E1650" s="1" t="s">
        <v>101</v>
      </c>
      <c r="F1650" s="1" t="s">
        <v>1005</v>
      </c>
      <c r="G1650"/>
      <c r="H1650" s="22">
        <v>1.4999999999999999E-2</v>
      </c>
      <c r="J1650" s="13">
        <v>-3.5799999999999998E-2</v>
      </c>
      <c r="K1650" s="13">
        <v>8.4699999999999998E-2</v>
      </c>
      <c r="L1650" s="13">
        <v>2.6800000000000001E-2</v>
      </c>
      <c r="M1650" s="13">
        <v>2.3599999999999999E-2</v>
      </c>
      <c r="N1650" s="13">
        <v>-0.1008</v>
      </c>
      <c r="O1650" s="13">
        <v>-0.1394</v>
      </c>
      <c r="P1650" s="13"/>
      <c r="Q1650" s="19">
        <v>4</v>
      </c>
      <c r="R1650" s="22">
        <v>0.32</v>
      </c>
      <c r="S1650" s="22">
        <v>0.74</v>
      </c>
      <c r="T1650" s="22">
        <v>-0.24</v>
      </c>
      <c r="U1650" s="19">
        <v>32</v>
      </c>
      <c r="V1650" s="19">
        <v>9</v>
      </c>
      <c r="AS1650" s="2"/>
      <c r="AT1650" s="2"/>
      <c r="AU1650" s="2"/>
      <c r="AV1650" s="15"/>
      <c r="AW1650" s="15"/>
      <c r="BA1650" s="2"/>
      <c r="BB1650" s="2"/>
      <c r="BD1650" s="20"/>
      <c r="BE1650" s="20"/>
      <c r="BG1650" s="3"/>
      <c r="BH1650" s="1"/>
      <c r="BI1650" s="1"/>
      <c r="BJ1650" s="1"/>
      <c r="BK1650" s="1"/>
      <c r="BL1650" s="1"/>
    </row>
    <row r="1651" spans="1:64" x14ac:dyDescent="0.25">
      <c r="A1651" s="1" t="s">
        <v>6</v>
      </c>
      <c r="B1651" s="1" t="s">
        <v>18</v>
      </c>
      <c r="C1651" s="1" t="s">
        <v>1645</v>
      </c>
      <c r="D1651" s="1" t="s">
        <v>4</v>
      </c>
      <c r="E1651" s="1" t="s">
        <v>1243</v>
      </c>
      <c r="F1651" s="1" t="s">
        <v>1244</v>
      </c>
      <c r="G1651">
        <v>-1.7915E-2</v>
      </c>
      <c r="H1651" s="22">
        <v>-0.19289400000000001</v>
      </c>
      <c r="I1651" s="2">
        <v>-1.7899999999999999E-2</v>
      </c>
      <c r="J1651" s="13">
        <v>0.1547</v>
      </c>
      <c r="K1651" s="13">
        <v>0.88880000000000003</v>
      </c>
      <c r="L1651" s="13">
        <v>0.28110000000000002</v>
      </c>
      <c r="M1651" s="13">
        <v>-0.13639999999999999</v>
      </c>
      <c r="N1651" s="13">
        <v>-0.74609999999999999</v>
      </c>
      <c r="O1651" s="13">
        <v>-0.88670000000000004</v>
      </c>
      <c r="P1651" s="13">
        <v>-1.7899999999999999E-2</v>
      </c>
      <c r="Q1651" s="19">
        <v>0</v>
      </c>
      <c r="R1651" s="22">
        <v>0.32</v>
      </c>
      <c r="S1651" s="22">
        <v>0.49</v>
      </c>
      <c r="T1651" s="22">
        <v>0.42</v>
      </c>
      <c r="U1651" s="19">
        <v>37</v>
      </c>
      <c r="V1651" s="19">
        <v>13</v>
      </c>
      <c r="AS1651" s="2"/>
      <c r="AT1651" s="2"/>
      <c r="AU1651" s="2"/>
      <c r="AV1651" s="15"/>
      <c r="AW1651" s="15"/>
      <c r="BA1651" s="2"/>
      <c r="BB1651" s="2"/>
      <c r="BD1651" s="20"/>
      <c r="BE1651" s="20"/>
      <c r="BG1651" s="3"/>
      <c r="BH1651" s="1"/>
      <c r="BI1651" s="1"/>
      <c r="BJ1651" s="1"/>
      <c r="BK1651" s="1"/>
      <c r="BL1651" s="1"/>
    </row>
    <row r="1652" spans="1:64" x14ac:dyDescent="0.25">
      <c r="A1652" s="1" t="s">
        <v>1</v>
      </c>
      <c r="B1652" s="1" t="s">
        <v>2</v>
      </c>
      <c r="C1652" s="1" t="s">
        <v>13</v>
      </c>
      <c r="D1652" s="1" t="s">
        <v>4</v>
      </c>
      <c r="E1652" s="1" t="s">
        <v>3001</v>
      </c>
      <c r="F1652" s="1" t="s">
        <v>3002</v>
      </c>
      <c r="G1652"/>
      <c r="H1652" s="22">
        <v>2.4499999999999999E-3</v>
      </c>
      <c r="J1652" s="13">
        <v>3.2399999999999998E-2</v>
      </c>
      <c r="K1652" s="13">
        <v>7.2099999999999997E-2</v>
      </c>
      <c r="L1652" s="13">
        <v>2.3400000000000001E-2</v>
      </c>
      <c r="M1652" s="13">
        <v>2.1000000000000001E-2</v>
      </c>
      <c r="N1652" s="13">
        <v>-5.04E-2</v>
      </c>
      <c r="O1652" s="13">
        <v>-0.1188</v>
      </c>
      <c r="P1652" s="13"/>
      <c r="Q1652" s="19">
        <v>50</v>
      </c>
      <c r="R1652" s="22">
        <v>0.32</v>
      </c>
      <c r="S1652" s="22">
        <v>0.56999999999999995</v>
      </c>
      <c r="T1652" s="22">
        <v>-0.27</v>
      </c>
      <c r="U1652" s="19">
        <v>19</v>
      </c>
      <c r="V1652" s="19">
        <v>8</v>
      </c>
      <c r="AS1652" s="2"/>
      <c r="AT1652" s="2"/>
      <c r="AU1652" s="2"/>
      <c r="AV1652" s="15"/>
      <c r="AW1652" s="15"/>
      <c r="BA1652" s="2"/>
      <c r="BB1652" s="2"/>
      <c r="BD1652" s="20"/>
      <c r="BE1652" s="20"/>
      <c r="BG1652" s="3"/>
      <c r="BH1652" s="1"/>
      <c r="BI1652" s="1"/>
      <c r="BJ1652" s="1"/>
      <c r="BK1652" s="1"/>
      <c r="BL1652" s="1"/>
    </row>
    <row r="1653" spans="1:64" x14ac:dyDescent="0.25">
      <c r="A1653" s="1" t="s">
        <v>6</v>
      </c>
      <c r="B1653" s="1" t="s">
        <v>18</v>
      </c>
      <c r="C1653" s="1" t="s">
        <v>1645</v>
      </c>
      <c r="D1653" s="1" t="s">
        <v>4</v>
      </c>
      <c r="E1653" s="1" t="s">
        <v>2961</v>
      </c>
      <c r="F1653" s="1" t="s">
        <v>2962</v>
      </c>
      <c r="G1653">
        <v>-1.4775E-2</v>
      </c>
      <c r="H1653" s="22">
        <v>-0.22082199999999999</v>
      </c>
      <c r="I1653" s="2">
        <v>-1.4800000000000001E-2</v>
      </c>
      <c r="J1653" s="13">
        <v>-0.1275</v>
      </c>
      <c r="K1653" s="13">
        <v>1.3540000000000001</v>
      </c>
      <c r="L1653" s="13">
        <v>0.43580000000000002</v>
      </c>
      <c r="M1653" s="13">
        <v>0</v>
      </c>
      <c r="N1653" s="13">
        <v>-0.23230000000000001</v>
      </c>
      <c r="O1653" s="13">
        <v>-0.53869999999999996</v>
      </c>
      <c r="P1653" s="13">
        <v>-1.4800000000000001E-2</v>
      </c>
      <c r="Q1653" s="19">
        <v>0</v>
      </c>
      <c r="R1653" s="22">
        <v>0.32</v>
      </c>
      <c r="S1653" s="22">
        <v>0.97</v>
      </c>
      <c r="T1653" s="22"/>
      <c r="U1653" s="19">
        <v>8</v>
      </c>
      <c r="V1653" s="19">
        <v>5</v>
      </c>
      <c r="AS1653" s="2"/>
      <c r="AT1653" s="2"/>
      <c r="AU1653" s="2"/>
      <c r="AV1653" s="15"/>
      <c r="AW1653" s="15"/>
      <c r="BA1653" s="2"/>
      <c r="BB1653" s="2"/>
      <c r="BD1653" s="20"/>
      <c r="BE1653" s="20"/>
      <c r="BG1653" s="3"/>
      <c r="BH1653" s="1"/>
      <c r="BI1653" s="1"/>
      <c r="BJ1653" s="1"/>
      <c r="BK1653" s="1"/>
      <c r="BL1653" s="1"/>
    </row>
    <row r="1654" spans="1:64" x14ac:dyDescent="0.25">
      <c r="A1654" s="1" t="s">
        <v>1</v>
      </c>
      <c r="B1654" s="1" t="s">
        <v>2</v>
      </c>
      <c r="C1654" s="1" t="s">
        <v>13</v>
      </c>
      <c r="D1654" s="1" t="s">
        <v>4</v>
      </c>
      <c r="E1654" s="1" t="s">
        <v>178</v>
      </c>
      <c r="F1654" s="1" t="s">
        <v>1561</v>
      </c>
      <c r="G1654"/>
      <c r="H1654" s="22">
        <v>3.78E-2</v>
      </c>
      <c r="J1654" s="13">
        <v>-6.1000000000000004E-3</v>
      </c>
      <c r="K1654" s="13">
        <v>0.14249999999999999</v>
      </c>
      <c r="L1654" s="13">
        <v>4.5699999999999998E-2</v>
      </c>
      <c r="M1654" s="13">
        <v>3.6299999999999999E-2</v>
      </c>
      <c r="N1654" s="13">
        <v>-0.1603</v>
      </c>
      <c r="O1654" s="13">
        <v>-0.20419999999999999</v>
      </c>
      <c r="P1654" s="13"/>
      <c r="Q1654" s="19">
        <v>1200</v>
      </c>
      <c r="R1654" s="22">
        <v>0.32</v>
      </c>
      <c r="S1654" s="22">
        <v>0.56000000000000005</v>
      </c>
      <c r="T1654" s="22">
        <v>-0.17</v>
      </c>
      <c r="U1654" s="19">
        <v>52</v>
      </c>
      <c r="V1654" s="19">
        <v>16</v>
      </c>
      <c r="AS1654" s="2"/>
      <c r="AT1654" s="2"/>
      <c r="AU1654" s="2"/>
      <c r="AV1654" s="15"/>
      <c r="AW1654" s="15"/>
      <c r="BA1654" s="2"/>
      <c r="BB1654" s="2"/>
      <c r="BD1654" s="20"/>
      <c r="BE1654" s="20"/>
      <c r="BG1654" s="3"/>
      <c r="BH1654" s="1"/>
      <c r="BI1654" s="1"/>
      <c r="BJ1654" s="1"/>
      <c r="BK1654" s="1"/>
      <c r="BL1654" s="1"/>
    </row>
    <row r="1655" spans="1:64" x14ac:dyDescent="0.25">
      <c r="A1655" s="1" t="s">
        <v>32</v>
      </c>
      <c r="B1655" s="1" t="s">
        <v>18</v>
      </c>
      <c r="C1655" s="1" t="s">
        <v>25</v>
      </c>
      <c r="D1655" s="1" t="s">
        <v>4</v>
      </c>
      <c r="E1655" s="1" t="s">
        <v>185</v>
      </c>
      <c r="F1655" s="1" t="s">
        <v>2934</v>
      </c>
      <c r="G1655"/>
      <c r="H1655" s="22">
        <v>3.7000000000000002E-3</v>
      </c>
      <c r="J1655" s="13">
        <v>1.04E-2</v>
      </c>
      <c r="K1655" s="13">
        <v>5.1900000000000002E-2</v>
      </c>
      <c r="L1655" s="13">
        <v>1.66E-2</v>
      </c>
      <c r="M1655" s="13">
        <v>0</v>
      </c>
      <c r="N1655" s="13">
        <v>-8.6E-3</v>
      </c>
      <c r="O1655" s="13">
        <v>-2.5000000000000001E-2</v>
      </c>
      <c r="P1655" s="13"/>
      <c r="Q1655" s="19">
        <v>25</v>
      </c>
      <c r="R1655" s="22">
        <v>0.32</v>
      </c>
      <c r="S1655" s="22">
        <v>0.85</v>
      </c>
      <c r="T1655" s="22"/>
      <c r="U1655" s="19">
        <v>3</v>
      </c>
      <c r="V1655" s="19">
        <v>2</v>
      </c>
      <c r="AS1655" s="2"/>
      <c r="AT1655" s="2"/>
      <c r="AU1655" s="2"/>
      <c r="AV1655" s="15"/>
      <c r="AW1655" s="15"/>
      <c r="BA1655" s="2"/>
      <c r="BB1655" s="2"/>
      <c r="BD1655" s="20"/>
      <c r="BE1655" s="20"/>
      <c r="BG1655" s="3"/>
      <c r="BH1655" s="1"/>
      <c r="BI1655" s="1"/>
      <c r="BJ1655" s="1"/>
      <c r="BK1655" s="1"/>
      <c r="BL1655" s="1"/>
    </row>
    <row r="1656" spans="1:64" x14ac:dyDescent="0.25">
      <c r="A1656" s="1" t="s">
        <v>21</v>
      </c>
      <c r="B1656" s="1" t="s">
        <v>18</v>
      </c>
      <c r="C1656" s="1" t="s">
        <v>7</v>
      </c>
      <c r="D1656" s="1" t="s">
        <v>4</v>
      </c>
      <c r="E1656" s="1" t="s">
        <v>433</v>
      </c>
      <c r="F1656" s="1" t="s">
        <v>434</v>
      </c>
      <c r="G1656">
        <v>2.8288000000000001E-2</v>
      </c>
      <c r="H1656" s="22">
        <v>-3.1903000000000001E-2</v>
      </c>
      <c r="I1656" s="2">
        <v>2.8299999999999999E-2</v>
      </c>
      <c r="J1656" s="13">
        <v>7.3099999999999998E-2</v>
      </c>
      <c r="K1656" s="13">
        <v>0.1085</v>
      </c>
      <c r="L1656" s="13">
        <v>3.4799999999999998E-2</v>
      </c>
      <c r="M1656" s="13">
        <v>2.93E-2</v>
      </c>
      <c r="N1656" s="13">
        <v>-4.4999999999999997E-3</v>
      </c>
      <c r="O1656" s="13">
        <v>-0.1898</v>
      </c>
      <c r="P1656" s="13">
        <v>2.8299999999999999E-2</v>
      </c>
      <c r="Q1656" s="19">
        <v>0</v>
      </c>
      <c r="R1656" s="22">
        <v>0.32</v>
      </c>
      <c r="S1656" s="22">
        <v>0.42</v>
      </c>
      <c r="T1656" s="22">
        <v>0.93</v>
      </c>
      <c r="U1656" s="19">
        <v>26</v>
      </c>
      <c r="V1656" s="19">
        <v>8</v>
      </c>
      <c r="AS1656" s="2"/>
      <c r="AT1656" s="2"/>
      <c r="AU1656" s="2"/>
      <c r="AV1656" s="15"/>
      <c r="AW1656" s="15"/>
      <c r="BA1656" s="2"/>
      <c r="BB1656" s="2"/>
      <c r="BD1656" s="20"/>
      <c r="BE1656" s="20"/>
      <c r="BG1656" s="3"/>
      <c r="BH1656" s="1"/>
      <c r="BI1656" s="1"/>
      <c r="BJ1656" s="1"/>
      <c r="BK1656" s="1"/>
      <c r="BL1656" s="1"/>
    </row>
    <row r="1657" spans="1:64" x14ac:dyDescent="0.25">
      <c r="A1657" s="1" t="s">
        <v>36</v>
      </c>
      <c r="B1657" s="1" t="s">
        <v>8</v>
      </c>
      <c r="C1657" s="1" t="s">
        <v>7</v>
      </c>
      <c r="D1657" s="1" t="s">
        <v>4</v>
      </c>
      <c r="E1657" s="1" t="s">
        <v>1162</v>
      </c>
      <c r="F1657" s="1" t="s">
        <v>1163</v>
      </c>
      <c r="G1657">
        <v>2.7562E-2</v>
      </c>
      <c r="H1657" s="22">
        <v>-4.3056999999999998E-2</v>
      </c>
      <c r="I1657" s="2">
        <v>2.76E-2</v>
      </c>
      <c r="J1657" s="13">
        <v>3.8100000000000002E-2</v>
      </c>
      <c r="K1657" s="13">
        <v>8.9800000000000005E-2</v>
      </c>
      <c r="L1657" s="13">
        <v>2.8899999999999999E-2</v>
      </c>
      <c r="M1657" s="13">
        <v>2.52E-2</v>
      </c>
      <c r="N1657" s="13">
        <v>-1.67E-2</v>
      </c>
      <c r="O1657" s="13">
        <v>-0.19370000000000001</v>
      </c>
      <c r="P1657" s="13">
        <v>2.76E-2</v>
      </c>
      <c r="Q1657" s="19">
        <v>0</v>
      </c>
      <c r="R1657" s="22">
        <v>0.32</v>
      </c>
      <c r="S1657" s="22">
        <v>0.42</v>
      </c>
      <c r="T1657" s="22">
        <v>0.81</v>
      </c>
      <c r="U1657" s="19">
        <v>37</v>
      </c>
      <c r="V1657" s="19">
        <v>8</v>
      </c>
      <c r="AS1657" s="2"/>
      <c r="AT1657" s="2"/>
      <c r="AU1657" s="2"/>
      <c r="AV1657" s="15"/>
      <c r="AW1657" s="15"/>
      <c r="BA1657" s="2"/>
      <c r="BB1657" s="2"/>
      <c r="BD1657" s="20"/>
      <c r="BE1657" s="20"/>
      <c r="BG1657" s="3"/>
      <c r="BH1657" s="1"/>
      <c r="BI1657" s="1"/>
      <c r="BJ1657" s="1"/>
      <c r="BK1657" s="1"/>
      <c r="BL1657" s="1"/>
    </row>
    <row r="1658" spans="1:64" x14ac:dyDescent="0.25">
      <c r="A1658" s="1" t="s">
        <v>1</v>
      </c>
      <c r="B1658" s="1" t="s">
        <v>18</v>
      </c>
      <c r="C1658" s="1" t="s">
        <v>25</v>
      </c>
      <c r="D1658" s="1" t="s">
        <v>40</v>
      </c>
      <c r="E1658" s="1" t="s">
        <v>115</v>
      </c>
      <c r="F1658" s="1" t="s">
        <v>116</v>
      </c>
      <c r="G1658"/>
      <c r="H1658" s="22">
        <v>-4.1500000000000002E-2</v>
      </c>
      <c r="J1658" s="13">
        <v>-9.7600000000000006E-2</v>
      </c>
      <c r="K1658" s="13">
        <v>0.28129999999999999</v>
      </c>
      <c r="L1658" s="13">
        <v>8.6400000000000005E-2</v>
      </c>
      <c r="M1658" s="13">
        <v>5.1200000000000002E-2</v>
      </c>
      <c r="N1658" s="13">
        <v>-0.2011</v>
      </c>
      <c r="O1658" s="13">
        <v>-0.49149999999999999</v>
      </c>
      <c r="P1658" s="13"/>
      <c r="Q1658" s="19">
        <v>3</v>
      </c>
      <c r="R1658" s="22">
        <v>0.31</v>
      </c>
      <c r="S1658" s="22">
        <v>0.48</v>
      </c>
      <c r="T1658" s="22">
        <v>0.05</v>
      </c>
      <c r="U1658" s="19">
        <v>113</v>
      </c>
      <c r="V1658" s="19">
        <v>32</v>
      </c>
      <c r="AS1658" s="2"/>
      <c r="AT1658" s="2"/>
      <c r="AU1658" s="2"/>
      <c r="AV1658" s="15"/>
      <c r="AW1658" s="15"/>
      <c r="BA1658" s="2"/>
      <c r="BB1658" s="2"/>
      <c r="BD1658" s="20"/>
      <c r="BE1658" s="20"/>
      <c r="BG1658" s="3"/>
      <c r="BH1658" s="1"/>
      <c r="BI1658" s="1"/>
      <c r="BJ1658" s="1"/>
      <c r="BK1658" s="1"/>
      <c r="BL1658" s="1"/>
    </row>
    <row r="1659" spans="1:64" x14ac:dyDescent="0.25">
      <c r="A1659" s="1" t="s">
        <v>6</v>
      </c>
      <c r="B1659" s="1" t="s">
        <v>18</v>
      </c>
      <c r="C1659" s="1" t="s">
        <v>1645</v>
      </c>
      <c r="D1659" s="1" t="s">
        <v>4</v>
      </c>
      <c r="E1659" s="1" t="s">
        <v>1994</v>
      </c>
      <c r="F1659" s="1" t="s">
        <v>1995</v>
      </c>
      <c r="G1659">
        <v>2.4194E-2</v>
      </c>
      <c r="H1659" s="22">
        <v>-0.111427</v>
      </c>
      <c r="I1659" s="2">
        <v>2.4199999999999999E-2</v>
      </c>
      <c r="J1659" s="13">
        <v>0.54290000000000005</v>
      </c>
      <c r="K1659" s="13">
        <v>0.6573</v>
      </c>
      <c r="L1659" s="13">
        <v>0.20330000000000001</v>
      </c>
      <c r="M1659" s="13">
        <v>6.9999999999999999E-4</v>
      </c>
      <c r="N1659" s="13">
        <v>-0.26840000000000003</v>
      </c>
      <c r="O1659" s="13">
        <v>-0.73050000000000004</v>
      </c>
      <c r="P1659" s="13">
        <v>2.4199999999999999E-2</v>
      </c>
      <c r="Q1659" s="19">
        <v>0</v>
      </c>
      <c r="R1659" s="22">
        <v>0.31</v>
      </c>
      <c r="S1659" s="22">
        <v>0.61</v>
      </c>
      <c r="T1659" s="22">
        <v>0.56000000000000005</v>
      </c>
      <c r="U1659" s="19">
        <v>45</v>
      </c>
      <c r="V1659" s="19">
        <v>45</v>
      </c>
      <c r="AS1659" s="2"/>
      <c r="AT1659" s="2"/>
      <c r="AU1659" s="2"/>
      <c r="AV1659" s="15"/>
      <c r="AW1659" s="15"/>
      <c r="BA1659" s="2"/>
      <c r="BB1659" s="2"/>
      <c r="BD1659" s="20"/>
      <c r="BE1659" s="20"/>
      <c r="BG1659" s="3"/>
      <c r="BH1659" s="1"/>
      <c r="BI1659" s="1"/>
      <c r="BJ1659" s="1"/>
      <c r="BK1659" s="1"/>
      <c r="BL1659" s="1"/>
    </row>
    <row r="1660" spans="1:64" x14ac:dyDescent="0.25">
      <c r="A1660" s="1" t="s">
        <v>1</v>
      </c>
      <c r="B1660" s="1" t="s">
        <v>2</v>
      </c>
      <c r="C1660" s="1" t="s">
        <v>56</v>
      </c>
      <c r="D1660" s="1" t="s">
        <v>4</v>
      </c>
      <c r="E1660" s="1" t="s">
        <v>2840</v>
      </c>
      <c r="F1660" s="1" t="s">
        <v>2927</v>
      </c>
      <c r="G1660"/>
      <c r="H1660" s="22">
        <v>-4.24E-2</v>
      </c>
      <c r="J1660" s="13">
        <v>-1.4800000000000001E-2</v>
      </c>
      <c r="K1660" s="13">
        <v>7.7600000000000002E-2</v>
      </c>
      <c r="L1660" s="13">
        <v>2.3900000000000001E-2</v>
      </c>
      <c r="M1660" s="13">
        <v>2.1299999999999999E-2</v>
      </c>
      <c r="N1660" s="13">
        <v>-6.4799999999999996E-2</v>
      </c>
      <c r="O1660" s="13">
        <v>-6.4799999999999996E-2</v>
      </c>
      <c r="P1660" s="13"/>
      <c r="Q1660" s="19">
        <v>88</v>
      </c>
      <c r="R1660" s="22">
        <v>0.31</v>
      </c>
      <c r="S1660" s="22">
        <v>0.56999999999999995</v>
      </c>
      <c r="T1660" s="22">
        <v>0.7</v>
      </c>
      <c r="U1660" s="19">
        <v>5</v>
      </c>
      <c r="V1660" s="19">
        <v>3</v>
      </c>
      <c r="AS1660" s="2"/>
      <c r="AT1660" s="2"/>
      <c r="AU1660" s="2"/>
      <c r="AV1660" s="15"/>
      <c r="AW1660" s="15"/>
      <c r="BA1660" s="2"/>
      <c r="BB1660" s="2"/>
      <c r="BD1660" s="20"/>
      <c r="BE1660" s="20"/>
      <c r="BG1660" s="3"/>
      <c r="BH1660" s="1"/>
      <c r="BI1660" s="1"/>
      <c r="BJ1660" s="1"/>
      <c r="BK1660" s="1"/>
      <c r="BL1660" s="1"/>
    </row>
    <row r="1661" spans="1:64" x14ac:dyDescent="0.25">
      <c r="A1661" s="1" t="s">
        <v>6</v>
      </c>
      <c r="B1661" s="1" t="s">
        <v>18</v>
      </c>
      <c r="C1661" s="1" t="s">
        <v>1645</v>
      </c>
      <c r="D1661" s="1" t="s">
        <v>4</v>
      </c>
      <c r="E1661" s="1" t="s">
        <v>1275</v>
      </c>
      <c r="F1661" s="1" t="s">
        <v>1276</v>
      </c>
      <c r="G1661">
        <v>-0.120416</v>
      </c>
      <c r="H1661" s="22">
        <v>-0.21460399999999999</v>
      </c>
      <c r="I1661" s="2">
        <v>-0.12039999999999999</v>
      </c>
      <c r="J1661" s="13">
        <v>0.29980000000000001</v>
      </c>
      <c r="K1661" s="13">
        <v>0.72670000000000001</v>
      </c>
      <c r="L1661" s="13">
        <v>0.22550000000000001</v>
      </c>
      <c r="M1661" s="13">
        <v>-2.07E-2</v>
      </c>
      <c r="N1661" s="13">
        <v>-0.30919999999999997</v>
      </c>
      <c r="O1661" s="13">
        <v>-0.6361</v>
      </c>
      <c r="P1661" s="13">
        <v>-0.12039999999999999</v>
      </c>
      <c r="Q1661" s="19">
        <v>0</v>
      </c>
      <c r="R1661" s="22">
        <v>0.31</v>
      </c>
      <c r="S1661" s="22">
        <v>0.56000000000000005</v>
      </c>
      <c r="T1661" s="22">
        <v>0.26</v>
      </c>
      <c r="U1661" s="19">
        <v>27</v>
      </c>
      <c r="V1661" s="19">
        <v>10</v>
      </c>
      <c r="AS1661" s="2"/>
      <c r="AT1661" s="2"/>
      <c r="AU1661" s="2"/>
      <c r="AV1661" s="15"/>
      <c r="AW1661" s="15"/>
      <c r="BA1661" s="2"/>
      <c r="BB1661" s="2"/>
      <c r="BD1661" s="20"/>
      <c r="BE1661" s="20"/>
      <c r="BG1661" s="3"/>
      <c r="BH1661" s="1"/>
      <c r="BI1661" s="1"/>
      <c r="BJ1661" s="1"/>
      <c r="BK1661" s="1"/>
      <c r="BL1661" s="1"/>
    </row>
    <row r="1662" spans="1:64" x14ac:dyDescent="0.25">
      <c r="A1662" s="1" t="s">
        <v>1</v>
      </c>
      <c r="B1662" s="1" t="s">
        <v>2</v>
      </c>
      <c r="C1662" s="1" t="s">
        <v>13</v>
      </c>
      <c r="D1662" s="1" t="s">
        <v>4</v>
      </c>
      <c r="E1662" s="1" t="s">
        <v>50</v>
      </c>
      <c r="F1662" s="1" t="s">
        <v>52</v>
      </c>
      <c r="G1662">
        <v>4.7559999999999998E-3</v>
      </c>
      <c r="H1662" s="22">
        <v>5.1518000000000001E-2</v>
      </c>
      <c r="I1662" s="2">
        <v>4.7999999999999996E-3</v>
      </c>
      <c r="J1662" s="13">
        <v>0.1115</v>
      </c>
      <c r="K1662" s="13">
        <v>0.15809999999999999</v>
      </c>
      <c r="L1662" s="13">
        <v>4.8800000000000003E-2</v>
      </c>
      <c r="M1662" s="13">
        <v>3.7100000000000001E-2</v>
      </c>
      <c r="N1662" s="13">
        <v>-7.51E-2</v>
      </c>
      <c r="O1662" s="13">
        <v>-0.3695</v>
      </c>
      <c r="P1662" s="13">
        <v>4.7999999999999996E-3</v>
      </c>
      <c r="Q1662" s="19">
        <v>1458</v>
      </c>
      <c r="R1662" s="22">
        <v>0.31</v>
      </c>
      <c r="S1662" s="22">
        <v>0.6</v>
      </c>
      <c r="T1662" s="22">
        <v>-0.17</v>
      </c>
      <c r="U1662" s="19">
        <v>89</v>
      </c>
      <c r="V1662" s="19">
        <v>11</v>
      </c>
      <c r="AS1662" s="2"/>
      <c r="AT1662" s="2"/>
      <c r="AU1662" s="2"/>
      <c r="AV1662" s="15"/>
      <c r="AW1662" s="15"/>
      <c r="BA1662" s="2"/>
      <c r="BB1662" s="2"/>
      <c r="BD1662" s="20"/>
      <c r="BE1662" s="20"/>
      <c r="BG1662" s="3"/>
      <c r="BH1662" s="1"/>
      <c r="BI1662" s="1"/>
      <c r="BJ1662" s="1"/>
      <c r="BK1662" s="1"/>
      <c r="BL1662" s="1"/>
    </row>
    <row r="1663" spans="1:64" x14ac:dyDescent="0.25">
      <c r="A1663" s="1" t="s">
        <v>1</v>
      </c>
      <c r="B1663" s="1" t="s">
        <v>2</v>
      </c>
      <c r="C1663" s="1" t="s">
        <v>13</v>
      </c>
      <c r="D1663" s="1" t="s">
        <v>4</v>
      </c>
      <c r="E1663" s="1" t="s">
        <v>53</v>
      </c>
      <c r="F1663" s="1" t="s">
        <v>41</v>
      </c>
      <c r="G1663"/>
      <c r="H1663" s="22">
        <v>2.35E-2</v>
      </c>
      <c r="J1663" s="13">
        <v>-1.8100000000000002E-2</v>
      </c>
      <c r="K1663" s="13">
        <v>8.77E-2</v>
      </c>
      <c r="L1663" s="13">
        <v>2.6800000000000001E-2</v>
      </c>
      <c r="M1663" s="13">
        <v>2.3199999999999998E-2</v>
      </c>
      <c r="N1663" s="13">
        <v>-9.6000000000000002E-2</v>
      </c>
      <c r="O1663" s="13">
        <v>-0.15029999999999999</v>
      </c>
      <c r="P1663" s="13"/>
      <c r="Q1663" s="19">
        <v>8</v>
      </c>
      <c r="R1663" s="22">
        <v>0.31</v>
      </c>
      <c r="S1663" s="22">
        <v>0.51</v>
      </c>
      <c r="T1663" s="22">
        <v>-7.0000000000000007E-2</v>
      </c>
      <c r="U1663" s="19">
        <v>47</v>
      </c>
      <c r="V1663" s="19">
        <v>14</v>
      </c>
      <c r="AS1663" s="2"/>
      <c r="AT1663" s="2"/>
      <c r="AU1663" s="2"/>
      <c r="AV1663" s="15"/>
      <c r="AW1663" s="15"/>
      <c r="BA1663" s="2"/>
      <c r="BB1663" s="2"/>
      <c r="BD1663" s="20"/>
      <c r="BE1663" s="20"/>
      <c r="BG1663" s="3"/>
      <c r="BH1663" s="1"/>
      <c r="BI1663" s="1"/>
      <c r="BJ1663" s="1"/>
      <c r="BK1663" s="1"/>
      <c r="BL1663" s="1"/>
    </row>
    <row r="1664" spans="1:64" x14ac:dyDescent="0.25">
      <c r="A1664" s="1" t="s">
        <v>1</v>
      </c>
      <c r="B1664" s="1" t="s">
        <v>2</v>
      </c>
      <c r="C1664" s="1" t="s">
        <v>13</v>
      </c>
      <c r="D1664" s="1" t="s">
        <v>4</v>
      </c>
      <c r="E1664" s="1" t="s">
        <v>3005</v>
      </c>
      <c r="F1664" s="1" t="s">
        <v>3133</v>
      </c>
      <c r="G1664"/>
      <c r="H1664" s="22">
        <v>-6.6000000000000003E-2</v>
      </c>
      <c r="J1664" s="13">
        <v>-0.13569999999999999</v>
      </c>
      <c r="K1664" s="13">
        <v>0.38800000000000001</v>
      </c>
      <c r="L1664" s="13">
        <v>0.11840000000000001</v>
      </c>
      <c r="M1664" s="13">
        <v>4.5400000000000003E-2</v>
      </c>
      <c r="N1664" s="13">
        <v>-0.64939999999999998</v>
      </c>
      <c r="O1664" s="13">
        <v>-0.67730000000000001</v>
      </c>
      <c r="P1664" s="13"/>
      <c r="Q1664" s="19">
        <v>1</v>
      </c>
      <c r="R1664" s="22">
        <v>0.31</v>
      </c>
      <c r="S1664" s="22">
        <v>0.49</v>
      </c>
      <c r="T1664" s="22">
        <v>-0.09</v>
      </c>
      <c r="U1664" s="19">
        <v>190</v>
      </c>
      <c r="V1664" s="19">
        <v>25</v>
      </c>
      <c r="AS1664" s="2"/>
      <c r="AT1664" s="2"/>
      <c r="AU1664" s="2"/>
      <c r="AV1664" s="15"/>
      <c r="AW1664" s="15"/>
      <c r="BA1664" s="2"/>
      <c r="BB1664" s="2"/>
      <c r="BD1664" s="20"/>
      <c r="BE1664" s="20"/>
      <c r="BG1664" s="3"/>
      <c r="BH1664" s="1"/>
      <c r="BI1664" s="1"/>
      <c r="BJ1664" s="1"/>
      <c r="BK1664" s="1"/>
      <c r="BL1664" s="1"/>
    </row>
    <row r="1665" spans="1:64" x14ac:dyDescent="0.25">
      <c r="A1665" s="1" t="s">
        <v>6</v>
      </c>
      <c r="B1665" s="1" t="s">
        <v>18</v>
      </c>
      <c r="C1665" s="1" t="s">
        <v>1645</v>
      </c>
      <c r="D1665" s="1" t="s">
        <v>4</v>
      </c>
      <c r="E1665" s="1" t="s">
        <v>2034</v>
      </c>
      <c r="F1665" s="1" t="s">
        <v>2035</v>
      </c>
      <c r="G1665">
        <v>-4.0107999999999998E-2</v>
      </c>
      <c r="H1665" s="22">
        <v>-0.12854299999999999</v>
      </c>
      <c r="I1665" s="2">
        <v>-4.0099999999999997E-2</v>
      </c>
      <c r="J1665" s="13">
        <v>3.1800000000000002E-2</v>
      </c>
      <c r="K1665" s="13">
        <v>0.4108</v>
      </c>
      <c r="L1665" s="13">
        <v>0.1265</v>
      </c>
      <c r="M1665" s="13">
        <v>4.99E-2</v>
      </c>
      <c r="N1665" s="13">
        <v>-0.33329999999999999</v>
      </c>
      <c r="O1665" s="13">
        <v>-0.33329999999999999</v>
      </c>
      <c r="P1665" s="13">
        <v>-4.0099999999999997E-2</v>
      </c>
      <c r="Q1665" s="19">
        <v>0</v>
      </c>
      <c r="R1665" s="22">
        <v>0.31</v>
      </c>
      <c r="S1665" s="22">
        <v>0.66</v>
      </c>
      <c r="T1665" s="22">
        <v>0.43</v>
      </c>
      <c r="U1665" s="19">
        <v>11</v>
      </c>
      <c r="V1665" s="19">
        <v>7</v>
      </c>
      <c r="AS1665" s="2"/>
      <c r="AT1665" s="2"/>
      <c r="AU1665" s="2"/>
      <c r="AV1665" s="15"/>
      <c r="AW1665" s="15"/>
      <c r="BA1665" s="2"/>
      <c r="BB1665" s="2"/>
      <c r="BD1665" s="20"/>
      <c r="BE1665" s="20"/>
      <c r="BG1665" s="3"/>
      <c r="BH1665" s="1"/>
      <c r="BI1665" s="1"/>
      <c r="BJ1665" s="1"/>
      <c r="BK1665" s="1"/>
      <c r="BL1665" s="1"/>
    </row>
    <row r="1666" spans="1:64" x14ac:dyDescent="0.25">
      <c r="A1666" s="1" t="s">
        <v>1</v>
      </c>
      <c r="B1666" s="1" t="s">
        <v>2</v>
      </c>
      <c r="C1666" s="1" t="s">
        <v>39</v>
      </c>
      <c r="D1666" s="1" t="s">
        <v>30</v>
      </c>
      <c r="E1666" s="1" t="s">
        <v>265</v>
      </c>
      <c r="F1666" s="1" t="s">
        <v>267</v>
      </c>
      <c r="G1666"/>
      <c r="H1666" s="22">
        <v>-1.17E-2</v>
      </c>
      <c r="J1666" s="13">
        <v>5.4300000000000001E-2</v>
      </c>
      <c r="K1666" s="13">
        <v>7.2599999999999998E-2</v>
      </c>
      <c r="L1666" s="13">
        <v>2.2200000000000001E-2</v>
      </c>
      <c r="M1666" s="13">
        <v>1.9800000000000002E-2</v>
      </c>
      <c r="N1666" s="13">
        <v>-1.17E-2</v>
      </c>
      <c r="O1666" s="13">
        <v>-0.1091</v>
      </c>
      <c r="P1666" s="13"/>
      <c r="Q1666" s="19">
        <v>3</v>
      </c>
      <c r="R1666" s="22">
        <v>0.31</v>
      </c>
      <c r="S1666" s="22">
        <v>0.39</v>
      </c>
      <c r="T1666" s="22">
        <v>0.88</v>
      </c>
      <c r="U1666" s="19">
        <v>29</v>
      </c>
      <c r="V1666" s="19">
        <v>7</v>
      </c>
      <c r="AS1666" s="2"/>
      <c r="AT1666" s="2"/>
      <c r="AU1666" s="2"/>
      <c r="AV1666" s="15"/>
      <c r="AW1666" s="15"/>
      <c r="BA1666" s="2"/>
      <c r="BB1666" s="2"/>
      <c r="BD1666" s="20"/>
      <c r="BE1666" s="20"/>
      <c r="BG1666" s="3"/>
      <c r="BH1666" s="1"/>
      <c r="BI1666" s="1"/>
      <c r="BJ1666" s="1"/>
      <c r="BK1666" s="1"/>
      <c r="BL1666" s="1"/>
    </row>
    <row r="1667" spans="1:64" x14ac:dyDescent="0.25">
      <c r="A1667" s="1" t="s">
        <v>1</v>
      </c>
      <c r="B1667" s="1" t="s">
        <v>2</v>
      </c>
      <c r="C1667" s="1" t="s">
        <v>39</v>
      </c>
      <c r="D1667" s="1" t="s">
        <v>4</v>
      </c>
      <c r="E1667" s="1" t="s">
        <v>270</v>
      </c>
      <c r="F1667" s="1" t="s">
        <v>1351</v>
      </c>
      <c r="G1667"/>
      <c r="H1667" s="22">
        <v>-3.6200000000000003E-2</v>
      </c>
      <c r="J1667" s="13">
        <v>-0.14799999999999999</v>
      </c>
      <c r="K1667" s="13">
        <v>0.2097</v>
      </c>
      <c r="L1667" s="13">
        <v>6.4799999999999996E-2</v>
      </c>
      <c r="M1667" s="13">
        <v>4.36E-2</v>
      </c>
      <c r="N1667" s="13">
        <v>-0.33250000000000002</v>
      </c>
      <c r="O1667" s="13">
        <v>-0.4239</v>
      </c>
      <c r="P1667" s="13"/>
      <c r="Q1667" s="19">
        <v>10</v>
      </c>
      <c r="R1667" s="22">
        <v>0.31</v>
      </c>
      <c r="S1667" s="22">
        <v>0.46</v>
      </c>
      <c r="T1667" s="22">
        <v>0.51</v>
      </c>
      <c r="U1667" s="19">
        <v>49</v>
      </c>
      <c r="V1667" s="19">
        <v>7</v>
      </c>
      <c r="AS1667" s="2"/>
      <c r="AT1667" s="2"/>
      <c r="AU1667" s="2"/>
      <c r="AV1667" s="15"/>
      <c r="AW1667" s="15"/>
      <c r="BA1667" s="2"/>
      <c r="BB1667" s="2"/>
      <c r="BD1667" s="20"/>
      <c r="BE1667" s="20"/>
      <c r="BG1667" s="3"/>
      <c r="BH1667" s="1"/>
      <c r="BI1667" s="1"/>
      <c r="BJ1667" s="1"/>
      <c r="BK1667" s="1"/>
      <c r="BL1667" s="1"/>
    </row>
    <row r="1668" spans="1:64" x14ac:dyDescent="0.25">
      <c r="A1668" s="1" t="s">
        <v>17</v>
      </c>
      <c r="B1668" s="1" t="s">
        <v>18</v>
      </c>
      <c r="C1668" s="1" t="s">
        <v>25</v>
      </c>
      <c r="D1668" s="1" t="s">
        <v>4</v>
      </c>
      <c r="E1668" s="1" t="s">
        <v>527</v>
      </c>
      <c r="F1668" s="1" t="s">
        <v>528</v>
      </c>
      <c r="G1668">
        <v>6.6990000000000001E-3</v>
      </c>
      <c r="H1668" s="22">
        <v>3.3449999999999999E-3</v>
      </c>
      <c r="I1668" s="2">
        <v>6.7000000000000002E-3</v>
      </c>
      <c r="J1668" s="13">
        <v>7.4300000000000005E-2</v>
      </c>
      <c r="K1668" s="13">
        <v>6.6100000000000006E-2</v>
      </c>
      <c r="L1668" s="13">
        <v>2.0299999999999999E-2</v>
      </c>
      <c r="M1668" s="13">
        <v>1.8200000000000001E-2</v>
      </c>
      <c r="N1668" s="13">
        <v>-0.26019999999999999</v>
      </c>
      <c r="O1668" s="13">
        <v>-0.39850000000000002</v>
      </c>
      <c r="P1668" s="13">
        <v>6.7000000000000002E-3</v>
      </c>
      <c r="Q1668" s="19">
        <v>0</v>
      </c>
      <c r="R1668" s="22">
        <v>0.31</v>
      </c>
      <c r="S1668" s="22">
        <v>0.35</v>
      </c>
      <c r="T1668" s="22">
        <v>0.46</v>
      </c>
      <c r="U1668" s="19">
        <v>75</v>
      </c>
      <c r="V1668" s="19">
        <v>9</v>
      </c>
      <c r="AS1668" s="2"/>
      <c r="AT1668" s="2"/>
      <c r="AU1668" s="2"/>
      <c r="AV1668" s="15"/>
      <c r="AW1668" s="15"/>
      <c r="BA1668" s="2"/>
      <c r="BB1668" s="2"/>
      <c r="BD1668" s="20"/>
      <c r="BE1668" s="20"/>
      <c r="BG1668" s="3"/>
      <c r="BH1668" s="1"/>
      <c r="BI1668" s="1"/>
      <c r="BJ1668" s="1"/>
      <c r="BK1668" s="1"/>
      <c r="BL1668" s="1"/>
    </row>
    <row r="1669" spans="1:64" x14ac:dyDescent="0.25">
      <c r="A1669" s="1" t="s">
        <v>1</v>
      </c>
      <c r="B1669" s="1" t="s">
        <v>18</v>
      </c>
      <c r="C1669" s="1" t="s">
        <v>25</v>
      </c>
      <c r="D1669" s="1" t="s">
        <v>16</v>
      </c>
      <c r="E1669" s="1" t="s">
        <v>1539</v>
      </c>
      <c r="F1669" s="1" t="s">
        <v>1541</v>
      </c>
      <c r="G1669"/>
      <c r="H1669" s="22">
        <v>-2.63E-2</v>
      </c>
      <c r="J1669" s="13">
        <v>-6.8199999999999997E-2</v>
      </c>
      <c r="K1669" s="13">
        <v>0.1265</v>
      </c>
      <c r="L1669" s="13">
        <v>3.9800000000000002E-2</v>
      </c>
      <c r="M1669" s="13">
        <v>3.2300000000000002E-2</v>
      </c>
      <c r="N1669" s="13">
        <v>-0.1537</v>
      </c>
      <c r="O1669" s="13">
        <v>-0.2394</v>
      </c>
      <c r="P1669" s="13"/>
      <c r="Q1669" s="19">
        <v>551</v>
      </c>
      <c r="R1669" s="22">
        <v>0.31</v>
      </c>
      <c r="S1669" s="22">
        <v>0.42</v>
      </c>
      <c r="T1669" s="22">
        <v>0.56000000000000005</v>
      </c>
      <c r="U1669" s="19">
        <v>25</v>
      </c>
      <c r="V1669" s="19">
        <v>7</v>
      </c>
      <c r="AS1669" s="2"/>
      <c r="AT1669" s="2"/>
      <c r="AU1669" s="2"/>
      <c r="AV1669" s="15"/>
      <c r="AW1669" s="15"/>
      <c r="BA1669" s="2"/>
      <c r="BB1669" s="2"/>
      <c r="BD1669" s="20"/>
      <c r="BE1669" s="20"/>
      <c r="BG1669" s="3"/>
      <c r="BH1669" s="1"/>
      <c r="BI1669" s="1"/>
      <c r="BJ1669" s="1"/>
      <c r="BK1669" s="1"/>
      <c r="BL1669" s="1"/>
    </row>
    <row r="1670" spans="1:64" x14ac:dyDescent="0.25">
      <c r="A1670" s="1" t="s">
        <v>21</v>
      </c>
      <c r="B1670" s="1" t="s">
        <v>2</v>
      </c>
      <c r="C1670" s="1" t="s">
        <v>39</v>
      </c>
      <c r="D1670" s="1" t="s">
        <v>4</v>
      </c>
      <c r="E1670" s="1" t="s">
        <v>101</v>
      </c>
      <c r="F1670" s="1" t="s">
        <v>102</v>
      </c>
      <c r="G1670"/>
      <c r="H1670" s="22">
        <v>-4.48E-2</v>
      </c>
      <c r="J1670" s="13">
        <v>-4.5100000000000001E-2</v>
      </c>
      <c r="K1670" s="13">
        <v>0.1027</v>
      </c>
      <c r="L1670" s="13">
        <v>3.1399999999999997E-2</v>
      </c>
      <c r="M1670" s="13">
        <v>2.64E-2</v>
      </c>
      <c r="N1670" s="13">
        <v>-0.1167</v>
      </c>
      <c r="O1670" s="13">
        <v>-0.18529999999999999</v>
      </c>
      <c r="P1670" s="13"/>
      <c r="Q1670" s="19">
        <v>2</v>
      </c>
      <c r="R1670" s="22">
        <v>0.31</v>
      </c>
      <c r="S1670" s="22">
        <v>0.37</v>
      </c>
      <c r="T1670" s="22">
        <v>0.8</v>
      </c>
      <c r="U1670" s="19">
        <v>36</v>
      </c>
      <c r="V1670" s="19">
        <v>10</v>
      </c>
      <c r="AS1670" s="2"/>
      <c r="AT1670" s="2"/>
      <c r="AU1670" s="2"/>
      <c r="AV1670" s="15"/>
      <c r="AW1670" s="15"/>
      <c r="BA1670" s="2"/>
      <c r="BB1670" s="2"/>
      <c r="BD1670" s="20"/>
      <c r="BE1670" s="20"/>
      <c r="BG1670" s="3"/>
      <c r="BH1670" s="1"/>
      <c r="BI1670" s="1"/>
      <c r="BJ1670" s="1"/>
      <c r="BK1670" s="1"/>
      <c r="BL1670" s="1"/>
    </row>
    <row r="1671" spans="1:64" x14ac:dyDescent="0.25">
      <c r="A1671" s="1" t="s">
        <v>1</v>
      </c>
      <c r="B1671" s="1" t="s">
        <v>2</v>
      </c>
      <c r="C1671" s="1" t="s">
        <v>22</v>
      </c>
      <c r="D1671" s="1" t="s">
        <v>4</v>
      </c>
      <c r="E1671" s="1" t="s">
        <v>103</v>
      </c>
      <c r="F1671" s="1" t="s">
        <v>1361</v>
      </c>
      <c r="G1671"/>
      <c r="H1671" s="22">
        <v>4.1000000000000003E-3</v>
      </c>
      <c r="J1671" s="13">
        <v>3.2899999999999999E-2</v>
      </c>
      <c r="K1671" s="13">
        <v>0.11310000000000001</v>
      </c>
      <c r="L1671" s="13">
        <v>3.5299999999999998E-2</v>
      </c>
      <c r="M1671" s="13">
        <v>2.9399999999999999E-2</v>
      </c>
      <c r="N1671" s="13">
        <v>-6.54E-2</v>
      </c>
      <c r="O1671" s="13">
        <v>-0.2006</v>
      </c>
      <c r="P1671" s="13"/>
      <c r="Q1671" s="19">
        <v>1907</v>
      </c>
      <c r="R1671" s="22">
        <v>0.31</v>
      </c>
      <c r="S1671" s="22">
        <v>0.63</v>
      </c>
      <c r="T1671" s="22">
        <v>0.25</v>
      </c>
      <c r="U1671" s="19">
        <v>29</v>
      </c>
      <c r="V1671" s="19">
        <v>8</v>
      </c>
      <c r="AS1671" s="2"/>
      <c r="AT1671" s="2"/>
      <c r="AU1671" s="2"/>
      <c r="AV1671" s="15"/>
      <c r="AW1671" s="15"/>
      <c r="BA1671" s="2"/>
      <c r="BB1671" s="2"/>
      <c r="BD1671" s="20"/>
      <c r="BE1671" s="20"/>
      <c r="BG1671" s="3"/>
      <c r="BH1671" s="1"/>
      <c r="BI1671" s="1"/>
      <c r="BJ1671" s="1"/>
      <c r="BK1671" s="1"/>
      <c r="BL1671" s="1"/>
    </row>
    <row r="1672" spans="1:64" x14ac:dyDescent="0.25">
      <c r="A1672" s="1" t="s">
        <v>6</v>
      </c>
      <c r="B1672" s="1" t="s">
        <v>18</v>
      </c>
      <c r="C1672" s="1" t="s">
        <v>1645</v>
      </c>
      <c r="D1672" s="1" t="s">
        <v>4</v>
      </c>
      <c r="E1672" s="1" t="s">
        <v>3071</v>
      </c>
      <c r="F1672" s="1" t="s">
        <v>3072</v>
      </c>
      <c r="G1672">
        <v>-4.7570000000000001E-2</v>
      </c>
      <c r="H1672" s="22">
        <v>-0.168437</v>
      </c>
      <c r="I1672" s="2">
        <v>-4.7600000000000003E-2</v>
      </c>
      <c r="J1672" s="13">
        <v>-3.3599999999999998E-2</v>
      </c>
      <c r="K1672" s="13">
        <v>0.7298</v>
      </c>
      <c r="L1672" s="13">
        <v>0.22309999999999999</v>
      </c>
      <c r="M1672" s="13">
        <v>-1.8800000000000001E-2</v>
      </c>
      <c r="N1672" s="13">
        <v>-0.501</v>
      </c>
      <c r="O1672" s="13">
        <v>-0.68789999999999996</v>
      </c>
      <c r="P1672" s="13">
        <v>-4.7600000000000003E-2</v>
      </c>
      <c r="Q1672" s="19">
        <v>0</v>
      </c>
      <c r="R1672" s="22">
        <v>0.31</v>
      </c>
      <c r="S1672" s="22">
        <v>0.56999999999999995</v>
      </c>
      <c r="T1672" s="22">
        <v>0.24</v>
      </c>
      <c r="U1672" s="19">
        <v>37</v>
      </c>
      <c r="V1672" s="19">
        <v>37</v>
      </c>
      <c r="AS1672" s="2"/>
      <c r="AT1672" s="2"/>
      <c r="AU1672" s="2"/>
      <c r="AV1672" s="15"/>
      <c r="AW1672" s="15"/>
      <c r="BA1672" s="2"/>
      <c r="BB1672" s="2"/>
      <c r="BD1672" s="20"/>
      <c r="BE1672" s="20"/>
      <c r="BG1672" s="3"/>
      <c r="BH1672" s="1"/>
      <c r="BI1672" s="1"/>
      <c r="BJ1672" s="1"/>
      <c r="BK1672" s="1"/>
      <c r="BL1672" s="1"/>
    </row>
    <row r="1673" spans="1:64" x14ac:dyDescent="0.25">
      <c r="A1673" s="1" t="s">
        <v>6</v>
      </c>
      <c r="B1673" s="1" t="s">
        <v>2</v>
      </c>
      <c r="C1673" s="1" t="s">
        <v>1646</v>
      </c>
      <c r="D1673" s="1" t="s">
        <v>4</v>
      </c>
      <c r="E1673" s="1" t="s">
        <v>3222</v>
      </c>
      <c r="F1673" s="1" t="s">
        <v>3223</v>
      </c>
      <c r="G1673"/>
      <c r="H1673" s="22">
        <v>-4.3999999999999997E-2</v>
      </c>
      <c r="J1673" s="13">
        <v>-0.06</v>
      </c>
      <c r="K1673" s="13">
        <v>0.2185</v>
      </c>
      <c r="L1673" s="13">
        <v>6.8599999999999994E-2</v>
      </c>
      <c r="M1673" s="13">
        <v>4.6600000000000003E-2</v>
      </c>
      <c r="N1673" s="13">
        <v>-0.18970000000000001</v>
      </c>
      <c r="O1673" s="13">
        <v>-0.2019</v>
      </c>
      <c r="P1673" s="13"/>
      <c r="Q1673" s="19">
        <v>0</v>
      </c>
      <c r="R1673" s="22">
        <v>0.31</v>
      </c>
      <c r="S1673" s="22">
        <v>0.53</v>
      </c>
      <c r="T1673" s="22">
        <v>0.39</v>
      </c>
      <c r="U1673" s="19">
        <v>9</v>
      </c>
      <c r="V1673" s="19">
        <v>5</v>
      </c>
      <c r="AS1673" s="2"/>
      <c r="AT1673" s="2"/>
      <c r="AU1673" s="2"/>
      <c r="AV1673" s="15"/>
      <c r="AW1673" s="15"/>
      <c r="BA1673" s="2"/>
      <c r="BB1673" s="2"/>
      <c r="BD1673" s="20"/>
      <c r="BE1673" s="20"/>
      <c r="BG1673" s="3"/>
      <c r="BH1673" s="1"/>
      <c r="BI1673" s="1"/>
      <c r="BJ1673" s="1"/>
      <c r="BK1673" s="1"/>
      <c r="BL1673" s="1"/>
    </row>
    <row r="1674" spans="1:64" x14ac:dyDescent="0.25">
      <c r="A1674" s="1" t="s">
        <v>1</v>
      </c>
      <c r="B1674" s="1" t="s">
        <v>2</v>
      </c>
      <c r="C1674" s="1" t="s">
        <v>39</v>
      </c>
      <c r="D1674" s="1" t="s">
        <v>32</v>
      </c>
      <c r="E1674" s="1" t="s">
        <v>1746</v>
      </c>
      <c r="F1674" s="1" t="s">
        <v>1748</v>
      </c>
      <c r="G1674"/>
      <c r="H1674" s="22">
        <v>-1.4E-3</v>
      </c>
      <c r="J1674" s="13">
        <v>2.5700000000000001E-2</v>
      </c>
      <c r="K1674" s="13">
        <v>3.6700000000000003E-2</v>
      </c>
      <c r="L1674" s="13">
        <v>1.14E-2</v>
      </c>
      <c r="M1674" s="13">
        <v>1.0800000000000001E-2</v>
      </c>
      <c r="N1674" s="13">
        <v>-1.21E-2</v>
      </c>
      <c r="O1674" s="13">
        <v>-2.5700000000000001E-2</v>
      </c>
      <c r="P1674" s="13"/>
      <c r="Q1674" s="19">
        <v>35</v>
      </c>
      <c r="R1674" s="22">
        <v>0.31</v>
      </c>
      <c r="S1674" s="22">
        <v>0.45</v>
      </c>
      <c r="T1674" s="22">
        <v>0.09</v>
      </c>
      <c r="U1674" s="19">
        <v>9</v>
      </c>
      <c r="V1674" s="19">
        <v>7</v>
      </c>
      <c r="AS1674" s="2"/>
      <c r="AT1674" s="2"/>
      <c r="AU1674" s="2"/>
      <c r="AV1674" s="15"/>
      <c r="AW1674" s="15"/>
      <c r="BA1674" s="2"/>
      <c r="BB1674" s="2"/>
      <c r="BD1674" s="20"/>
      <c r="BE1674" s="20"/>
      <c r="BG1674" s="3"/>
      <c r="BH1674" s="1"/>
      <c r="BI1674" s="1"/>
      <c r="BJ1674" s="1"/>
      <c r="BK1674" s="1"/>
      <c r="BL1674" s="1"/>
    </row>
    <row r="1675" spans="1:64" x14ac:dyDescent="0.25">
      <c r="A1675" s="1" t="s">
        <v>6</v>
      </c>
      <c r="B1675" s="1" t="s">
        <v>18</v>
      </c>
      <c r="C1675" s="1" t="s">
        <v>1645</v>
      </c>
      <c r="D1675" s="1" t="s">
        <v>4</v>
      </c>
      <c r="E1675" s="1" t="s">
        <v>3037</v>
      </c>
      <c r="F1675" s="1" t="s">
        <v>3038</v>
      </c>
      <c r="G1675"/>
      <c r="H1675" s="22">
        <v>-3.5999999999999997E-2</v>
      </c>
      <c r="J1675" s="13">
        <v>0.22570000000000001</v>
      </c>
      <c r="K1675" s="13">
        <v>0.82669999999999999</v>
      </c>
      <c r="L1675" s="13">
        <v>0.2571</v>
      </c>
      <c r="M1675" s="13">
        <v>-6.0499999999999998E-2</v>
      </c>
      <c r="N1675" s="13">
        <v>-0.45279999999999998</v>
      </c>
      <c r="O1675" s="13">
        <v>-0.81259999999999999</v>
      </c>
      <c r="P1675" s="13"/>
      <c r="Q1675" s="19">
        <v>63</v>
      </c>
      <c r="R1675" s="22">
        <v>0.31</v>
      </c>
      <c r="S1675" s="22">
        <v>0.62</v>
      </c>
      <c r="T1675" s="22">
        <v>0.6</v>
      </c>
      <c r="U1675" s="19">
        <v>37</v>
      </c>
      <c r="V1675" s="19">
        <v>21</v>
      </c>
      <c r="AS1675" s="2"/>
      <c r="AT1675" s="2"/>
      <c r="AU1675" s="2"/>
      <c r="AV1675" s="15"/>
      <c r="AW1675" s="15"/>
      <c r="BA1675" s="2"/>
      <c r="BB1675" s="2"/>
      <c r="BD1675" s="20"/>
      <c r="BE1675" s="20"/>
      <c r="BG1675" s="3"/>
      <c r="BH1675" s="1"/>
      <c r="BI1675" s="1"/>
      <c r="BJ1675" s="1"/>
      <c r="BK1675" s="1"/>
      <c r="BL1675" s="1"/>
    </row>
    <row r="1676" spans="1:64" x14ac:dyDescent="0.25">
      <c r="A1676" s="1" t="s">
        <v>1</v>
      </c>
      <c r="B1676" s="1" t="s">
        <v>2</v>
      </c>
      <c r="C1676" s="1" t="s">
        <v>13</v>
      </c>
      <c r="D1676" s="1" t="s">
        <v>4</v>
      </c>
      <c r="E1676" s="1" t="s">
        <v>218</v>
      </c>
      <c r="F1676" s="1" t="s">
        <v>721</v>
      </c>
      <c r="G1676"/>
      <c r="H1676" s="22">
        <v>-4.9969999999999997E-3</v>
      </c>
      <c r="J1676" s="13">
        <v>-4.0899999999999999E-2</v>
      </c>
      <c r="K1676" s="13">
        <v>0.1285</v>
      </c>
      <c r="L1676" s="13">
        <v>3.9199999999999999E-2</v>
      </c>
      <c r="M1676" s="13">
        <v>3.15E-2</v>
      </c>
      <c r="N1676" s="13">
        <v>-0.1447</v>
      </c>
      <c r="O1676" s="13">
        <v>-0.23119999999999999</v>
      </c>
      <c r="P1676" s="13"/>
      <c r="Q1676" s="19">
        <v>8</v>
      </c>
      <c r="R1676" s="22">
        <v>0.31</v>
      </c>
      <c r="S1676" s="22">
        <v>0.53</v>
      </c>
      <c r="T1676" s="22">
        <v>-0.17</v>
      </c>
      <c r="U1676" s="19">
        <v>72</v>
      </c>
      <c r="V1676" s="19">
        <v>16</v>
      </c>
      <c r="AS1676" s="2"/>
      <c r="AT1676" s="2"/>
      <c r="AU1676" s="2"/>
      <c r="AV1676" s="15"/>
      <c r="AW1676" s="15"/>
      <c r="BA1676" s="2"/>
      <c r="BB1676" s="2"/>
      <c r="BD1676" s="20"/>
      <c r="BE1676" s="20"/>
      <c r="BG1676" s="3"/>
      <c r="BH1676" s="1"/>
      <c r="BI1676" s="1"/>
      <c r="BJ1676" s="1"/>
      <c r="BK1676" s="1"/>
      <c r="BL1676" s="1"/>
    </row>
    <row r="1677" spans="1:64" x14ac:dyDescent="0.25">
      <c r="A1677" s="1" t="s">
        <v>17</v>
      </c>
      <c r="B1677" s="1" t="s">
        <v>18</v>
      </c>
      <c r="C1677" s="1" t="s">
        <v>25</v>
      </c>
      <c r="D1677" s="1" t="s">
        <v>4</v>
      </c>
      <c r="E1677" s="1" t="s">
        <v>1948</v>
      </c>
      <c r="F1677" s="1" t="s">
        <v>1949</v>
      </c>
      <c r="G1677"/>
      <c r="H1677" s="22">
        <v>-2.3380999999999999E-2</v>
      </c>
      <c r="J1677" s="13">
        <v>3.7999999999999999E-2</v>
      </c>
      <c r="K1677" s="13">
        <v>0.1399</v>
      </c>
      <c r="L1677" s="13">
        <v>4.3200000000000002E-2</v>
      </c>
      <c r="M1677" s="13">
        <v>3.4599999999999999E-2</v>
      </c>
      <c r="N1677" s="13">
        <v>-6.2899999999999998E-2</v>
      </c>
      <c r="O1677" s="13">
        <v>-0.1108</v>
      </c>
      <c r="P1677" s="13"/>
      <c r="Q1677" s="19">
        <v>609</v>
      </c>
      <c r="R1677" s="22">
        <v>0.31</v>
      </c>
      <c r="S1677" s="22">
        <v>0.56999999999999995</v>
      </c>
      <c r="T1677" s="22">
        <v>0.85</v>
      </c>
      <c r="U1677" s="19">
        <v>3</v>
      </c>
      <c r="V1677" s="19">
        <v>3</v>
      </c>
      <c r="AS1677" s="2"/>
      <c r="AT1677" s="2"/>
      <c r="AU1677" s="2"/>
      <c r="AV1677" s="15"/>
      <c r="AW1677" s="15"/>
      <c r="BA1677" s="2"/>
      <c r="BB1677" s="2"/>
      <c r="BD1677" s="20"/>
      <c r="BE1677" s="20"/>
      <c r="BG1677" s="3"/>
      <c r="BH1677" s="1"/>
      <c r="BI1677" s="1"/>
      <c r="BJ1677" s="1"/>
      <c r="BK1677" s="1"/>
      <c r="BL1677" s="1"/>
    </row>
    <row r="1678" spans="1:64" x14ac:dyDescent="0.25">
      <c r="A1678" s="1" t="s">
        <v>1085</v>
      </c>
      <c r="B1678" s="1" t="s">
        <v>18</v>
      </c>
      <c r="C1678" s="1" t="s">
        <v>7</v>
      </c>
      <c r="D1678" s="1" t="s">
        <v>4</v>
      </c>
      <c r="E1678" s="1" t="s">
        <v>1165</v>
      </c>
      <c r="F1678" s="1" t="s">
        <v>1166</v>
      </c>
      <c r="G1678">
        <v>2.8630000000000001E-3</v>
      </c>
      <c r="H1678" s="22">
        <v>-6.3039999999999997E-3</v>
      </c>
      <c r="I1678" s="2">
        <v>2.8999999999999998E-3</v>
      </c>
      <c r="J1678" s="13">
        <v>-1.6199999999999999E-2</v>
      </c>
      <c r="K1678" s="13">
        <v>0.1143</v>
      </c>
      <c r="L1678" s="13">
        <v>3.49E-2</v>
      </c>
      <c r="M1678" s="13">
        <v>2.86E-2</v>
      </c>
      <c r="N1678" s="13">
        <v>-0.13880000000000001</v>
      </c>
      <c r="O1678" s="13">
        <v>-0.24840000000000001</v>
      </c>
      <c r="P1678" s="13">
        <v>2.8999999999999998E-3</v>
      </c>
      <c r="Q1678" s="19">
        <v>0</v>
      </c>
      <c r="R1678" s="22">
        <v>0.31</v>
      </c>
      <c r="S1678" s="22">
        <v>0.34</v>
      </c>
      <c r="T1678" s="22">
        <v>0.42</v>
      </c>
      <c r="U1678" s="19">
        <v>41</v>
      </c>
      <c r="V1678" s="19">
        <v>6</v>
      </c>
      <c r="AS1678" s="2"/>
      <c r="AT1678" s="2"/>
      <c r="AU1678" s="2"/>
      <c r="AV1678" s="15"/>
      <c r="AW1678" s="15"/>
      <c r="BA1678" s="2"/>
      <c r="BB1678" s="2"/>
      <c r="BD1678" s="20"/>
      <c r="BE1678" s="20"/>
      <c r="BG1678" s="3"/>
      <c r="BH1678" s="1"/>
      <c r="BI1678" s="1"/>
      <c r="BJ1678" s="1"/>
      <c r="BK1678" s="1"/>
      <c r="BL1678" s="1"/>
    </row>
    <row r="1679" spans="1:64" x14ac:dyDescent="0.25">
      <c r="A1679" s="1" t="s">
        <v>1079</v>
      </c>
      <c r="B1679" s="1" t="s">
        <v>18</v>
      </c>
      <c r="C1679" s="1" t="s">
        <v>7</v>
      </c>
      <c r="D1679" s="1" t="s">
        <v>549</v>
      </c>
      <c r="E1679" s="1" t="s">
        <v>2160</v>
      </c>
      <c r="F1679" s="1" t="s">
        <v>2161</v>
      </c>
      <c r="G1679"/>
      <c r="H1679" s="22">
        <v>0.57480299999999995</v>
      </c>
      <c r="J1679" s="13">
        <v>0.73770000000000002</v>
      </c>
      <c r="K1679" s="13">
        <v>0.32240000000000002</v>
      </c>
      <c r="L1679" s="13">
        <v>9.74E-2</v>
      </c>
      <c r="M1679" s="13">
        <v>5.1900000000000002E-2</v>
      </c>
      <c r="N1679" s="13">
        <v>0</v>
      </c>
      <c r="O1679" s="13">
        <v>-0.78190000000000004</v>
      </c>
      <c r="P1679" s="13"/>
      <c r="Q1679" s="19">
        <v>0</v>
      </c>
      <c r="R1679" s="22">
        <v>0.3</v>
      </c>
      <c r="S1679" s="22">
        <v>0.53</v>
      </c>
      <c r="T1679" s="22">
        <v>0.18</v>
      </c>
      <c r="U1679" s="19">
        <v>104</v>
      </c>
      <c r="V1679" s="19">
        <v>14</v>
      </c>
      <c r="AS1679" s="2"/>
      <c r="AT1679" s="2"/>
      <c r="AU1679" s="2"/>
      <c r="AV1679" s="15"/>
      <c r="AW1679" s="15"/>
      <c r="BA1679" s="2"/>
      <c r="BB1679" s="2"/>
      <c r="BD1679" s="20"/>
      <c r="BE1679" s="20"/>
      <c r="BG1679" s="3"/>
      <c r="BH1679" s="1"/>
      <c r="BI1679" s="1"/>
      <c r="BJ1679" s="1"/>
      <c r="BK1679" s="1"/>
      <c r="BL1679" s="1"/>
    </row>
    <row r="1680" spans="1:64" x14ac:dyDescent="0.25">
      <c r="A1680" s="1" t="s">
        <v>1</v>
      </c>
      <c r="B1680" s="1" t="s">
        <v>8</v>
      </c>
      <c r="C1680" s="1" t="s">
        <v>7</v>
      </c>
      <c r="D1680" s="1" t="s">
        <v>4</v>
      </c>
      <c r="E1680" s="1" t="s">
        <v>346</v>
      </c>
      <c r="F1680" s="1" t="s">
        <v>253</v>
      </c>
      <c r="G1680">
        <v>-1.4790000000000001E-3</v>
      </c>
      <c r="H1680" s="22">
        <v>-1.5702000000000001E-2</v>
      </c>
      <c r="I1680" s="2">
        <v>-1.5E-3</v>
      </c>
      <c r="J1680" s="13">
        <v>-2.6700000000000002E-2</v>
      </c>
      <c r="K1680" s="13">
        <v>0.1125</v>
      </c>
      <c r="L1680" s="13">
        <v>3.4099999999999998E-2</v>
      </c>
      <c r="M1680" s="13">
        <v>2.8199999999999999E-2</v>
      </c>
      <c r="N1680" s="13">
        <v>-0.14050000000000001</v>
      </c>
      <c r="O1680" s="13">
        <v>-0.28260000000000002</v>
      </c>
      <c r="P1680" s="13">
        <v>-1.5E-3</v>
      </c>
      <c r="Q1680" s="19">
        <v>38</v>
      </c>
      <c r="R1680" s="22">
        <v>0.3</v>
      </c>
      <c r="S1680" s="22">
        <v>0.48</v>
      </c>
      <c r="T1680" s="22">
        <v>0.1</v>
      </c>
      <c r="U1680" s="19">
        <v>30</v>
      </c>
      <c r="V1680" s="19">
        <v>9</v>
      </c>
      <c r="AS1680" s="2"/>
      <c r="AT1680" s="2"/>
      <c r="AU1680" s="2"/>
      <c r="AV1680" s="15"/>
      <c r="AW1680" s="15"/>
      <c r="BA1680" s="2"/>
      <c r="BB1680" s="2"/>
      <c r="BD1680" s="20"/>
      <c r="BE1680" s="20"/>
      <c r="BG1680" s="3"/>
      <c r="BH1680" s="1"/>
      <c r="BI1680" s="1"/>
      <c r="BJ1680" s="1"/>
      <c r="BK1680" s="1"/>
      <c r="BL1680" s="1"/>
    </row>
    <row r="1681" spans="1:64" x14ac:dyDescent="0.25">
      <c r="A1681" s="1" t="s">
        <v>6</v>
      </c>
      <c r="B1681" s="1" t="s">
        <v>18</v>
      </c>
      <c r="C1681" s="1" t="s">
        <v>1645</v>
      </c>
      <c r="D1681" s="1" t="s">
        <v>4</v>
      </c>
      <c r="E1681" s="1" t="s">
        <v>2058</v>
      </c>
      <c r="F1681" s="1" t="s">
        <v>2059</v>
      </c>
      <c r="G1681">
        <v>-0.132054</v>
      </c>
      <c r="H1681" s="22">
        <v>-0.180918</v>
      </c>
      <c r="I1681" s="2">
        <v>-0.1321</v>
      </c>
      <c r="J1681" s="13">
        <v>-0.28689999999999999</v>
      </c>
      <c r="K1681" s="13">
        <v>0.7329</v>
      </c>
      <c r="L1681" s="13">
        <v>0.22040000000000001</v>
      </c>
      <c r="M1681" s="13">
        <v>-3.2199999999999999E-2</v>
      </c>
      <c r="N1681" s="13">
        <v>-0.5363</v>
      </c>
      <c r="O1681" s="13">
        <v>-0.5363</v>
      </c>
      <c r="P1681" s="13">
        <v>-0.1321</v>
      </c>
      <c r="Q1681" s="19">
        <v>0</v>
      </c>
      <c r="R1681" s="22">
        <v>0.3</v>
      </c>
      <c r="S1681" s="22">
        <v>0.6</v>
      </c>
      <c r="T1681" s="22">
        <v>0.75</v>
      </c>
      <c r="U1681" s="19">
        <v>10</v>
      </c>
      <c r="V1681" s="19">
        <v>5</v>
      </c>
      <c r="AS1681" s="2"/>
      <c r="AT1681" s="2"/>
      <c r="AU1681" s="2"/>
      <c r="AV1681" s="15"/>
      <c r="AW1681" s="15"/>
      <c r="BA1681" s="2"/>
      <c r="BB1681" s="2"/>
      <c r="BD1681" s="20"/>
      <c r="BE1681" s="20"/>
      <c r="BG1681" s="3"/>
      <c r="BH1681" s="1"/>
      <c r="BI1681" s="1"/>
      <c r="BJ1681" s="1"/>
      <c r="BK1681" s="1"/>
      <c r="BL1681" s="1"/>
    </row>
    <row r="1682" spans="1:64" x14ac:dyDescent="0.25">
      <c r="A1682" s="1" t="s">
        <v>6</v>
      </c>
      <c r="B1682" s="1" t="s">
        <v>18</v>
      </c>
      <c r="C1682" s="1" t="s">
        <v>1645</v>
      </c>
      <c r="D1682" s="1" t="s">
        <v>4</v>
      </c>
      <c r="E1682" s="1" t="s">
        <v>976</v>
      </c>
      <c r="F1682" s="1" t="s">
        <v>977</v>
      </c>
      <c r="G1682">
        <v>-0.180898</v>
      </c>
      <c r="H1682" s="22">
        <v>-0.273372</v>
      </c>
      <c r="I1682" s="2">
        <v>-0.18090000000000001</v>
      </c>
      <c r="J1682" s="13">
        <v>-4.4900000000000002E-2</v>
      </c>
      <c r="K1682" s="13">
        <v>1.0834999999999999</v>
      </c>
      <c r="L1682" s="13">
        <v>0.3266</v>
      </c>
      <c r="M1682" s="13">
        <v>-0.1547</v>
      </c>
      <c r="N1682" s="13">
        <v>-0.86519999999999997</v>
      </c>
      <c r="O1682" s="13">
        <v>-0.90380000000000005</v>
      </c>
      <c r="P1682" s="13">
        <v>-0.18090000000000001</v>
      </c>
      <c r="Q1682" s="19">
        <v>0</v>
      </c>
      <c r="R1682" s="22">
        <v>0.3</v>
      </c>
      <c r="S1682" s="22">
        <v>0.85</v>
      </c>
      <c r="T1682" s="22">
        <v>0.4</v>
      </c>
      <c r="U1682" s="19">
        <v>45</v>
      </c>
      <c r="V1682" s="19">
        <v>45</v>
      </c>
      <c r="AS1682" s="2"/>
      <c r="AT1682" s="2"/>
      <c r="AU1682" s="2"/>
      <c r="AV1682" s="15"/>
      <c r="AW1682" s="15"/>
      <c r="BA1682" s="2"/>
      <c r="BB1682" s="2"/>
      <c r="BD1682" s="20"/>
      <c r="BE1682" s="20"/>
      <c r="BG1682" s="3"/>
      <c r="BH1682" s="1"/>
      <c r="BI1682" s="1"/>
      <c r="BJ1682" s="1"/>
      <c r="BK1682" s="1"/>
      <c r="BL1682" s="1"/>
    </row>
    <row r="1683" spans="1:64" x14ac:dyDescent="0.25">
      <c r="A1683" s="1" t="s">
        <v>1</v>
      </c>
      <c r="B1683" s="1" t="s">
        <v>2</v>
      </c>
      <c r="C1683" s="1" t="s">
        <v>13</v>
      </c>
      <c r="D1683" s="1" t="s">
        <v>4</v>
      </c>
      <c r="E1683" s="1" t="s">
        <v>1575</v>
      </c>
      <c r="F1683" s="1" t="s">
        <v>1755</v>
      </c>
      <c r="G1683"/>
      <c r="H1683" s="22">
        <v>1.7100000000000001E-2</v>
      </c>
      <c r="J1683" s="13">
        <v>1.8800000000000001E-2</v>
      </c>
      <c r="K1683" s="13">
        <v>0.14219999999999999</v>
      </c>
      <c r="L1683" s="13">
        <v>4.2200000000000001E-2</v>
      </c>
      <c r="M1683" s="13">
        <v>3.2599999999999997E-2</v>
      </c>
      <c r="N1683" s="13">
        <v>-0.1211</v>
      </c>
      <c r="O1683" s="13">
        <v>-0.19839999999999999</v>
      </c>
      <c r="P1683" s="13"/>
      <c r="Q1683" s="19">
        <v>821</v>
      </c>
      <c r="R1683" s="22">
        <v>0.3</v>
      </c>
      <c r="S1683" s="22">
        <v>0.48</v>
      </c>
      <c r="T1683" s="22">
        <v>0.13</v>
      </c>
      <c r="U1683" s="19">
        <v>37</v>
      </c>
      <c r="V1683" s="19">
        <v>10</v>
      </c>
      <c r="AS1683" s="2"/>
      <c r="AT1683" s="2"/>
      <c r="AU1683" s="2"/>
      <c r="AV1683" s="15"/>
      <c r="AW1683" s="15"/>
      <c r="BA1683" s="2"/>
      <c r="BB1683" s="2"/>
      <c r="BD1683" s="20"/>
      <c r="BE1683" s="20"/>
      <c r="BG1683" s="3"/>
      <c r="BH1683" s="1"/>
      <c r="BI1683" s="1"/>
      <c r="BJ1683" s="1"/>
      <c r="BK1683" s="1"/>
      <c r="BL1683" s="1"/>
    </row>
    <row r="1684" spans="1:64" x14ac:dyDescent="0.25">
      <c r="A1684" s="1" t="s">
        <v>65</v>
      </c>
      <c r="B1684" s="1" t="s">
        <v>68</v>
      </c>
      <c r="C1684" s="1" t="s">
        <v>7</v>
      </c>
      <c r="D1684" s="1" t="s">
        <v>128</v>
      </c>
      <c r="E1684" s="1" t="s">
        <v>622</v>
      </c>
      <c r="F1684" s="1" t="s">
        <v>913</v>
      </c>
      <c r="G1684"/>
      <c r="H1684" s="22">
        <v>-5.7000000000000002E-3</v>
      </c>
      <c r="J1684" s="13">
        <v>0.15290000000000001</v>
      </c>
      <c r="K1684" s="13">
        <v>0.23130000000000001</v>
      </c>
      <c r="L1684" s="13">
        <v>6.9599999999999995E-2</v>
      </c>
      <c r="M1684" s="13">
        <v>4.5100000000000001E-2</v>
      </c>
      <c r="N1684" s="13">
        <v>-0.2213</v>
      </c>
      <c r="O1684" s="13">
        <v>-0.37940000000000002</v>
      </c>
      <c r="P1684" s="13"/>
      <c r="Q1684" s="19">
        <v>0</v>
      </c>
      <c r="R1684" s="22">
        <v>0.3</v>
      </c>
      <c r="S1684" s="22">
        <v>0.64</v>
      </c>
      <c r="T1684" s="22">
        <v>0.3</v>
      </c>
      <c r="U1684" s="19">
        <v>43</v>
      </c>
      <c r="V1684" s="19">
        <v>13</v>
      </c>
      <c r="AS1684" s="2"/>
      <c r="AT1684" s="2"/>
      <c r="AU1684" s="2"/>
      <c r="AV1684" s="15"/>
      <c r="AW1684" s="15"/>
      <c r="BA1684" s="2"/>
      <c r="BB1684" s="2"/>
      <c r="BD1684" s="20"/>
      <c r="BE1684" s="20"/>
      <c r="BG1684" s="3"/>
      <c r="BH1684" s="1"/>
      <c r="BI1684" s="1"/>
      <c r="BJ1684" s="1"/>
      <c r="BK1684" s="1"/>
      <c r="BL1684" s="1"/>
    </row>
    <row r="1685" spans="1:64" x14ac:dyDescent="0.25">
      <c r="A1685" s="1" t="s">
        <v>1</v>
      </c>
      <c r="B1685" s="1" t="s">
        <v>8</v>
      </c>
      <c r="C1685" s="1" t="s">
        <v>7</v>
      </c>
      <c r="D1685" s="1" t="s">
        <v>4</v>
      </c>
      <c r="E1685" s="1" t="s">
        <v>348</v>
      </c>
      <c r="F1685" s="1" t="s">
        <v>349</v>
      </c>
      <c r="G1685">
        <v>6.6889999999999996E-3</v>
      </c>
      <c r="H1685" s="22">
        <v>8.4270000000000005E-3</v>
      </c>
      <c r="I1685" s="2">
        <v>6.7000000000000002E-3</v>
      </c>
      <c r="J1685" s="13">
        <v>6.2899999999999998E-2</v>
      </c>
      <c r="K1685" s="13">
        <v>8.5900000000000004E-2</v>
      </c>
      <c r="L1685" s="13">
        <v>2.58E-2</v>
      </c>
      <c r="M1685" s="13">
        <v>2.24E-2</v>
      </c>
      <c r="N1685" s="13">
        <v>-5.45E-2</v>
      </c>
      <c r="O1685" s="13">
        <v>-0.2283</v>
      </c>
      <c r="P1685" s="13">
        <v>6.7000000000000002E-3</v>
      </c>
      <c r="Q1685" s="19">
        <v>1600</v>
      </c>
      <c r="R1685" s="22">
        <v>0.3</v>
      </c>
      <c r="S1685" s="22">
        <v>0.47</v>
      </c>
      <c r="T1685" s="22">
        <v>0</v>
      </c>
      <c r="U1685" s="19">
        <v>56</v>
      </c>
      <c r="V1685" s="19">
        <v>13</v>
      </c>
      <c r="AS1685" s="2"/>
      <c r="AT1685" s="2"/>
      <c r="AU1685" s="2"/>
      <c r="AV1685" s="15"/>
      <c r="AW1685" s="15"/>
      <c r="BA1685" s="2"/>
      <c r="BB1685" s="2"/>
      <c r="BD1685" s="20"/>
      <c r="BE1685" s="20"/>
      <c r="BG1685" s="3"/>
      <c r="BH1685" s="1"/>
      <c r="BI1685" s="1"/>
      <c r="BJ1685" s="1"/>
      <c r="BK1685" s="1"/>
      <c r="BL1685" s="1"/>
    </row>
    <row r="1686" spans="1:64" x14ac:dyDescent="0.25">
      <c r="A1686" s="1" t="s">
        <v>1</v>
      </c>
      <c r="B1686" s="1" t="s">
        <v>2</v>
      </c>
      <c r="C1686" s="1" t="s">
        <v>13</v>
      </c>
      <c r="D1686" s="1" t="s">
        <v>4</v>
      </c>
      <c r="E1686" s="1" t="s">
        <v>842</v>
      </c>
      <c r="F1686" s="1" t="s">
        <v>843</v>
      </c>
      <c r="G1686"/>
      <c r="H1686" s="22">
        <v>5.1475E-2</v>
      </c>
      <c r="J1686" s="13">
        <v>9.4500000000000001E-2</v>
      </c>
      <c r="K1686" s="13">
        <v>0.1714</v>
      </c>
      <c r="L1686" s="13">
        <v>5.16E-2</v>
      </c>
      <c r="M1686" s="13">
        <v>3.7900000000000003E-2</v>
      </c>
      <c r="N1686" s="13">
        <v>-0.12870000000000001</v>
      </c>
      <c r="O1686" s="13">
        <v>-0.43020000000000003</v>
      </c>
      <c r="P1686" s="13"/>
      <c r="Q1686" s="19">
        <v>10</v>
      </c>
      <c r="R1686" s="22">
        <v>0.3</v>
      </c>
      <c r="S1686" s="22">
        <v>0.55000000000000004</v>
      </c>
      <c r="T1686" s="22">
        <v>0.05</v>
      </c>
      <c r="U1686" s="19">
        <v>80</v>
      </c>
      <c r="V1686" s="19">
        <v>26</v>
      </c>
      <c r="AS1686" s="2"/>
      <c r="AT1686" s="2"/>
      <c r="AU1686" s="2"/>
      <c r="AV1686" s="15"/>
      <c r="AW1686" s="15"/>
      <c r="BA1686" s="2"/>
      <c r="BB1686" s="2"/>
      <c r="BD1686" s="20"/>
      <c r="BE1686" s="20"/>
      <c r="BG1686" s="3"/>
      <c r="BH1686" s="1"/>
      <c r="BI1686" s="1"/>
      <c r="BJ1686" s="1"/>
      <c r="BK1686" s="1"/>
      <c r="BL1686" s="1"/>
    </row>
    <row r="1687" spans="1:64" x14ac:dyDescent="0.25">
      <c r="A1687" s="1" t="s">
        <v>17</v>
      </c>
      <c r="B1687" s="1" t="s">
        <v>18</v>
      </c>
      <c r="C1687" s="1" t="s">
        <v>25</v>
      </c>
      <c r="D1687" s="1" t="s">
        <v>19</v>
      </c>
      <c r="E1687" s="1" t="s">
        <v>187</v>
      </c>
      <c r="F1687" s="1" t="s">
        <v>188</v>
      </c>
      <c r="G1687"/>
      <c r="H1687" s="22">
        <v>3.5999999999999999E-3</v>
      </c>
      <c r="J1687" s="13">
        <v>0.21609999999999999</v>
      </c>
      <c r="K1687" s="13">
        <v>9.1499999999999998E-2</v>
      </c>
      <c r="L1687" s="13">
        <v>2.76E-2</v>
      </c>
      <c r="M1687" s="13">
        <v>2.3599999999999999E-2</v>
      </c>
      <c r="N1687" s="13">
        <v>-2.0999999999999999E-3</v>
      </c>
      <c r="O1687" s="13">
        <v>-0.1958</v>
      </c>
      <c r="P1687" s="13"/>
      <c r="Q1687" s="19">
        <v>0</v>
      </c>
      <c r="R1687" s="22">
        <v>0.3</v>
      </c>
      <c r="S1687" s="22">
        <v>0.42</v>
      </c>
      <c r="T1687" s="22">
        <v>0.46</v>
      </c>
      <c r="U1687" s="19">
        <v>32</v>
      </c>
      <c r="V1687" s="19">
        <v>9</v>
      </c>
      <c r="AS1687" s="2"/>
      <c r="AT1687" s="2"/>
      <c r="AU1687" s="2"/>
      <c r="AV1687" s="15"/>
      <c r="AW1687" s="15"/>
      <c r="BA1687" s="2"/>
      <c r="BB1687" s="2"/>
      <c r="BD1687" s="20"/>
      <c r="BE1687" s="20"/>
      <c r="BG1687" s="3"/>
      <c r="BH1687" s="1"/>
      <c r="BI1687" s="1"/>
      <c r="BJ1687" s="1"/>
      <c r="BK1687" s="1"/>
      <c r="BL1687" s="1"/>
    </row>
    <row r="1688" spans="1:64" x14ac:dyDescent="0.25">
      <c r="A1688" s="1" t="s">
        <v>1</v>
      </c>
      <c r="B1688" s="1" t="s">
        <v>18</v>
      </c>
      <c r="C1688" s="1" t="s">
        <v>25</v>
      </c>
      <c r="D1688" s="1" t="s">
        <v>45</v>
      </c>
      <c r="E1688" s="1" t="s">
        <v>1735</v>
      </c>
      <c r="F1688" s="1" t="s">
        <v>1736</v>
      </c>
      <c r="G1688"/>
      <c r="H1688" s="22">
        <v>3.7699999999999997E-2</v>
      </c>
      <c r="J1688" s="13">
        <v>4.8999999999999998E-3</v>
      </c>
      <c r="K1688" s="13">
        <v>6.6600000000000006E-2</v>
      </c>
      <c r="L1688" s="13">
        <v>2.0199999999999999E-2</v>
      </c>
      <c r="M1688" s="13">
        <v>1.8200000000000001E-2</v>
      </c>
      <c r="N1688" s="13">
        <v>-1.6500000000000001E-2</v>
      </c>
      <c r="O1688" s="13">
        <v>-7.1400000000000005E-2</v>
      </c>
      <c r="P1688" s="13"/>
      <c r="Q1688" s="19">
        <v>693</v>
      </c>
      <c r="R1688" s="22">
        <v>0.3</v>
      </c>
      <c r="S1688" s="22">
        <v>0.39</v>
      </c>
      <c r="T1688" s="22">
        <v>-0.12</v>
      </c>
      <c r="U1688" s="19">
        <v>10</v>
      </c>
      <c r="V1688" s="19">
        <v>5</v>
      </c>
      <c r="AS1688" s="2"/>
      <c r="AT1688" s="2"/>
      <c r="AU1688" s="2"/>
      <c r="AV1688" s="15"/>
      <c r="AW1688" s="15"/>
      <c r="BA1688" s="2"/>
      <c r="BB1688" s="2"/>
      <c r="BD1688" s="20"/>
      <c r="BE1688" s="20"/>
      <c r="BG1688" s="3"/>
      <c r="BH1688" s="1"/>
      <c r="BI1688" s="1"/>
      <c r="BJ1688" s="1"/>
      <c r="BK1688" s="1"/>
      <c r="BL1688" s="1"/>
    </row>
    <row r="1689" spans="1:64" x14ac:dyDescent="0.25">
      <c r="A1689" s="1" t="s">
        <v>21</v>
      </c>
      <c r="B1689" s="1" t="s">
        <v>18</v>
      </c>
      <c r="C1689" s="1" t="s">
        <v>7</v>
      </c>
      <c r="D1689" s="1" t="s">
        <v>4</v>
      </c>
      <c r="E1689" s="1" t="s">
        <v>1077</v>
      </c>
      <c r="F1689" s="1" t="s">
        <v>1078</v>
      </c>
      <c r="G1689">
        <v>2.2360000000000001E-2</v>
      </c>
      <c r="H1689" s="22">
        <v>-1.6258000000000002E-2</v>
      </c>
      <c r="I1689" s="2">
        <v>2.24E-2</v>
      </c>
      <c r="J1689" s="13">
        <v>8.6999999999999994E-2</v>
      </c>
      <c r="K1689" s="13">
        <v>6.7500000000000004E-2</v>
      </c>
      <c r="L1689" s="13">
        <v>1.9699999999999999E-2</v>
      </c>
      <c r="M1689" s="13">
        <v>1.7600000000000001E-2</v>
      </c>
      <c r="N1689" s="13">
        <v>0</v>
      </c>
      <c r="O1689" s="13">
        <v>-0.15590000000000001</v>
      </c>
      <c r="P1689" s="13">
        <v>2.24E-2</v>
      </c>
      <c r="Q1689" s="19">
        <v>0</v>
      </c>
      <c r="R1689" s="22">
        <v>0.28999999999999998</v>
      </c>
      <c r="S1689" s="22">
        <v>0.36</v>
      </c>
      <c r="T1689" s="22">
        <v>0.82</v>
      </c>
      <c r="U1689" s="19">
        <v>42</v>
      </c>
      <c r="V1689" s="19">
        <v>9</v>
      </c>
      <c r="AS1689" s="2"/>
      <c r="AT1689" s="2"/>
      <c r="AU1689" s="2"/>
      <c r="AV1689" s="15"/>
      <c r="AW1689" s="15"/>
      <c r="BA1689" s="2"/>
      <c r="BB1689" s="2"/>
      <c r="BD1689" s="20"/>
      <c r="BE1689" s="20"/>
      <c r="BG1689" s="3"/>
      <c r="BH1689" s="1"/>
      <c r="BI1689" s="1"/>
      <c r="BJ1689" s="1"/>
      <c r="BK1689" s="1"/>
      <c r="BL1689" s="1"/>
    </row>
    <row r="1690" spans="1:64" x14ac:dyDescent="0.25">
      <c r="A1690" s="1" t="s">
        <v>1</v>
      </c>
      <c r="B1690" s="1" t="s">
        <v>2</v>
      </c>
      <c r="C1690" s="1" t="s">
        <v>39</v>
      </c>
      <c r="D1690" s="1" t="s">
        <v>16</v>
      </c>
      <c r="E1690" s="1" t="s">
        <v>727</v>
      </c>
      <c r="F1690" s="1" t="s">
        <v>3286</v>
      </c>
      <c r="G1690"/>
      <c r="H1690" s="22">
        <v>-3.2599999999999997E-2</v>
      </c>
      <c r="J1690" s="13">
        <v>0.122</v>
      </c>
      <c r="K1690" s="13">
        <v>7.4700000000000003E-2</v>
      </c>
      <c r="L1690" s="13">
        <v>2.1299999999999999E-2</v>
      </c>
      <c r="M1690" s="13">
        <v>1.8800000000000001E-2</v>
      </c>
      <c r="N1690" s="13">
        <v>-4.58E-2</v>
      </c>
      <c r="O1690" s="13">
        <v>-0.16450000000000001</v>
      </c>
      <c r="P1690" s="13"/>
      <c r="Q1690" s="19">
        <v>20</v>
      </c>
      <c r="R1690" s="22">
        <v>0.28999999999999998</v>
      </c>
      <c r="S1690" s="22">
        <v>0.44</v>
      </c>
      <c r="T1690" s="22">
        <v>-0.03</v>
      </c>
      <c r="U1690" s="19">
        <v>32</v>
      </c>
      <c r="V1690" s="19">
        <v>32</v>
      </c>
      <c r="AS1690" s="2"/>
      <c r="AT1690" s="2"/>
      <c r="AU1690" s="2"/>
      <c r="AV1690" s="15"/>
      <c r="AW1690" s="15"/>
      <c r="BA1690" s="2"/>
      <c r="BB1690" s="2"/>
      <c r="BD1690" s="20"/>
      <c r="BE1690" s="20"/>
      <c r="BG1690" s="3"/>
      <c r="BH1690" s="1"/>
      <c r="BI1690" s="1"/>
      <c r="BJ1690" s="1"/>
      <c r="BK1690" s="1"/>
      <c r="BL1690" s="1"/>
    </row>
    <row r="1691" spans="1:64" x14ac:dyDescent="0.25">
      <c r="A1691" s="1" t="s">
        <v>36</v>
      </c>
      <c r="B1691" s="1" t="s">
        <v>8</v>
      </c>
      <c r="C1691" s="1" t="s">
        <v>7</v>
      </c>
      <c r="D1691" s="1" t="s">
        <v>4</v>
      </c>
      <c r="E1691" s="1" t="s">
        <v>672</v>
      </c>
      <c r="F1691" s="1" t="s">
        <v>673</v>
      </c>
      <c r="G1691">
        <v>9.3869999999999995E-3</v>
      </c>
      <c r="H1691" s="22">
        <v>6.7520000000000002E-3</v>
      </c>
      <c r="I1691" s="2">
        <v>9.4000000000000004E-3</v>
      </c>
      <c r="J1691" s="13">
        <v>7.5899999999999995E-2</v>
      </c>
      <c r="K1691" s="13">
        <v>8.5800000000000001E-2</v>
      </c>
      <c r="L1691" s="13">
        <v>2.47E-2</v>
      </c>
      <c r="M1691" s="13">
        <v>2.0899999999999998E-2</v>
      </c>
      <c r="N1691" s="13">
        <v>0</v>
      </c>
      <c r="O1691" s="13">
        <v>-0.17649999999999999</v>
      </c>
      <c r="P1691" s="13">
        <v>9.4000000000000004E-3</v>
      </c>
      <c r="Q1691" s="19">
        <v>263</v>
      </c>
      <c r="R1691" s="22">
        <v>0.28999999999999998</v>
      </c>
      <c r="S1691" s="22">
        <v>0.19</v>
      </c>
      <c r="T1691" s="22">
        <v>0.39</v>
      </c>
      <c r="U1691" s="19">
        <v>31</v>
      </c>
      <c r="V1691" s="19">
        <v>8</v>
      </c>
      <c r="AS1691" s="2"/>
      <c r="AT1691" s="2"/>
      <c r="AU1691" s="2"/>
      <c r="AV1691" s="15"/>
      <c r="AW1691" s="15"/>
      <c r="BA1691" s="2"/>
      <c r="BB1691" s="2"/>
      <c r="BD1691" s="20"/>
      <c r="BE1691" s="20"/>
      <c r="BG1691" s="3"/>
      <c r="BH1691" s="1"/>
      <c r="BI1691" s="1"/>
      <c r="BJ1691" s="1"/>
      <c r="BK1691" s="1"/>
      <c r="BL1691" s="1"/>
    </row>
    <row r="1692" spans="1:64" x14ac:dyDescent="0.25">
      <c r="A1692" s="1" t="s">
        <v>32</v>
      </c>
      <c r="B1692" s="1" t="s">
        <v>18</v>
      </c>
      <c r="C1692" s="1" t="s">
        <v>39</v>
      </c>
      <c r="D1692" s="1" t="s">
        <v>33</v>
      </c>
      <c r="E1692" s="1" t="s">
        <v>1114</v>
      </c>
      <c r="F1692" s="1" t="s">
        <v>675</v>
      </c>
      <c r="G1692"/>
      <c r="H1692" s="22">
        <v>7.1999999999999998E-3</v>
      </c>
      <c r="J1692" s="13">
        <v>5.0700000000000002E-2</v>
      </c>
      <c r="K1692" s="13">
        <v>3.6799999999999999E-2</v>
      </c>
      <c r="L1692" s="13">
        <v>1.0500000000000001E-2</v>
      </c>
      <c r="M1692" s="13">
        <v>9.9000000000000008E-3</v>
      </c>
      <c r="N1692" s="13">
        <v>0</v>
      </c>
      <c r="O1692" s="13">
        <v>-7.6999999999999999E-2</v>
      </c>
      <c r="P1692" s="13"/>
      <c r="Q1692" s="19">
        <v>111</v>
      </c>
      <c r="R1692" s="22">
        <v>0.28999999999999998</v>
      </c>
      <c r="S1692" s="22">
        <v>0.27</v>
      </c>
      <c r="T1692" s="22">
        <v>0.56999999999999995</v>
      </c>
      <c r="U1692" s="19">
        <v>40</v>
      </c>
      <c r="V1692" s="19">
        <v>8</v>
      </c>
      <c r="AS1692" s="2"/>
      <c r="AT1692" s="2"/>
      <c r="AU1692" s="2"/>
      <c r="AV1692" s="15"/>
      <c r="AW1692" s="15"/>
      <c r="BA1692" s="2"/>
      <c r="BB1692" s="2"/>
      <c r="BD1692" s="20"/>
      <c r="BE1692" s="20"/>
      <c r="BG1692" s="3"/>
      <c r="BH1692" s="1"/>
      <c r="BI1692" s="1"/>
      <c r="BJ1692" s="1"/>
      <c r="BK1692" s="1"/>
      <c r="BL1692" s="1"/>
    </row>
    <row r="1693" spans="1:64" x14ac:dyDescent="0.25">
      <c r="A1693" s="1" t="s">
        <v>6</v>
      </c>
      <c r="B1693" s="1" t="s">
        <v>18</v>
      </c>
      <c r="C1693" s="1" t="s">
        <v>1645</v>
      </c>
      <c r="D1693" s="1" t="s">
        <v>4</v>
      </c>
      <c r="E1693" s="1" t="s">
        <v>1914</v>
      </c>
      <c r="F1693" s="1" t="s">
        <v>1915</v>
      </c>
      <c r="G1693">
        <v>7.0940000000000003E-2</v>
      </c>
      <c r="H1693" s="22">
        <v>-7.9190999999999998E-2</v>
      </c>
      <c r="I1693" s="2">
        <v>7.0900000000000005E-2</v>
      </c>
      <c r="J1693" s="13">
        <v>0.81740000000000002</v>
      </c>
      <c r="K1693" s="13">
        <v>0.73060000000000003</v>
      </c>
      <c r="L1693" s="13">
        <v>0.20830000000000001</v>
      </c>
      <c r="M1693" s="13">
        <v>-3.1899999999999998E-2</v>
      </c>
      <c r="N1693" s="13">
        <v>-0.1295</v>
      </c>
      <c r="O1693" s="13">
        <v>-0.78220000000000001</v>
      </c>
      <c r="P1693" s="13">
        <v>7.0900000000000005E-2</v>
      </c>
      <c r="Q1693" s="19">
        <v>0</v>
      </c>
      <c r="R1693" s="22">
        <v>0.28999999999999998</v>
      </c>
      <c r="S1693" s="22">
        <v>0.62</v>
      </c>
      <c r="T1693" s="22">
        <v>0.56000000000000005</v>
      </c>
      <c r="U1693" s="19">
        <v>39</v>
      </c>
      <c r="V1693" s="19">
        <v>22</v>
      </c>
      <c r="AS1693" s="2"/>
      <c r="AT1693" s="2"/>
      <c r="AU1693" s="2"/>
      <c r="AV1693" s="15"/>
      <c r="AW1693" s="15"/>
      <c r="BA1693" s="2"/>
      <c r="BB1693" s="2"/>
      <c r="BD1693" s="20"/>
      <c r="BE1693" s="20"/>
      <c r="BG1693" s="3"/>
      <c r="BH1693" s="1"/>
      <c r="BI1693" s="1"/>
      <c r="BJ1693" s="1"/>
      <c r="BK1693" s="1"/>
      <c r="BL1693" s="1"/>
    </row>
    <row r="1694" spans="1:64" x14ac:dyDescent="0.25">
      <c r="A1694" s="1" t="s">
        <v>1</v>
      </c>
      <c r="B1694" s="1" t="s">
        <v>2</v>
      </c>
      <c r="C1694" s="1" t="s">
        <v>5</v>
      </c>
      <c r="D1694" s="1" t="s">
        <v>48</v>
      </c>
      <c r="E1694" s="1" t="s">
        <v>2333</v>
      </c>
      <c r="F1694" s="1" t="s">
        <v>2334</v>
      </c>
      <c r="G1694"/>
      <c r="H1694" s="22">
        <v>-3.0000000000000001E-3</v>
      </c>
      <c r="J1694" s="13">
        <v>6.5100000000000005E-2</v>
      </c>
      <c r="K1694" s="13">
        <v>0.1007</v>
      </c>
      <c r="L1694" s="13">
        <v>2.9700000000000001E-2</v>
      </c>
      <c r="M1694" s="13">
        <v>2.46E-2</v>
      </c>
      <c r="N1694" s="13">
        <v>-3.0000000000000001E-3</v>
      </c>
      <c r="O1694" s="13">
        <v>-0.2152</v>
      </c>
      <c r="P1694" s="13"/>
      <c r="Q1694" s="19">
        <v>89</v>
      </c>
      <c r="R1694" s="22">
        <v>0.28999999999999998</v>
      </c>
      <c r="S1694" s="22">
        <v>0.23</v>
      </c>
      <c r="T1694" s="22">
        <v>0.54</v>
      </c>
      <c r="U1694" s="19">
        <v>19</v>
      </c>
      <c r="V1694" s="19">
        <v>4</v>
      </c>
      <c r="AS1694" s="2"/>
      <c r="AT1694" s="2"/>
      <c r="AU1694" s="2"/>
      <c r="AV1694" s="15"/>
      <c r="AW1694" s="15"/>
      <c r="BA1694" s="2"/>
      <c r="BB1694" s="2"/>
      <c r="BD1694" s="20"/>
      <c r="BE1694" s="20"/>
      <c r="BG1694" s="3"/>
      <c r="BH1694" s="1"/>
      <c r="BI1694" s="1"/>
      <c r="BJ1694" s="1"/>
      <c r="BK1694" s="1"/>
      <c r="BL1694" s="1"/>
    </row>
    <row r="1695" spans="1:64" x14ac:dyDescent="0.25">
      <c r="A1695" s="1" t="s">
        <v>1</v>
      </c>
      <c r="B1695" s="1" t="s">
        <v>2</v>
      </c>
      <c r="C1695" s="1" t="s">
        <v>13</v>
      </c>
      <c r="D1695" s="1" t="s">
        <v>4</v>
      </c>
      <c r="E1695" s="1" t="s">
        <v>178</v>
      </c>
      <c r="F1695" s="1" t="s">
        <v>2336</v>
      </c>
      <c r="G1695"/>
      <c r="H1695" s="22">
        <v>2.0400000000000001E-2</v>
      </c>
      <c r="J1695" s="13">
        <v>-2.93E-2</v>
      </c>
      <c r="K1695" s="13">
        <v>0.10780000000000001</v>
      </c>
      <c r="L1695" s="13">
        <v>3.1199999999999999E-2</v>
      </c>
      <c r="M1695" s="13">
        <v>2.58E-2</v>
      </c>
      <c r="N1695" s="13">
        <v>-9.7600000000000006E-2</v>
      </c>
      <c r="O1695" s="13">
        <v>-0.16489999999999999</v>
      </c>
      <c r="P1695" s="13"/>
      <c r="Q1695" s="19">
        <v>83</v>
      </c>
      <c r="R1695" s="22">
        <v>0.28999999999999998</v>
      </c>
      <c r="S1695" s="22">
        <v>0.51</v>
      </c>
      <c r="T1695" s="22">
        <v>-0.1</v>
      </c>
      <c r="U1695" s="19">
        <v>45</v>
      </c>
      <c r="V1695" s="19">
        <v>20</v>
      </c>
      <c r="AS1695" s="2"/>
      <c r="AT1695" s="2"/>
      <c r="AU1695" s="2"/>
      <c r="AV1695" s="15"/>
      <c r="AW1695" s="15"/>
      <c r="BA1695" s="2"/>
      <c r="BB1695" s="2"/>
      <c r="BD1695" s="20"/>
      <c r="BE1695" s="20"/>
      <c r="BG1695" s="3"/>
      <c r="BH1695" s="1"/>
      <c r="BI1695" s="1"/>
      <c r="BJ1695" s="1"/>
      <c r="BK1695" s="1"/>
      <c r="BL1695" s="1"/>
    </row>
    <row r="1696" spans="1:64" x14ac:dyDescent="0.25">
      <c r="A1696" s="1" t="s">
        <v>1</v>
      </c>
      <c r="B1696" s="1" t="s">
        <v>2</v>
      </c>
      <c r="C1696" s="1" t="s">
        <v>39</v>
      </c>
      <c r="D1696" s="1" t="s">
        <v>29</v>
      </c>
      <c r="E1696" s="1" t="s">
        <v>1647</v>
      </c>
      <c r="F1696" s="1" t="s">
        <v>2106</v>
      </c>
      <c r="G1696"/>
      <c r="H1696" s="22">
        <v>3.2199999999999999E-2</v>
      </c>
      <c r="J1696" s="13">
        <v>-3.9E-2</v>
      </c>
      <c r="K1696" s="13">
        <v>9.4E-2</v>
      </c>
      <c r="L1696" s="13">
        <v>2.6800000000000001E-2</v>
      </c>
      <c r="M1696" s="13">
        <v>2.2700000000000001E-2</v>
      </c>
      <c r="N1696" s="13">
        <v>-0.29599999999999999</v>
      </c>
      <c r="O1696" s="13">
        <v>-0.36359999999999998</v>
      </c>
      <c r="P1696" s="13"/>
      <c r="Q1696" s="19">
        <v>1</v>
      </c>
      <c r="R1696" s="22">
        <v>0.28999999999999998</v>
      </c>
      <c r="S1696" s="22">
        <v>0.53</v>
      </c>
      <c r="T1696" s="22">
        <v>-0.12</v>
      </c>
      <c r="U1696" s="19">
        <v>104</v>
      </c>
      <c r="V1696" s="19">
        <v>11</v>
      </c>
      <c r="AS1696" s="2"/>
      <c r="AT1696" s="2"/>
      <c r="AU1696" s="2"/>
      <c r="AV1696" s="15"/>
      <c r="AW1696" s="15"/>
      <c r="BA1696" s="2"/>
      <c r="BB1696" s="2"/>
      <c r="BD1696" s="20"/>
      <c r="BE1696" s="20"/>
      <c r="BG1696" s="3"/>
      <c r="BH1696" s="1"/>
      <c r="BI1696" s="1"/>
      <c r="BJ1696" s="1"/>
      <c r="BK1696" s="1"/>
      <c r="BL1696" s="1"/>
    </row>
    <row r="1697" spans="1:64" x14ac:dyDescent="0.25">
      <c r="A1697" s="1" t="s">
        <v>1</v>
      </c>
      <c r="B1697" s="1" t="s">
        <v>18</v>
      </c>
      <c r="C1697" s="1" t="s">
        <v>25</v>
      </c>
      <c r="D1697" s="1" t="s">
        <v>45</v>
      </c>
      <c r="E1697" s="1" t="s">
        <v>1568</v>
      </c>
      <c r="F1697" s="1" t="s">
        <v>1444</v>
      </c>
      <c r="G1697"/>
      <c r="H1697" s="22">
        <v>-6.6E-3</v>
      </c>
      <c r="J1697" s="13">
        <v>-0.19639999999999999</v>
      </c>
      <c r="K1697" s="13">
        <v>0.1196</v>
      </c>
      <c r="L1697" s="13">
        <v>3.44E-2</v>
      </c>
      <c r="M1697" s="13">
        <v>2.7799999999999998E-2</v>
      </c>
      <c r="N1697" s="13">
        <v>-0.27529999999999999</v>
      </c>
      <c r="O1697" s="13">
        <v>-0.27529999999999999</v>
      </c>
      <c r="P1697" s="13"/>
      <c r="Q1697" s="19">
        <v>17</v>
      </c>
      <c r="R1697" s="22">
        <v>0.28999999999999998</v>
      </c>
      <c r="S1697" s="22">
        <v>0.6</v>
      </c>
      <c r="T1697" s="22">
        <v>-7.0000000000000007E-2</v>
      </c>
      <c r="U1697" s="19">
        <v>31</v>
      </c>
      <c r="V1697" s="19">
        <v>9</v>
      </c>
      <c r="AS1697" s="2"/>
      <c r="AT1697" s="2"/>
      <c r="AU1697" s="2"/>
      <c r="AV1697" s="15"/>
      <c r="AW1697" s="15"/>
      <c r="BA1697" s="2"/>
      <c r="BB1697" s="2"/>
      <c r="BD1697" s="20"/>
      <c r="BE1697" s="20"/>
      <c r="BG1697" s="3"/>
      <c r="BH1697" s="1"/>
      <c r="BI1697" s="1"/>
      <c r="BJ1697" s="1"/>
      <c r="BK1697" s="1"/>
      <c r="BL1697" s="1"/>
    </row>
    <row r="1698" spans="1:64" x14ac:dyDescent="0.25">
      <c r="A1698" s="1" t="s">
        <v>6</v>
      </c>
      <c r="B1698" s="1" t="s">
        <v>18</v>
      </c>
      <c r="C1698" s="1" t="s">
        <v>1645</v>
      </c>
      <c r="D1698" s="1" t="s">
        <v>4</v>
      </c>
      <c r="E1698" s="1" t="s">
        <v>797</v>
      </c>
      <c r="F1698" s="1" t="s">
        <v>1369</v>
      </c>
      <c r="G1698">
        <v>-7.2685E-2</v>
      </c>
      <c r="H1698" s="22">
        <v>-0.130468</v>
      </c>
      <c r="I1698" s="2">
        <v>-7.2700000000000001E-2</v>
      </c>
      <c r="J1698" s="13">
        <v>0.67910000000000004</v>
      </c>
      <c r="K1698" s="13">
        <v>0.73070000000000002</v>
      </c>
      <c r="L1698" s="13">
        <v>0.21529999999999999</v>
      </c>
      <c r="M1698" s="13">
        <v>5.4999999999999997E-3</v>
      </c>
      <c r="N1698" s="13">
        <v>-0.41420000000000001</v>
      </c>
      <c r="O1698" s="13">
        <v>-0.56340000000000001</v>
      </c>
      <c r="P1698" s="13">
        <v>-7.2700000000000001E-2</v>
      </c>
      <c r="Q1698" s="19">
        <v>0</v>
      </c>
      <c r="R1698" s="22">
        <v>0.28999999999999998</v>
      </c>
      <c r="S1698" s="22">
        <v>0.66</v>
      </c>
      <c r="T1698" s="22">
        <v>0.24</v>
      </c>
      <c r="U1698" s="19">
        <v>34</v>
      </c>
      <c r="V1698" s="19">
        <v>22</v>
      </c>
      <c r="AS1698" s="2"/>
      <c r="AT1698" s="2"/>
      <c r="AU1698" s="2"/>
      <c r="AV1698" s="15"/>
      <c r="AW1698" s="15"/>
      <c r="BA1698" s="2"/>
      <c r="BB1698" s="2"/>
      <c r="BD1698" s="20"/>
      <c r="BE1698" s="20"/>
      <c r="BG1698" s="3"/>
      <c r="BH1698" s="1"/>
      <c r="BI1698" s="1"/>
      <c r="BJ1698" s="1"/>
      <c r="BK1698" s="1"/>
      <c r="BL1698" s="1"/>
    </row>
    <row r="1699" spans="1:64" x14ac:dyDescent="0.25">
      <c r="A1699" s="1" t="s">
        <v>6</v>
      </c>
      <c r="B1699" s="1" t="s">
        <v>18</v>
      </c>
      <c r="C1699" s="1" t="s">
        <v>1645</v>
      </c>
      <c r="D1699" s="1" t="s">
        <v>4</v>
      </c>
      <c r="E1699" s="1" t="s">
        <v>797</v>
      </c>
      <c r="F1699" s="1" t="s">
        <v>1371</v>
      </c>
      <c r="G1699">
        <v>-1.5813000000000001E-2</v>
      </c>
      <c r="H1699" s="22">
        <v>-0.343636</v>
      </c>
      <c r="I1699" s="2">
        <v>-1.5800000000000002E-2</v>
      </c>
      <c r="J1699" s="13">
        <v>1.1823999999999999</v>
      </c>
      <c r="K1699" s="13">
        <v>0.8992</v>
      </c>
      <c r="L1699" s="13">
        <v>0.2651</v>
      </c>
      <c r="M1699" s="13">
        <v>1.0800000000000001E-2</v>
      </c>
      <c r="N1699" s="13">
        <v>-0.35399999999999998</v>
      </c>
      <c r="O1699" s="13">
        <v>-0.62809999999999999</v>
      </c>
      <c r="P1699" s="13">
        <v>-1.5800000000000002E-2</v>
      </c>
      <c r="Q1699" s="19">
        <v>0</v>
      </c>
      <c r="R1699" s="22">
        <v>0.28999999999999998</v>
      </c>
      <c r="S1699" s="22">
        <v>0.76</v>
      </c>
      <c r="T1699" s="22">
        <v>0.23</v>
      </c>
      <c r="U1699" s="19">
        <v>42</v>
      </c>
      <c r="V1699" s="19">
        <v>22</v>
      </c>
      <c r="AS1699" s="2"/>
      <c r="AT1699" s="2"/>
      <c r="AU1699" s="2"/>
      <c r="AV1699" s="15"/>
      <c r="AW1699" s="15"/>
      <c r="BA1699" s="2"/>
      <c r="BB1699" s="2"/>
      <c r="BD1699" s="20"/>
      <c r="BE1699" s="20"/>
      <c r="BG1699" s="3"/>
      <c r="BH1699" s="1"/>
      <c r="BI1699" s="1"/>
      <c r="BJ1699" s="1"/>
      <c r="BK1699" s="1"/>
      <c r="BL1699" s="1"/>
    </row>
    <row r="1700" spans="1:64" x14ac:dyDescent="0.25">
      <c r="A1700" s="1" t="s">
        <v>1</v>
      </c>
      <c r="B1700" s="1" t="s">
        <v>2</v>
      </c>
      <c r="C1700" s="1" t="s">
        <v>13</v>
      </c>
      <c r="D1700" s="1" t="s">
        <v>4</v>
      </c>
      <c r="E1700" s="1" t="s">
        <v>204</v>
      </c>
      <c r="F1700" s="1" t="s">
        <v>41</v>
      </c>
      <c r="G1700"/>
      <c r="H1700" s="22">
        <v>2.58E-2</v>
      </c>
      <c r="J1700" s="13">
        <v>-3.4000000000000002E-2</v>
      </c>
      <c r="K1700" s="13">
        <v>8.9200000000000002E-2</v>
      </c>
      <c r="L1700" s="13">
        <v>2.63E-2</v>
      </c>
      <c r="M1700" s="13">
        <v>2.2599999999999999E-2</v>
      </c>
      <c r="N1700" s="13">
        <v>-0.14249999999999999</v>
      </c>
      <c r="O1700" s="13">
        <v>-0.17780000000000001</v>
      </c>
      <c r="P1700" s="13"/>
      <c r="Q1700" s="19">
        <v>129</v>
      </c>
      <c r="R1700" s="22">
        <v>0.28999999999999998</v>
      </c>
      <c r="S1700" s="22">
        <v>0.42</v>
      </c>
      <c r="T1700" s="22">
        <v>-0.27</v>
      </c>
      <c r="U1700" s="19">
        <v>26</v>
      </c>
      <c r="V1700" s="19">
        <v>5</v>
      </c>
      <c r="AS1700" s="2"/>
      <c r="AT1700" s="2"/>
      <c r="AU1700" s="2"/>
      <c r="AV1700" s="15"/>
      <c r="AW1700" s="15"/>
      <c r="BA1700" s="2"/>
      <c r="BB1700" s="2"/>
      <c r="BD1700" s="20"/>
      <c r="BE1700" s="20"/>
      <c r="BG1700" s="3"/>
      <c r="BH1700" s="1"/>
      <c r="BI1700" s="1"/>
      <c r="BJ1700" s="1"/>
      <c r="BK1700" s="1"/>
      <c r="BL1700" s="1"/>
    </row>
    <row r="1701" spans="1:64" x14ac:dyDescent="0.25">
      <c r="A1701" s="1" t="s">
        <v>27</v>
      </c>
      <c r="B1701" s="1" t="s">
        <v>2</v>
      </c>
      <c r="C1701" s="1" t="s">
        <v>25</v>
      </c>
      <c r="D1701" s="1" t="s">
        <v>283</v>
      </c>
      <c r="E1701" s="1" t="s">
        <v>204</v>
      </c>
      <c r="F1701" s="1" t="s">
        <v>573</v>
      </c>
      <c r="G1701">
        <v>2.7365E-2</v>
      </c>
      <c r="H1701" s="22">
        <v>-2.8358999999999999E-2</v>
      </c>
      <c r="I1701" s="2">
        <v>2.7400000000000001E-2</v>
      </c>
      <c r="J1701" s="13">
        <v>-5.74E-2</v>
      </c>
      <c r="K1701" s="13">
        <v>7.3200000000000001E-2</v>
      </c>
      <c r="L1701" s="13">
        <v>2.1000000000000001E-2</v>
      </c>
      <c r="M1701" s="13">
        <v>1.8499999999999999E-2</v>
      </c>
      <c r="N1701" s="13">
        <v>-0.1061</v>
      </c>
      <c r="O1701" s="13">
        <v>-0.20269999999999999</v>
      </c>
      <c r="P1701" s="13">
        <v>2.7400000000000001E-2</v>
      </c>
      <c r="Q1701" s="19">
        <v>0</v>
      </c>
      <c r="R1701" s="22">
        <v>0.28999999999999998</v>
      </c>
      <c r="S1701" s="22">
        <v>0.4</v>
      </c>
      <c r="T1701" s="22">
        <v>0.35</v>
      </c>
      <c r="U1701" s="19">
        <v>127</v>
      </c>
      <c r="V1701" s="19">
        <v>20</v>
      </c>
      <c r="AS1701" s="2"/>
      <c r="AT1701" s="2"/>
      <c r="AU1701" s="2"/>
      <c r="AV1701" s="15"/>
      <c r="AW1701" s="15"/>
      <c r="BA1701" s="2"/>
      <c r="BB1701" s="2"/>
      <c r="BD1701" s="20"/>
      <c r="BE1701" s="20"/>
      <c r="BG1701" s="3"/>
      <c r="BH1701" s="1"/>
      <c r="BI1701" s="1"/>
      <c r="BJ1701" s="1"/>
      <c r="BK1701" s="1"/>
      <c r="BL1701" s="1"/>
    </row>
    <row r="1702" spans="1:64" x14ac:dyDescent="0.25">
      <c r="A1702" s="1" t="s">
        <v>32</v>
      </c>
      <c r="B1702" s="1" t="s">
        <v>2</v>
      </c>
      <c r="C1702" s="1" t="s">
        <v>39</v>
      </c>
      <c r="D1702" s="1" t="s">
        <v>4</v>
      </c>
      <c r="E1702" s="1" t="s">
        <v>2659</v>
      </c>
      <c r="F1702" s="1" t="s">
        <v>2660</v>
      </c>
      <c r="G1702"/>
      <c r="H1702" s="22">
        <v>2.5999999999999999E-3</v>
      </c>
      <c r="J1702" s="13">
        <v>4.7399999999999998E-2</v>
      </c>
      <c r="K1702" s="13">
        <v>2.3300000000000001E-2</v>
      </c>
      <c r="L1702" s="13">
        <v>6.7000000000000002E-3</v>
      </c>
      <c r="M1702" s="13">
        <v>6.4000000000000003E-3</v>
      </c>
      <c r="N1702" s="13">
        <v>-8.9999999999999993E-3</v>
      </c>
      <c r="O1702" s="13">
        <v>-0.09</v>
      </c>
      <c r="P1702" s="13"/>
      <c r="Q1702" s="19">
        <v>50</v>
      </c>
      <c r="R1702" s="22">
        <v>0.28999999999999998</v>
      </c>
      <c r="S1702" s="22">
        <v>0.5</v>
      </c>
      <c r="T1702" s="22">
        <v>-0.13</v>
      </c>
      <c r="U1702" s="19">
        <v>97</v>
      </c>
      <c r="V1702" s="19">
        <v>16</v>
      </c>
      <c r="AS1702" s="2"/>
      <c r="AT1702" s="2"/>
      <c r="AU1702" s="2"/>
      <c r="AV1702" s="15"/>
      <c r="AW1702" s="15"/>
      <c r="BA1702" s="2"/>
      <c r="BB1702" s="2"/>
      <c r="BD1702" s="20"/>
      <c r="BE1702" s="20"/>
      <c r="BG1702" s="3"/>
      <c r="BH1702" s="1"/>
      <c r="BI1702" s="1"/>
      <c r="BJ1702" s="1"/>
      <c r="BK1702" s="1"/>
      <c r="BL1702" s="1"/>
    </row>
    <row r="1703" spans="1:64" x14ac:dyDescent="0.25">
      <c r="A1703" s="1" t="s">
        <v>1</v>
      </c>
      <c r="B1703" s="1" t="s">
        <v>2</v>
      </c>
      <c r="C1703" s="1" t="s">
        <v>39</v>
      </c>
      <c r="D1703" s="1" t="s">
        <v>16</v>
      </c>
      <c r="E1703" s="1" t="s">
        <v>248</v>
      </c>
      <c r="F1703" s="1" t="s">
        <v>725</v>
      </c>
      <c r="G1703"/>
      <c r="H1703" s="22">
        <v>6.8999999999999999E-3</v>
      </c>
      <c r="J1703" s="13">
        <v>-0.2757</v>
      </c>
      <c r="K1703" s="13">
        <v>0.1321</v>
      </c>
      <c r="L1703" s="13">
        <v>3.7699999999999997E-2</v>
      </c>
      <c r="M1703" s="13">
        <v>2.9700000000000001E-2</v>
      </c>
      <c r="N1703" s="13">
        <v>-0.32569999999999999</v>
      </c>
      <c r="O1703" s="13">
        <v>-0.33029999999999998</v>
      </c>
      <c r="P1703" s="13"/>
      <c r="Q1703" s="19">
        <v>71</v>
      </c>
      <c r="R1703" s="22">
        <v>0.28999999999999998</v>
      </c>
      <c r="S1703" s="22">
        <v>0.55000000000000004</v>
      </c>
      <c r="T1703" s="22">
        <v>-0.12</v>
      </c>
      <c r="U1703" s="19">
        <v>56</v>
      </c>
      <c r="V1703" s="19">
        <v>12</v>
      </c>
      <c r="AS1703" s="2"/>
      <c r="AT1703" s="2"/>
      <c r="AU1703" s="2"/>
      <c r="AV1703" s="15"/>
      <c r="AW1703" s="15"/>
      <c r="BA1703" s="2"/>
      <c r="BB1703" s="2"/>
      <c r="BD1703" s="20"/>
      <c r="BE1703" s="20"/>
      <c r="BG1703" s="3"/>
      <c r="BH1703" s="1"/>
      <c r="BI1703" s="1"/>
      <c r="BJ1703" s="1"/>
      <c r="BK1703" s="1"/>
      <c r="BL1703" s="1"/>
    </row>
    <row r="1704" spans="1:64" x14ac:dyDescent="0.25">
      <c r="A1704" s="1" t="s">
        <v>27</v>
      </c>
      <c r="B1704" s="1" t="s">
        <v>18</v>
      </c>
      <c r="C1704" s="1" t="s">
        <v>25</v>
      </c>
      <c r="D1704" s="1" t="s">
        <v>4</v>
      </c>
      <c r="E1704" s="1" t="s">
        <v>838</v>
      </c>
      <c r="F1704" s="1" t="s">
        <v>839</v>
      </c>
      <c r="G1704"/>
      <c r="H1704" s="22">
        <v>-1.3100000000000001E-2</v>
      </c>
      <c r="J1704" s="13">
        <v>7.8200000000000006E-2</v>
      </c>
      <c r="K1704" s="13">
        <v>9.9199999999999997E-2</v>
      </c>
      <c r="L1704" s="13">
        <v>2.8299999999999999E-2</v>
      </c>
      <c r="M1704" s="13">
        <v>2.3599999999999999E-2</v>
      </c>
      <c r="N1704" s="13">
        <v>-1.3100000000000001E-2</v>
      </c>
      <c r="O1704" s="13">
        <v>-0.26090000000000002</v>
      </c>
      <c r="P1704" s="13"/>
      <c r="Q1704" s="19">
        <v>56</v>
      </c>
      <c r="R1704" s="22">
        <v>0.28999999999999998</v>
      </c>
      <c r="S1704" s="22">
        <v>0.32</v>
      </c>
      <c r="T1704" s="22">
        <v>0.64</v>
      </c>
      <c r="U1704" s="19">
        <v>48</v>
      </c>
      <c r="V1704" s="19">
        <v>7</v>
      </c>
      <c r="AS1704" s="2"/>
      <c r="AT1704" s="2"/>
      <c r="AU1704" s="2"/>
      <c r="AV1704" s="15"/>
      <c r="AW1704" s="15"/>
      <c r="BA1704" s="2"/>
      <c r="BB1704" s="2"/>
      <c r="BD1704" s="20"/>
      <c r="BE1704" s="20"/>
      <c r="BG1704" s="3"/>
      <c r="BH1704" s="1"/>
      <c r="BI1704" s="1"/>
      <c r="BJ1704" s="1"/>
      <c r="BK1704" s="1"/>
      <c r="BL1704" s="1"/>
    </row>
    <row r="1705" spans="1:64" x14ac:dyDescent="0.25">
      <c r="A1705" s="1" t="s">
        <v>1</v>
      </c>
      <c r="B1705" s="1" t="s">
        <v>2</v>
      </c>
      <c r="C1705" s="1" t="s">
        <v>22</v>
      </c>
      <c r="D1705" s="1" t="s">
        <v>4</v>
      </c>
      <c r="E1705" s="1" t="s">
        <v>1728</v>
      </c>
      <c r="F1705" s="1" t="s">
        <v>1729</v>
      </c>
      <c r="G1705"/>
      <c r="H1705" s="22">
        <v>1.15E-2</v>
      </c>
      <c r="J1705" s="13">
        <v>1.9199999999999998E-2</v>
      </c>
      <c r="K1705" s="13">
        <v>3.6999999999999998E-2</v>
      </c>
      <c r="L1705" s="13">
        <v>1.0500000000000001E-2</v>
      </c>
      <c r="M1705" s="13">
        <v>9.9000000000000008E-3</v>
      </c>
      <c r="N1705" s="13">
        <v>0</v>
      </c>
      <c r="O1705" s="13">
        <v>-2.9100000000000001E-2</v>
      </c>
      <c r="P1705" s="13"/>
      <c r="Q1705" s="19">
        <v>65</v>
      </c>
      <c r="R1705" s="22">
        <v>0.28000000000000003</v>
      </c>
      <c r="S1705" s="22">
        <v>0.56999999999999995</v>
      </c>
      <c r="T1705" s="22">
        <v>0.19</v>
      </c>
      <c r="U1705" s="19">
        <v>12</v>
      </c>
      <c r="V1705" s="19">
        <v>7</v>
      </c>
      <c r="AS1705" s="2"/>
      <c r="AT1705" s="2"/>
      <c r="AU1705" s="2"/>
      <c r="AV1705" s="15"/>
      <c r="AW1705" s="15"/>
      <c r="BA1705" s="2"/>
      <c r="BB1705" s="2"/>
      <c r="BD1705" s="20"/>
      <c r="BE1705" s="20"/>
      <c r="BG1705" s="3"/>
      <c r="BH1705" s="1"/>
      <c r="BI1705" s="1"/>
      <c r="BJ1705" s="1"/>
      <c r="BK1705" s="1"/>
      <c r="BL1705" s="1"/>
    </row>
    <row r="1706" spans="1:64" x14ac:dyDescent="0.25">
      <c r="A1706" s="1" t="s">
        <v>32</v>
      </c>
      <c r="B1706" s="1" t="s">
        <v>18</v>
      </c>
      <c r="C1706" s="1" t="s">
        <v>508</v>
      </c>
      <c r="D1706" s="1" t="s">
        <v>4</v>
      </c>
      <c r="E1706" s="1" t="s">
        <v>752</v>
      </c>
      <c r="F1706" s="1" t="s">
        <v>882</v>
      </c>
      <c r="G1706"/>
      <c r="H1706" s="22">
        <v>-2.5107999999999998E-2</v>
      </c>
      <c r="J1706" s="13">
        <v>4.4200000000000003E-2</v>
      </c>
      <c r="K1706" s="13">
        <v>0.1134</v>
      </c>
      <c r="L1706" s="13">
        <v>3.1600000000000003E-2</v>
      </c>
      <c r="M1706" s="13">
        <v>2.5499999999999998E-2</v>
      </c>
      <c r="N1706" s="13">
        <v>-0.1749</v>
      </c>
      <c r="O1706" s="13">
        <v>-0.26579999999999998</v>
      </c>
      <c r="P1706" s="13"/>
      <c r="Q1706" s="19">
        <v>0</v>
      </c>
      <c r="R1706" s="22">
        <v>0.28000000000000003</v>
      </c>
      <c r="S1706" s="22">
        <v>0.45</v>
      </c>
      <c r="T1706" s="22">
        <v>0.85</v>
      </c>
      <c r="U1706" s="19">
        <v>46</v>
      </c>
      <c r="V1706" s="19">
        <v>10</v>
      </c>
      <c r="AS1706" s="2"/>
      <c r="AT1706" s="2"/>
      <c r="AU1706" s="2"/>
      <c r="AV1706" s="15"/>
      <c r="AW1706" s="15"/>
      <c r="BA1706" s="2"/>
      <c r="BB1706" s="2"/>
      <c r="BD1706" s="20"/>
      <c r="BE1706" s="20"/>
      <c r="BG1706" s="3"/>
      <c r="BH1706" s="1"/>
      <c r="BI1706" s="1"/>
      <c r="BJ1706" s="1"/>
      <c r="BK1706" s="1"/>
      <c r="BL1706" s="1"/>
    </row>
    <row r="1707" spans="1:64" x14ac:dyDescent="0.25">
      <c r="A1707" s="1" t="s">
        <v>6</v>
      </c>
      <c r="B1707" s="1" t="s">
        <v>18</v>
      </c>
      <c r="C1707" s="1" t="s">
        <v>1645</v>
      </c>
      <c r="D1707" s="1" t="s">
        <v>4</v>
      </c>
      <c r="E1707" s="1" t="s">
        <v>1064</v>
      </c>
      <c r="F1707" s="1" t="s">
        <v>1065</v>
      </c>
      <c r="G1707">
        <v>-1.8700999999999999E-2</v>
      </c>
      <c r="H1707" s="22">
        <v>-0.13533999999999999</v>
      </c>
      <c r="I1707" s="2">
        <v>-1.8700000000000001E-2</v>
      </c>
      <c r="J1707" s="13">
        <v>0.14299999999999999</v>
      </c>
      <c r="K1707" s="13">
        <v>0.62649999999999995</v>
      </c>
      <c r="L1707" s="13">
        <v>0.1764</v>
      </c>
      <c r="M1707" s="13">
        <v>-3.7000000000000002E-3</v>
      </c>
      <c r="N1707" s="13">
        <v>-0.49909999999999999</v>
      </c>
      <c r="O1707" s="13">
        <v>-0.63329999999999997</v>
      </c>
      <c r="P1707" s="13">
        <v>-1.8700000000000001E-2</v>
      </c>
      <c r="Q1707" s="19">
        <v>0</v>
      </c>
      <c r="R1707" s="22">
        <v>0.28000000000000003</v>
      </c>
      <c r="S1707" s="22">
        <v>0.5</v>
      </c>
      <c r="T1707" s="22">
        <v>0.34</v>
      </c>
      <c r="U1707" s="19">
        <v>38</v>
      </c>
      <c r="V1707" s="19">
        <v>11</v>
      </c>
      <c r="AS1707" s="2"/>
      <c r="AT1707" s="2"/>
      <c r="AU1707" s="2"/>
      <c r="AV1707" s="15"/>
      <c r="AW1707" s="15"/>
      <c r="BA1707" s="2"/>
      <c r="BB1707" s="2"/>
      <c r="BD1707" s="20"/>
      <c r="BE1707" s="20"/>
      <c r="BG1707" s="3"/>
      <c r="BH1707" s="1"/>
      <c r="BI1707" s="1"/>
      <c r="BJ1707" s="1"/>
      <c r="BK1707" s="1"/>
      <c r="BL1707" s="1"/>
    </row>
    <row r="1708" spans="1:64" x14ac:dyDescent="0.25">
      <c r="A1708" s="1" t="s">
        <v>17</v>
      </c>
      <c r="B1708" s="1" t="s">
        <v>18</v>
      </c>
      <c r="C1708" s="1" t="s">
        <v>25</v>
      </c>
      <c r="D1708" s="1" t="s">
        <v>100</v>
      </c>
      <c r="E1708" s="1" t="s">
        <v>2421</v>
      </c>
      <c r="F1708" s="1" t="s">
        <v>2423</v>
      </c>
      <c r="G1708"/>
      <c r="H1708" s="22">
        <v>-2.2200000000000001E-2</v>
      </c>
      <c r="J1708" s="13">
        <v>-2.75E-2</v>
      </c>
      <c r="K1708" s="13">
        <v>0.16750000000000001</v>
      </c>
      <c r="L1708" s="13">
        <v>4.6199999999999998E-2</v>
      </c>
      <c r="M1708" s="13">
        <v>3.1899999999999998E-2</v>
      </c>
      <c r="N1708" s="13">
        <v>-8.14E-2</v>
      </c>
      <c r="O1708" s="13">
        <v>-0.34510000000000002</v>
      </c>
      <c r="P1708" s="13"/>
      <c r="Q1708" s="19">
        <v>42</v>
      </c>
      <c r="R1708" s="22">
        <v>0.28000000000000003</v>
      </c>
      <c r="S1708" s="22">
        <v>0.3</v>
      </c>
      <c r="T1708" s="22">
        <v>0.43</v>
      </c>
      <c r="U1708" s="19">
        <v>42</v>
      </c>
      <c r="V1708" s="19">
        <v>7</v>
      </c>
      <c r="AS1708" s="2"/>
      <c r="AT1708" s="2"/>
      <c r="AU1708" s="2"/>
      <c r="AV1708" s="15"/>
      <c r="AW1708" s="15"/>
      <c r="BA1708" s="2"/>
      <c r="BB1708" s="2"/>
      <c r="BD1708" s="20"/>
      <c r="BE1708" s="20"/>
      <c r="BG1708" s="3"/>
      <c r="BH1708" s="1"/>
      <c r="BI1708" s="1"/>
      <c r="BJ1708" s="1"/>
      <c r="BK1708" s="1"/>
      <c r="BL1708" s="1"/>
    </row>
    <row r="1709" spans="1:64" x14ac:dyDescent="0.25">
      <c r="A1709" s="1" t="s">
        <v>1</v>
      </c>
      <c r="B1709" s="1" t="s">
        <v>2</v>
      </c>
      <c r="C1709" s="1" t="s">
        <v>13</v>
      </c>
      <c r="D1709" s="1" t="s">
        <v>4</v>
      </c>
      <c r="E1709" s="1" t="s">
        <v>3005</v>
      </c>
      <c r="F1709" s="1" t="s">
        <v>3132</v>
      </c>
      <c r="G1709"/>
      <c r="H1709" s="22">
        <v>-4.3999999999999997E-2</v>
      </c>
      <c r="J1709" s="13">
        <v>-0.1444</v>
      </c>
      <c r="K1709" s="13">
        <v>0.19700000000000001</v>
      </c>
      <c r="L1709" s="13">
        <v>5.5399999999999998E-2</v>
      </c>
      <c r="M1709" s="13">
        <v>3.6900000000000002E-2</v>
      </c>
      <c r="N1709" s="13">
        <v>-0.61409999999999998</v>
      </c>
      <c r="O1709" s="13">
        <v>-0.61409999999999998</v>
      </c>
      <c r="P1709" s="13"/>
      <c r="Q1709" s="19">
        <v>7</v>
      </c>
      <c r="R1709" s="22">
        <v>0.28000000000000003</v>
      </c>
      <c r="S1709" s="22">
        <v>0.47</v>
      </c>
      <c r="T1709" s="22">
        <v>-0.06</v>
      </c>
      <c r="U1709" s="19">
        <v>190</v>
      </c>
      <c r="V1709" s="19">
        <v>18</v>
      </c>
      <c r="AS1709" s="2"/>
      <c r="AT1709" s="2"/>
      <c r="AU1709" s="2"/>
      <c r="AV1709" s="15"/>
      <c r="AW1709" s="15"/>
      <c r="BA1709" s="2"/>
      <c r="BB1709" s="2"/>
      <c r="BD1709" s="20"/>
      <c r="BE1709" s="20"/>
      <c r="BG1709" s="3"/>
      <c r="BH1709" s="1"/>
      <c r="BI1709" s="1"/>
      <c r="BJ1709" s="1"/>
      <c r="BK1709" s="1"/>
      <c r="BL1709" s="1"/>
    </row>
    <row r="1710" spans="1:64" x14ac:dyDescent="0.25">
      <c r="A1710" s="1" t="s">
        <v>1</v>
      </c>
      <c r="B1710" s="1" t="s">
        <v>2</v>
      </c>
      <c r="C1710" s="1" t="s">
        <v>13</v>
      </c>
      <c r="D1710" s="1" t="s">
        <v>4</v>
      </c>
      <c r="E1710" s="1" t="s">
        <v>260</v>
      </c>
      <c r="F1710" s="1" t="s">
        <v>730</v>
      </c>
      <c r="G1710"/>
      <c r="H1710" s="22">
        <v>1.3028E-2</v>
      </c>
      <c r="J1710" s="13">
        <v>7.1099999999999997E-2</v>
      </c>
      <c r="K1710" s="13">
        <v>0.1525</v>
      </c>
      <c r="L1710" s="13">
        <v>4.3400000000000001E-2</v>
      </c>
      <c r="M1710" s="13">
        <v>3.2500000000000001E-2</v>
      </c>
      <c r="N1710" s="13">
        <v>-0.12909999999999999</v>
      </c>
      <c r="O1710" s="13">
        <v>-0.23139999999999999</v>
      </c>
      <c r="P1710" s="13"/>
      <c r="Q1710" s="19">
        <v>84</v>
      </c>
      <c r="R1710" s="22">
        <v>0.28000000000000003</v>
      </c>
      <c r="S1710" s="22">
        <v>0.51</v>
      </c>
      <c r="T1710" s="22">
        <v>0.05</v>
      </c>
      <c r="U1710" s="19">
        <v>36</v>
      </c>
      <c r="V1710" s="19">
        <v>14</v>
      </c>
      <c r="AS1710" s="2"/>
      <c r="AT1710" s="2"/>
      <c r="AU1710" s="2"/>
      <c r="AV1710" s="15"/>
      <c r="AW1710" s="15"/>
      <c r="BA1710" s="2"/>
      <c r="BB1710" s="2"/>
      <c r="BD1710" s="20"/>
      <c r="BE1710" s="20"/>
      <c r="BG1710" s="3"/>
      <c r="BH1710" s="1"/>
      <c r="BI1710" s="1"/>
      <c r="BJ1710" s="1"/>
      <c r="BK1710" s="1"/>
      <c r="BL1710" s="1"/>
    </row>
    <row r="1711" spans="1:64" x14ac:dyDescent="0.25">
      <c r="A1711" s="1" t="s">
        <v>6</v>
      </c>
      <c r="B1711" s="1" t="s">
        <v>18</v>
      </c>
      <c r="C1711" s="1" t="s">
        <v>1645</v>
      </c>
      <c r="D1711" s="1" t="s">
        <v>4</v>
      </c>
      <c r="E1711" s="1" t="s">
        <v>1904</v>
      </c>
      <c r="F1711" s="1" t="s">
        <v>1905</v>
      </c>
      <c r="G1711">
        <v>-5.7474999999999998E-2</v>
      </c>
      <c r="H1711" s="22">
        <v>-0.22367500000000001</v>
      </c>
      <c r="I1711" s="2">
        <v>-5.7500000000000002E-2</v>
      </c>
      <c r="J1711" s="13">
        <v>0.25629999999999997</v>
      </c>
      <c r="K1711" s="13">
        <v>1.1103000000000001</v>
      </c>
      <c r="L1711" s="13">
        <v>0.31</v>
      </c>
      <c r="M1711" s="13">
        <v>-0.2162</v>
      </c>
      <c r="N1711" s="13">
        <v>-0.71040000000000003</v>
      </c>
      <c r="O1711" s="13">
        <v>-0.91610000000000003</v>
      </c>
      <c r="P1711" s="13">
        <v>-5.7500000000000002E-2</v>
      </c>
      <c r="Q1711" s="19">
        <v>0</v>
      </c>
      <c r="R1711" s="22">
        <v>0.28000000000000003</v>
      </c>
      <c r="S1711" s="22">
        <v>0.61</v>
      </c>
      <c r="T1711" s="22">
        <v>0.54</v>
      </c>
      <c r="U1711" s="19">
        <v>38</v>
      </c>
      <c r="V1711" s="19">
        <v>20</v>
      </c>
      <c r="AS1711" s="2"/>
      <c r="AT1711" s="2"/>
      <c r="AU1711" s="2"/>
      <c r="AV1711" s="15"/>
      <c r="AW1711" s="15"/>
      <c r="BA1711" s="2"/>
      <c r="BB1711" s="2"/>
      <c r="BD1711" s="20"/>
      <c r="BE1711" s="20"/>
      <c r="BG1711" s="3"/>
      <c r="BH1711" s="1"/>
      <c r="BI1711" s="1"/>
      <c r="BJ1711" s="1"/>
      <c r="BK1711" s="1"/>
      <c r="BL1711" s="1"/>
    </row>
    <row r="1712" spans="1:64" x14ac:dyDescent="0.25">
      <c r="A1712" s="1" t="s">
        <v>6</v>
      </c>
      <c r="B1712" s="1" t="s">
        <v>18</v>
      </c>
      <c r="C1712" s="1" t="s">
        <v>1645</v>
      </c>
      <c r="D1712" s="1" t="s">
        <v>4</v>
      </c>
      <c r="E1712" s="1" t="s">
        <v>1982</v>
      </c>
      <c r="F1712" s="1" t="s">
        <v>1983</v>
      </c>
      <c r="G1712">
        <v>-5.0758999999999999E-2</v>
      </c>
      <c r="H1712" s="22">
        <v>-0.15514</v>
      </c>
      <c r="I1712" s="2">
        <v>-5.0799999999999998E-2</v>
      </c>
      <c r="J1712" s="13">
        <v>0.20580000000000001</v>
      </c>
      <c r="K1712" s="13">
        <v>1.0145</v>
      </c>
      <c r="L1712" s="13">
        <v>0.28160000000000002</v>
      </c>
      <c r="M1712" s="13">
        <v>-0.1681</v>
      </c>
      <c r="N1712" s="13">
        <v>-0.66900000000000004</v>
      </c>
      <c r="O1712" s="13">
        <v>-0.81379999999999997</v>
      </c>
      <c r="P1712" s="13">
        <v>-5.0799999999999998E-2</v>
      </c>
      <c r="Q1712" s="19">
        <v>0</v>
      </c>
      <c r="R1712" s="22">
        <v>0.28000000000000003</v>
      </c>
      <c r="S1712" s="22">
        <v>0.55000000000000004</v>
      </c>
      <c r="T1712" s="22">
        <v>0.39</v>
      </c>
      <c r="U1712" s="19">
        <v>38</v>
      </c>
      <c r="V1712" s="19">
        <v>14</v>
      </c>
      <c r="AS1712" s="2"/>
      <c r="AT1712" s="2"/>
      <c r="AU1712" s="2"/>
      <c r="AV1712" s="15"/>
      <c r="AW1712" s="15"/>
      <c r="BA1712" s="2"/>
      <c r="BB1712" s="2"/>
      <c r="BD1712" s="20"/>
      <c r="BE1712" s="20"/>
      <c r="BG1712" s="3"/>
      <c r="BH1712" s="1"/>
      <c r="BI1712" s="1"/>
      <c r="BJ1712" s="1"/>
      <c r="BK1712" s="1"/>
      <c r="BL1712" s="1"/>
    </row>
    <row r="1713" spans="1:64" x14ac:dyDescent="0.25">
      <c r="A1713" s="1" t="s">
        <v>6</v>
      </c>
      <c r="B1713" s="1" t="s">
        <v>18</v>
      </c>
      <c r="C1713" s="1" t="s">
        <v>1645</v>
      </c>
      <c r="D1713" s="1" t="s">
        <v>4</v>
      </c>
      <c r="E1713" s="1" t="s">
        <v>2004</v>
      </c>
      <c r="F1713" s="1" t="s">
        <v>2005</v>
      </c>
      <c r="G1713">
        <v>6.8692000000000003E-2</v>
      </c>
      <c r="H1713" s="22">
        <v>-0.156778</v>
      </c>
      <c r="I1713" s="2">
        <v>6.8699999999999997E-2</v>
      </c>
      <c r="J1713" s="13">
        <v>0.51060000000000005</v>
      </c>
      <c r="K1713" s="13">
        <v>0.85250000000000004</v>
      </c>
      <c r="L1713" s="13">
        <v>0.2424</v>
      </c>
      <c r="M1713" s="13">
        <v>-7.4899999999999994E-2</v>
      </c>
      <c r="N1713" s="13">
        <v>-0.4803</v>
      </c>
      <c r="O1713" s="13">
        <v>-0.83760000000000001</v>
      </c>
      <c r="P1713" s="13">
        <v>6.8699999999999997E-2</v>
      </c>
      <c r="Q1713" s="19">
        <v>0</v>
      </c>
      <c r="R1713" s="22">
        <v>0.28000000000000003</v>
      </c>
      <c r="S1713" s="22">
        <v>0.65</v>
      </c>
      <c r="T1713" s="22">
        <v>0.55000000000000004</v>
      </c>
      <c r="U1713" s="19">
        <v>45</v>
      </c>
      <c r="V1713" s="19">
        <v>45</v>
      </c>
      <c r="AS1713" s="2"/>
      <c r="AT1713" s="2"/>
      <c r="AU1713" s="2"/>
      <c r="AV1713" s="15"/>
      <c r="AW1713" s="15"/>
      <c r="BA1713" s="2"/>
      <c r="BB1713" s="2"/>
      <c r="BD1713" s="20"/>
      <c r="BE1713" s="20"/>
      <c r="BG1713" s="3"/>
      <c r="BH1713" s="1"/>
      <c r="BI1713" s="1"/>
      <c r="BJ1713" s="1"/>
      <c r="BK1713" s="1"/>
      <c r="BL1713" s="1"/>
    </row>
    <row r="1714" spans="1:64" x14ac:dyDescent="0.25">
      <c r="A1714" s="1" t="s">
        <v>21</v>
      </c>
      <c r="B1714" s="1" t="s">
        <v>18</v>
      </c>
      <c r="C1714" s="1" t="s">
        <v>7</v>
      </c>
      <c r="D1714" s="1" t="s">
        <v>4</v>
      </c>
      <c r="E1714" s="1" t="s">
        <v>413</v>
      </c>
      <c r="F1714" s="1" t="s">
        <v>414</v>
      </c>
      <c r="G1714">
        <v>8.6230000000000005E-3</v>
      </c>
      <c r="H1714" s="22">
        <v>-1.769E-3</v>
      </c>
      <c r="I1714" s="2">
        <v>8.6E-3</v>
      </c>
      <c r="J1714" s="13">
        <v>1.29E-2</v>
      </c>
      <c r="K1714" s="13">
        <v>6.5000000000000002E-2</v>
      </c>
      <c r="L1714" s="13">
        <v>1.8499999999999999E-2</v>
      </c>
      <c r="M1714" s="13">
        <v>1.6500000000000001E-2</v>
      </c>
      <c r="N1714" s="13">
        <v>-0.1009</v>
      </c>
      <c r="O1714" s="13">
        <v>-0.14299999999999999</v>
      </c>
      <c r="P1714" s="13">
        <v>8.6E-3</v>
      </c>
      <c r="Q1714" s="19">
        <v>0</v>
      </c>
      <c r="R1714" s="22">
        <v>0.28000000000000003</v>
      </c>
      <c r="S1714" s="22">
        <v>0.36</v>
      </c>
      <c r="T1714" s="22">
        <v>0.45</v>
      </c>
      <c r="U1714" s="19">
        <v>41</v>
      </c>
      <c r="V1714" s="19">
        <v>7</v>
      </c>
      <c r="AS1714" s="2"/>
      <c r="AT1714" s="2"/>
      <c r="AU1714" s="2"/>
      <c r="AV1714" s="15"/>
      <c r="AW1714" s="15"/>
      <c r="BA1714" s="2"/>
      <c r="BB1714" s="2"/>
      <c r="BD1714" s="20"/>
      <c r="BE1714" s="20"/>
      <c r="BG1714" s="3"/>
      <c r="BH1714" s="1"/>
      <c r="BI1714" s="1"/>
      <c r="BJ1714" s="1"/>
      <c r="BK1714" s="1"/>
      <c r="BL1714" s="1"/>
    </row>
    <row r="1715" spans="1:64" x14ac:dyDescent="0.25">
      <c r="A1715" s="1" t="s">
        <v>1</v>
      </c>
      <c r="B1715" s="1" t="s">
        <v>2</v>
      </c>
      <c r="C1715" s="1" t="s">
        <v>39</v>
      </c>
      <c r="D1715" s="1" t="s">
        <v>45</v>
      </c>
      <c r="E1715" s="1" t="s">
        <v>2783</v>
      </c>
      <c r="F1715" s="1" t="s">
        <v>2784</v>
      </c>
      <c r="G1715"/>
      <c r="H1715" s="22">
        <v>3.78E-2</v>
      </c>
      <c r="J1715" s="13">
        <v>-2.8999999999999998E-3</v>
      </c>
      <c r="K1715" s="13">
        <v>0.12239999999999999</v>
      </c>
      <c r="L1715" s="13">
        <v>3.4200000000000001E-2</v>
      </c>
      <c r="M1715" s="13">
        <v>2.75E-2</v>
      </c>
      <c r="N1715" s="13">
        <v>-4.65E-2</v>
      </c>
      <c r="O1715" s="13">
        <v>-8.2699999999999996E-2</v>
      </c>
      <c r="P1715" s="13"/>
      <c r="Q1715" s="19">
        <v>0</v>
      </c>
      <c r="R1715" s="22">
        <v>0.28000000000000003</v>
      </c>
      <c r="S1715" s="22">
        <v>0.8</v>
      </c>
      <c r="T1715" s="22">
        <v>-0.24</v>
      </c>
      <c r="U1715" s="19">
        <v>7</v>
      </c>
      <c r="V1715" s="19">
        <v>3</v>
      </c>
      <c r="AS1715" s="2"/>
      <c r="AT1715" s="2"/>
      <c r="AU1715" s="2"/>
      <c r="AV1715" s="15"/>
      <c r="AW1715" s="15"/>
      <c r="BA1715" s="2"/>
      <c r="BB1715" s="2"/>
      <c r="BD1715" s="20"/>
      <c r="BE1715" s="20"/>
      <c r="BG1715" s="3"/>
      <c r="BH1715" s="1"/>
      <c r="BI1715" s="1"/>
      <c r="BJ1715" s="1"/>
      <c r="BK1715" s="1"/>
      <c r="BL1715" s="1"/>
    </row>
    <row r="1716" spans="1:64" x14ac:dyDescent="0.25">
      <c r="A1716" s="1" t="s">
        <v>17</v>
      </c>
      <c r="B1716" s="1" t="s">
        <v>18</v>
      </c>
      <c r="C1716" s="1" t="s">
        <v>25</v>
      </c>
      <c r="D1716" s="1" t="s">
        <v>288</v>
      </c>
      <c r="E1716" s="1" t="s">
        <v>2465</v>
      </c>
      <c r="F1716" s="1" t="s">
        <v>2566</v>
      </c>
      <c r="G1716"/>
      <c r="H1716" s="22">
        <v>4.0000000000000001E-3</v>
      </c>
      <c r="J1716" s="13">
        <v>1.0699999999999999E-2</v>
      </c>
      <c r="K1716" s="13">
        <v>4.4900000000000002E-2</v>
      </c>
      <c r="L1716" s="13">
        <v>1.2500000000000001E-2</v>
      </c>
      <c r="M1716" s="13">
        <v>0</v>
      </c>
      <c r="N1716" s="13">
        <v>-3.2300000000000002E-2</v>
      </c>
      <c r="O1716" s="13">
        <v>-3.6499999999999998E-2</v>
      </c>
      <c r="P1716" s="13"/>
      <c r="Q1716" s="19">
        <v>43</v>
      </c>
      <c r="R1716" s="22">
        <v>0.28000000000000003</v>
      </c>
      <c r="S1716" s="22">
        <v>0.75</v>
      </c>
      <c r="T1716" s="22"/>
      <c r="U1716" s="19">
        <v>7</v>
      </c>
      <c r="V1716" s="19">
        <v>4</v>
      </c>
      <c r="AS1716" s="2"/>
      <c r="AT1716" s="2"/>
      <c r="AU1716" s="2"/>
      <c r="AV1716" s="15"/>
      <c r="AW1716" s="15"/>
      <c r="BA1716" s="2"/>
      <c r="BB1716" s="2"/>
      <c r="BD1716" s="20"/>
      <c r="BE1716" s="20"/>
      <c r="BG1716" s="3"/>
      <c r="BH1716" s="1"/>
      <c r="BI1716" s="1"/>
      <c r="BJ1716" s="1"/>
      <c r="BK1716" s="1"/>
      <c r="BL1716" s="1"/>
    </row>
    <row r="1717" spans="1:64" x14ac:dyDescent="0.25">
      <c r="A1717" s="1" t="s">
        <v>483</v>
      </c>
      <c r="B1717" s="1" t="s">
        <v>18</v>
      </c>
      <c r="C1717" s="1" t="s">
        <v>25</v>
      </c>
      <c r="D1717" s="1" t="s">
        <v>4</v>
      </c>
      <c r="E1717" s="1" t="s">
        <v>2468</v>
      </c>
      <c r="F1717" s="1" t="s">
        <v>483</v>
      </c>
      <c r="G1717"/>
      <c r="H1717" s="22">
        <v>6.8999999999999999E-3</v>
      </c>
      <c r="J1717" s="13">
        <v>3.8100000000000002E-2</v>
      </c>
      <c r="K1717" s="13">
        <v>3.7400000000000003E-2</v>
      </c>
      <c r="L1717" s="13">
        <v>1.03E-2</v>
      </c>
      <c r="M1717" s="13">
        <v>9.7000000000000003E-3</v>
      </c>
      <c r="N1717" s="13">
        <v>-1.95E-2</v>
      </c>
      <c r="O1717" s="13">
        <v>-7.9500000000000001E-2</v>
      </c>
      <c r="P1717" s="13"/>
      <c r="Q1717" s="19">
        <v>112</v>
      </c>
      <c r="R1717" s="22">
        <v>0.28000000000000003</v>
      </c>
      <c r="S1717" s="22">
        <v>0.26</v>
      </c>
      <c r="T1717" s="22">
        <v>0.61</v>
      </c>
      <c r="U1717" s="19">
        <v>38</v>
      </c>
      <c r="V1717" s="19">
        <v>7</v>
      </c>
      <c r="AS1717" s="2"/>
      <c r="AT1717" s="2"/>
      <c r="AU1717" s="2"/>
      <c r="AV1717" s="15"/>
      <c r="AW1717" s="15"/>
      <c r="BA1717" s="2"/>
      <c r="BB1717" s="2"/>
      <c r="BD1717" s="20"/>
      <c r="BE1717" s="20"/>
      <c r="BG1717" s="3"/>
      <c r="BH1717" s="1"/>
      <c r="BI1717" s="1"/>
      <c r="BJ1717" s="1"/>
      <c r="BK1717" s="1"/>
      <c r="BL1717" s="1"/>
    </row>
    <row r="1718" spans="1:64" x14ac:dyDescent="0.25">
      <c r="A1718" s="1" t="s">
        <v>32</v>
      </c>
      <c r="B1718" s="1" t="s">
        <v>18</v>
      </c>
      <c r="C1718" s="1" t="s">
        <v>508</v>
      </c>
      <c r="D1718" s="1" t="s">
        <v>4</v>
      </c>
      <c r="E1718" s="1" t="s">
        <v>641</v>
      </c>
      <c r="F1718" s="1" t="s">
        <v>2863</v>
      </c>
      <c r="G1718"/>
      <c r="H1718" s="22">
        <v>-1.7299999999999999E-2</v>
      </c>
      <c r="J1718" s="13">
        <v>6.1699999999999998E-2</v>
      </c>
      <c r="K1718" s="13">
        <v>7.2599999999999998E-2</v>
      </c>
      <c r="L1718" s="13">
        <v>2.0299999999999999E-2</v>
      </c>
      <c r="M1718" s="13">
        <v>1.78E-2</v>
      </c>
      <c r="N1718" s="13">
        <v>-6.5799999999999997E-2</v>
      </c>
      <c r="O1718" s="13">
        <v>-0.21110000000000001</v>
      </c>
      <c r="P1718" s="13"/>
      <c r="Q1718" s="19">
        <v>79</v>
      </c>
      <c r="R1718" s="22">
        <v>0.28000000000000003</v>
      </c>
      <c r="S1718" s="22">
        <v>0.35</v>
      </c>
      <c r="T1718" s="22">
        <v>0.82</v>
      </c>
      <c r="U1718" s="19">
        <v>42</v>
      </c>
      <c r="V1718" s="19">
        <v>8</v>
      </c>
      <c r="AS1718" s="2"/>
      <c r="AT1718" s="2"/>
      <c r="AU1718" s="2"/>
      <c r="AV1718" s="15"/>
      <c r="AW1718" s="15"/>
      <c r="BA1718" s="2"/>
      <c r="BB1718" s="2"/>
      <c r="BD1718" s="20"/>
      <c r="BE1718" s="20"/>
      <c r="BG1718" s="3"/>
      <c r="BH1718" s="1"/>
      <c r="BI1718" s="1"/>
      <c r="BJ1718" s="1"/>
      <c r="BK1718" s="1"/>
      <c r="BL1718" s="1"/>
    </row>
    <row r="1719" spans="1:64" x14ac:dyDescent="0.25">
      <c r="A1719" s="1" t="s">
        <v>6</v>
      </c>
      <c r="B1719" s="1" t="s">
        <v>18</v>
      </c>
      <c r="C1719" s="1" t="s">
        <v>1645</v>
      </c>
      <c r="D1719" s="1" t="s">
        <v>4</v>
      </c>
      <c r="E1719" s="1" t="s">
        <v>797</v>
      </c>
      <c r="F1719" s="1" t="s">
        <v>1368</v>
      </c>
      <c r="G1719">
        <v>5.0763999999999997E-2</v>
      </c>
      <c r="H1719" s="22">
        <v>-0.116054</v>
      </c>
      <c r="I1719" s="2">
        <v>5.0799999999999998E-2</v>
      </c>
      <c r="J1719" s="13">
        <v>0.52880000000000005</v>
      </c>
      <c r="K1719" s="13">
        <v>0.64800000000000002</v>
      </c>
      <c r="L1719" s="13">
        <v>0.18440000000000001</v>
      </c>
      <c r="M1719" s="13">
        <v>1.52E-2</v>
      </c>
      <c r="N1719" s="13">
        <v>-8.6300000000000002E-2</v>
      </c>
      <c r="O1719" s="13">
        <v>-0.62309999999999999</v>
      </c>
      <c r="P1719" s="13">
        <v>5.0799999999999998E-2</v>
      </c>
      <c r="Q1719" s="19">
        <v>0</v>
      </c>
      <c r="R1719" s="22">
        <v>0.28000000000000003</v>
      </c>
      <c r="S1719" s="22">
        <v>0.61</v>
      </c>
      <c r="T1719" s="22">
        <v>0.27</v>
      </c>
      <c r="U1719" s="19">
        <v>45</v>
      </c>
      <c r="V1719" s="19">
        <v>45</v>
      </c>
      <c r="AS1719" s="2"/>
      <c r="AT1719" s="2"/>
      <c r="AU1719" s="2"/>
      <c r="AV1719" s="15"/>
      <c r="AW1719" s="15"/>
      <c r="BA1719" s="2"/>
      <c r="BB1719" s="2"/>
      <c r="BD1719" s="20"/>
      <c r="BE1719" s="20"/>
      <c r="BG1719" s="3"/>
      <c r="BH1719" s="1"/>
      <c r="BI1719" s="1"/>
      <c r="BJ1719" s="1"/>
      <c r="BK1719" s="1"/>
      <c r="BL1719" s="1"/>
    </row>
    <row r="1720" spans="1:64" x14ac:dyDescent="0.25">
      <c r="A1720" s="1" t="s">
        <v>1</v>
      </c>
      <c r="B1720" s="1" t="s">
        <v>2</v>
      </c>
      <c r="C1720" s="1" t="s">
        <v>39</v>
      </c>
      <c r="D1720" s="1" t="s">
        <v>30</v>
      </c>
      <c r="E1720" s="1" t="s">
        <v>212</v>
      </c>
      <c r="F1720" s="1" t="s">
        <v>1620</v>
      </c>
      <c r="G1720"/>
      <c r="H1720" s="22">
        <v>-4.4200000000000003E-2</v>
      </c>
      <c r="J1720" s="13">
        <v>-3.7400000000000003E-2</v>
      </c>
      <c r="K1720" s="13">
        <v>0.16800000000000001</v>
      </c>
      <c r="L1720" s="13">
        <v>4.6899999999999997E-2</v>
      </c>
      <c r="M1720" s="13">
        <v>3.3500000000000002E-2</v>
      </c>
      <c r="N1720" s="13">
        <v>-6.0900000000000003E-2</v>
      </c>
      <c r="O1720" s="13">
        <v>-0.1193</v>
      </c>
      <c r="P1720" s="13"/>
      <c r="Q1720" s="19">
        <v>3</v>
      </c>
      <c r="R1720" s="22">
        <v>0.28000000000000003</v>
      </c>
      <c r="S1720" s="22">
        <v>0.39</v>
      </c>
      <c r="T1720" s="22">
        <v>0.57999999999999996</v>
      </c>
      <c r="U1720" s="19">
        <v>16</v>
      </c>
      <c r="V1720" s="19">
        <v>5</v>
      </c>
      <c r="AS1720" s="2"/>
      <c r="AT1720" s="2"/>
      <c r="AU1720" s="2"/>
      <c r="AV1720" s="15"/>
      <c r="AW1720" s="15"/>
      <c r="BA1720" s="2"/>
      <c r="BB1720" s="2"/>
      <c r="BD1720" s="20"/>
      <c r="BE1720" s="20"/>
      <c r="BG1720" s="3"/>
      <c r="BH1720" s="1"/>
      <c r="BI1720" s="1"/>
      <c r="BJ1720" s="1"/>
      <c r="BK1720" s="1"/>
      <c r="BL1720" s="1"/>
    </row>
    <row r="1721" spans="1:64" x14ac:dyDescent="0.25">
      <c r="A1721" s="1" t="s">
        <v>6</v>
      </c>
      <c r="B1721" s="1" t="s">
        <v>18</v>
      </c>
      <c r="C1721" s="1" t="s">
        <v>1645</v>
      </c>
      <c r="D1721" s="1" t="s">
        <v>4</v>
      </c>
      <c r="E1721" s="1" t="s">
        <v>2076</v>
      </c>
      <c r="F1721" s="1" t="s">
        <v>2077</v>
      </c>
      <c r="G1721">
        <v>-0.102091</v>
      </c>
      <c r="H1721" s="22">
        <v>2.9284000000000001E-2</v>
      </c>
      <c r="I1721" s="2">
        <v>-0.1021</v>
      </c>
      <c r="J1721" s="13">
        <v>5.2600000000000001E-2</v>
      </c>
      <c r="K1721" s="13">
        <v>0.504</v>
      </c>
      <c r="L1721" s="13">
        <v>0.13950000000000001</v>
      </c>
      <c r="M1721" s="13">
        <v>1.5299999999999999E-2</v>
      </c>
      <c r="N1721" s="13">
        <v>-0.29649999999999999</v>
      </c>
      <c r="O1721" s="13">
        <v>-0.55269999999999997</v>
      </c>
      <c r="P1721" s="13">
        <v>-0.1021</v>
      </c>
      <c r="Q1721" s="19">
        <v>0</v>
      </c>
      <c r="R1721" s="22">
        <v>0.28000000000000003</v>
      </c>
      <c r="S1721" s="22">
        <v>0.42</v>
      </c>
      <c r="T1721" s="22">
        <v>0.4</v>
      </c>
      <c r="U1721" s="19">
        <v>34</v>
      </c>
      <c r="V1721" s="19">
        <v>22</v>
      </c>
      <c r="AS1721" s="2"/>
      <c r="AT1721" s="2"/>
      <c r="AU1721" s="2"/>
      <c r="AV1721" s="15"/>
      <c r="AW1721" s="15"/>
      <c r="BA1721" s="2"/>
      <c r="BB1721" s="2"/>
      <c r="BD1721" s="20"/>
      <c r="BE1721" s="20"/>
      <c r="BG1721" s="3"/>
      <c r="BH1721" s="1"/>
      <c r="BI1721" s="1"/>
      <c r="BJ1721" s="1"/>
      <c r="BK1721" s="1"/>
      <c r="BL1721" s="1"/>
    </row>
    <row r="1722" spans="1:64" x14ac:dyDescent="0.25">
      <c r="A1722" s="1" t="s">
        <v>1</v>
      </c>
      <c r="B1722" s="1" t="s">
        <v>18</v>
      </c>
      <c r="C1722" s="1" t="s">
        <v>25</v>
      </c>
      <c r="D1722" s="1" t="s">
        <v>45</v>
      </c>
      <c r="E1722" s="1" t="s">
        <v>141</v>
      </c>
      <c r="F1722" s="1" t="s">
        <v>1451</v>
      </c>
      <c r="G1722"/>
      <c r="H1722" s="22">
        <v>5.1999999999999998E-3</v>
      </c>
      <c r="J1722" s="13">
        <v>-0.10340000000000001</v>
      </c>
      <c r="K1722" s="13">
        <v>0.1031</v>
      </c>
      <c r="L1722" s="13">
        <v>2.8000000000000001E-2</v>
      </c>
      <c r="M1722" s="13">
        <v>2.29E-2</v>
      </c>
      <c r="N1722" s="13">
        <v>-0.1046</v>
      </c>
      <c r="O1722" s="13">
        <v>-0.12870000000000001</v>
      </c>
      <c r="P1722" s="13"/>
      <c r="Q1722" s="19">
        <v>6</v>
      </c>
      <c r="R1722" s="22">
        <v>0.27</v>
      </c>
      <c r="S1722" s="22">
        <v>0.3</v>
      </c>
      <c r="T1722" s="22">
        <v>0</v>
      </c>
      <c r="U1722" s="19">
        <v>13</v>
      </c>
      <c r="V1722" s="19">
        <v>4</v>
      </c>
      <c r="AS1722" s="2"/>
      <c r="AT1722" s="2"/>
      <c r="AU1722" s="2"/>
      <c r="AV1722" s="15"/>
      <c r="AW1722" s="15"/>
      <c r="BA1722" s="2"/>
      <c r="BB1722" s="2"/>
      <c r="BD1722" s="20"/>
      <c r="BE1722" s="20"/>
      <c r="BG1722" s="3"/>
      <c r="BH1722" s="1"/>
      <c r="BI1722" s="1"/>
      <c r="BJ1722" s="1"/>
      <c r="BK1722" s="1"/>
      <c r="BL1722" s="1"/>
    </row>
    <row r="1723" spans="1:64" x14ac:dyDescent="0.25">
      <c r="A1723" s="1" t="s">
        <v>1</v>
      </c>
      <c r="B1723" s="1" t="s">
        <v>2</v>
      </c>
      <c r="C1723" s="1" t="s">
        <v>13</v>
      </c>
      <c r="D1723" s="1" t="s">
        <v>4</v>
      </c>
      <c r="E1723" s="1" t="s">
        <v>614</v>
      </c>
      <c r="F1723" s="1" t="s">
        <v>620</v>
      </c>
      <c r="G1723"/>
      <c r="H1723" s="22">
        <v>-6.3E-3</v>
      </c>
      <c r="J1723" s="13">
        <v>3.8399999999999997E-2</v>
      </c>
      <c r="K1723" s="13">
        <v>0.11749999999999999</v>
      </c>
      <c r="L1723" s="13">
        <v>3.15E-2</v>
      </c>
      <c r="M1723" s="13">
        <v>2.4899999999999999E-2</v>
      </c>
      <c r="N1723" s="13">
        <v>-9.1899999999999996E-2</v>
      </c>
      <c r="O1723" s="13">
        <v>-0.23780000000000001</v>
      </c>
      <c r="P1723" s="13"/>
      <c r="Q1723" s="19">
        <v>103</v>
      </c>
      <c r="R1723" s="22">
        <v>0.27</v>
      </c>
      <c r="S1723" s="22">
        <v>0.47</v>
      </c>
      <c r="T1723" s="22">
        <v>-0.09</v>
      </c>
      <c r="U1723" s="19">
        <v>83</v>
      </c>
      <c r="V1723" s="19">
        <v>14</v>
      </c>
      <c r="AS1723" s="2"/>
      <c r="AT1723" s="2"/>
      <c r="AU1723" s="2"/>
      <c r="AV1723" s="15"/>
      <c r="AW1723" s="15"/>
      <c r="BA1723" s="2"/>
      <c r="BB1723" s="2"/>
      <c r="BD1723" s="20"/>
      <c r="BE1723" s="20"/>
      <c r="BG1723" s="3"/>
      <c r="BH1723" s="1"/>
      <c r="BI1723" s="1"/>
      <c r="BJ1723" s="1"/>
      <c r="BK1723" s="1"/>
      <c r="BL1723" s="1"/>
    </row>
    <row r="1724" spans="1:64" x14ac:dyDescent="0.25">
      <c r="A1724" s="1" t="s">
        <v>36</v>
      </c>
      <c r="B1724" s="1" t="s">
        <v>8</v>
      </c>
      <c r="C1724" s="1" t="s">
        <v>7</v>
      </c>
      <c r="D1724" s="1" t="s">
        <v>4</v>
      </c>
      <c r="E1724" s="1" t="s">
        <v>1076</v>
      </c>
      <c r="F1724" s="1" t="s">
        <v>493</v>
      </c>
      <c r="G1724">
        <v>6.6189999999999999E-3</v>
      </c>
      <c r="H1724" s="22">
        <v>1.9250000000000001E-3</v>
      </c>
      <c r="I1724" s="2">
        <v>6.6E-3</v>
      </c>
      <c r="J1724" s="13">
        <v>-5.2299999999999999E-2</v>
      </c>
      <c r="K1724" s="13">
        <v>4.6699999999999998E-2</v>
      </c>
      <c r="L1724" s="13">
        <v>1.2699999999999999E-2</v>
      </c>
      <c r="M1724" s="13">
        <v>1.17E-2</v>
      </c>
      <c r="N1724" s="13">
        <v>-7.4300000000000005E-2</v>
      </c>
      <c r="O1724" s="13">
        <v>-0.11650000000000001</v>
      </c>
      <c r="P1724" s="13">
        <v>6.6E-3</v>
      </c>
      <c r="Q1724" s="19">
        <v>0</v>
      </c>
      <c r="R1724" s="22">
        <v>0.27</v>
      </c>
      <c r="S1724" s="22">
        <v>0.37</v>
      </c>
      <c r="T1724" s="22">
        <v>0.64</v>
      </c>
      <c r="U1724" s="19">
        <v>61</v>
      </c>
      <c r="V1724" s="19">
        <v>10</v>
      </c>
      <c r="AS1724" s="2"/>
      <c r="AT1724" s="2"/>
      <c r="AU1724" s="2"/>
      <c r="AV1724" s="15"/>
      <c r="AW1724" s="15"/>
      <c r="BA1724" s="2"/>
      <c r="BB1724" s="2"/>
      <c r="BD1724" s="20"/>
      <c r="BE1724" s="20"/>
      <c r="BG1724" s="3"/>
      <c r="BH1724" s="1"/>
      <c r="BI1724" s="1"/>
      <c r="BJ1724" s="1"/>
      <c r="BK1724" s="1"/>
      <c r="BL1724" s="1"/>
    </row>
    <row r="1725" spans="1:64" x14ac:dyDescent="0.25">
      <c r="A1725" s="1" t="s">
        <v>1</v>
      </c>
      <c r="B1725" s="1" t="s">
        <v>2</v>
      </c>
      <c r="C1725" s="1" t="s">
        <v>39</v>
      </c>
      <c r="D1725" s="1" t="s">
        <v>4</v>
      </c>
      <c r="E1725" s="1" t="s">
        <v>270</v>
      </c>
      <c r="F1725" s="1" t="s">
        <v>271</v>
      </c>
      <c r="G1725"/>
      <c r="H1725" s="22">
        <v>-1.34E-2</v>
      </c>
      <c r="J1725" s="13">
        <v>-5.3900000000000003E-2</v>
      </c>
      <c r="K1725" s="13">
        <v>7.0000000000000007E-2</v>
      </c>
      <c r="L1725" s="13">
        <v>1.8800000000000001E-2</v>
      </c>
      <c r="M1725" s="13">
        <v>1.6500000000000001E-2</v>
      </c>
      <c r="N1725" s="13">
        <v>-0.14449999999999999</v>
      </c>
      <c r="O1725" s="13">
        <v>-0.1825</v>
      </c>
      <c r="P1725" s="13"/>
      <c r="Q1725" s="19">
        <v>34</v>
      </c>
      <c r="R1725" s="22">
        <v>0.27</v>
      </c>
      <c r="S1725" s="22">
        <v>0.38</v>
      </c>
      <c r="T1725" s="22">
        <v>0.49</v>
      </c>
      <c r="U1725" s="19">
        <v>49</v>
      </c>
      <c r="V1725" s="19">
        <v>8</v>
      </c>
      <c r="AS1725" s="2"/>
      <c r="AT1725" s="2"/>
      <c r="AU1725" s="2"/>
      <c r="AV1725" s="15"/>
      <c r="AW1725" s="15"/>
      <c r="BA1725" s="2"/>
      <c r="BB1725" s="2"/>
      <c r="BD1725" s="20"/>
      <c r="BE1725" s="20"/>
      <c r="BG1725" s="3"/>
      <c r="BH1725" s="1"/>
      <c r="BI1725" s="1"/>
      <c r="BJ1725" s="1"/>
      <c r="BK1725" s="1"/>
      <c r="BL1725" s="1"/>
    </row>
    <row r="1726" spans="1:64" x14ac:dyDescent="0.25">
      <c r="A1726" s="1" t="s">
        <v>1</v>
      </c>
      <c r="B1726" s="1" t="s">
        <v>2</v>
      </c>
      <c r="C1726" s="1" t="s">
        <v>25</v>
      </c>
      <c r="D1726" s="1" t="s">
        <v>4</v>
      </c>
      <c r="E1726" s="1" t="s">
        <v>649</v>
      </c>
      <c r="F1726" s="1" t="s">
        <v>650</v>
      </c>
      <c r="G1726"/>
      <c r="H1726" s="22">
        <v>-5.5999999999999999E-3</v>
      </c>
      <c r="J1726" s="13">
        <v>6.1699999999999998E-2</v>
      </c>
      <c r="K1726" s="13">
        <v>8.2600000000000007E-2</v>
      </c>
      <c r="L1726" s="13">
        <v>2.2200000000000001E-2</v>
      </c>
      <c r="M1726" s="13">
        <v>1.89E-2</v>
      </c>
      <c r="N1726" s="13">
        <v>-8.0000000000000002E-3</v>
      </c>
      <c r="O1726" s="13">
        <v>-0.16259999999999999</v>
      </c>
      <c r="P1726" s="13"/>
      <c r="Q1726" s="19">
        <v>228</v>
      </c>
      <c r="R1726" s="22">
        <v>0.27</v>
      </c>
      <c r="S1726" s="22">
        <v>0.26</v>
      </c>
      <c r="T1726" s="22">
        <v>0.68</v>
      </c>
      <c r="U1726" s="19">
        <v>24</v>
      </c>
      <c r="V1726" s="19">
        <v>8</v>
      </c>
      <c r="AS1726" s="2"/>
      <c r="AT1726" s="2"/>
      <c r="AU1726" s="2"/>
      <c r="AV1726" s="15"/>
      <c r="AW1726" s="15"/>
      <c r="BA1726" s="2"/>
      <c r="BB1726" s="2"/>
      <c r="BD1726" s="20"/>
      <c r="BE1726" s="20"/>
      <c r="BG1726" s="3"/>
      <c r="BH1726" s="1"/>
      <c r="BI1726" s="1"/>
      <c r="BJ1726" s="1"/>
      <c r="BK1726" s="1"/>
      <c r="BL1726" s="1"/>
    </row>
    <row r="1727" spans="1:64" x14ac:dyDescent="0.25">
      <c r="A1727" s="1" t="s">
        <v>1</v>
      </c>
      <c r="B1727" s="1" t="s">
        <v>2</v>
      </c>
      <c r="C1727" s="1" t="s">
        <v>13</v>
      </c>
      <c r="D1727" s="1" t="s">
        <v>4</v>
      </c>
      <c r="E1727" s="1" t="s">
        <v>88</v>
      </c>
      <c r="F1727" s="1" t="s">
        <v>1674</v>
      </c>
      <c r="G1727"/>
      <c r="H1727" s="22">
        <v>2.3779999999999999E-2</v>
      </c>
      <c r="J1727" s="13">
        <v>-1.5800000000000002E-2</v>
      </c>
      <c r="K1727" s="13">
        <v>9.3799999999999994E-2</v>
      </c>
      <c r="L1727" s="13">
        <v>2.53E-2</v>
      </c>
      <c r="M1727" s="13">
        <v>2.1100000000000001E-2</v>
      </c>
      <c r="N1727" s="13">
        <v>-6.8199999999999997E-2</v>
      </c>
      <c r="O1727" s="13">
        <v>-0.23300000000000001</v>
      </c>
      <c r="P1727" s="13"/>
      <c r="Q1727" s="19">
        <v>247</v>
      </c>
      <c r="R1727" s="22">
        <v>0.27</v>
      </c>
      <c r="S1727" s="22">
        <v>0.49</v>
      </c>
      <c r="T1727" s="22">
        <v>-0.11</v>
      </c>
      <c r="U1727" s="19">
        <v>63</v>
      </c>
      <c r="V1727" s="19">
        <v>11</v>
      </c>
      <c r="AS1727" s="2"/>
      <c r="AT1727" s="2"/>
      <c r="AU1727" s="2"/>
      <c r="AV1727" s="15"/>
      <c r="AW1727" s="15"/>
      <c r="BA1727" s="2"/>
      <c r="BB1727" s="2"/>
      <c r="BD1727" s="20"/>
      <c r="BE1727" s="20"/>
      <c r="BG1727" s="3"/>
      <c r="BH1727" s="1"/>
      <c r="BI1727" s="1"/>
      <c r="BJ1727" s="1"/>
      <c r="BK1727" s="1"/>
      <c r="BL1727" s="1"/>
    </row>
    <row r="1728" spans="1:64" x14ac:dyDescent="0.25">
      <c r="A1728" s="1" t="s">
        <v>1</v>
      </c>
      <c r="B1728" s="1" t="s">
        <v>2</v>
      </c>
      <c r="C1728" s="1" t="s">
        <v>39</v>
      </c>
      <c r="D1728" s="1" t="s">
        <v>4</v>
      </c>
      <c r="E1728" s="1" t="s">
        <v>318</v>
      </c>
      <c r="F1728" s="1" t="s">
        <v>319</v>
      </c>
      <c r="G1728"/>
      <c r="H1728" s="22">
        <v>-0.02</v>
      </c>
      <c r="J1728" s="13">
        <v>0.15590000000000001</v>
      </c>
      <c r="K1728" s="13">
        <v>0.1487</v>
      </c>
      <c r="L1728" s="13">
        <v>4.02E-2</v>
      </c>
      <c r="M1728" s="13">
        <v>2.93E-2</v>
      </c>
      <c r="N1728" s="13">
        <v>-3.7100000000000001E-2</v>
      </c>
      <c r="O1728" s="13">
        <v>-0.2717</v>
      </c>
      <c r="P1728" s="13"/>
      <c r="Q1728" s="19">
        <v>18</v>
      </c>
      <c r="R1728" s="22">
        <v>0.27</v>
      </c>
      <c r="S1728" s="22">
        <v>0.33</v>
      </c>
      <c r="T1728" s="22">
        <v>0.73</v>
      </c>
      <c r="U1728" s="19">
        <v>77</v>
      </c>
      <c r="V1728" s="19">
        <v>27</v>
      </c>
      <c r="AS1728" s="2"/>
      <c r="AT1728" s="2"/>
      <c r="AU1728" s="2"/>
      <c r="AV1728" s="15"/>
      <c r="AW1728" s="15"/>
      <c r="BA1728" s="2"/>
      <c r="BB1728" s="2"/>
      <c r="BD1728" s="20"/>
      <c r="BE1728" s="20"/>
      <c r="BG1728" s="3"/>
      <c r="BH1728" s="1"/>
      <c r="BI1728" s="1"/>
      <c r="BJ1728" s="1"/>
      <c r="BK1728" s="1"/>
      <c r="BL1728" s="1"/>
    </row>
    <row r="1729" spans="1:64" x14ac:dyDescent="0.25">
      <c r="A1729" s="1" t="s">
        <v>483</v>
      </c>
      <c r="B1729" s="1" t="s">
        <v>18</v>
      </c>
      <c r="C1729" s="1" t="s">
        <v>39</v>
      </c>
      <c r="D1729" s="1" t="s">
        <v>4</v>
      </c>
      <c r="E1729" s="1" t="s">
        <v>2308</v>
      </c>
      <c r="F1729" s="1" t="s">
        <v>2309</v>
      </c>
      <c r="G1729"/>
      <c r="H1729" s="22">
        <v>3.3E-3</v>
      </c>
      <c r="J1729" s="13">
        <v>7.9000000000000008E-3</v>
      </c>
      <c r="K1729" s="13">
        <v>0.1227</v>
      </c>
      <c r="L1729" s="13">
        <v>3.3300000000000003E-2</v>
      </c>
      <c r="M1729" s="13">
        <v>2.6100000000000002E-2</v>
      </c>
      <c r="N1729" s="13">
        <v>-5.1999999999999998E-3</v>
      </c>
      <c r="O1729" s="13">
        <v>-0.43259999999999998</v>
      </c>
      <c r="P1729" s="13"/>
      <c r="Q1729" s="19">
        <v>10</v>
      </c>
      <c r="R1729" s="22">
        <v>0.27</v>
      </c>
      <c r="S1729" s="22">
        <v>0.32</v>
      </c>
      <c r="T1729" s="22">
        <v>0.56999999999999995</v>
      </c>
      <c r="U1729" s="19">
        <v>31</v>
      </c>
      <c r="V1729" s="19">
        <v>15</v>
      </c>
      <c r="AS1729" s="2"/>
      <c r="AT1729" s="2"/>
      <c r="AU1729" s="2"/>
      <c r="AV1729" s="15"/>
      <c r="AW1729" s="15"/>
      <c r="BA1729" s="2"/>
      <c r="BB1729" s="2"/>
      <c r="BD1729" s="20"/>
      <c r="BE1729" s="20"/>
      <c r="BG1729" s="3"/>
      <c r="BH1729" s="1"/>
      <c r="BI1729" s="1"/>
      <c r="BJ1729" s="1"/>
      <c r="BK1729" s="1"/>
      <c r="BL1729" s="1"/>
    </row>
    <row r="1730" spans="1:64" x14ac:dyDescent="0.25">
      <c r="A1730" s="1" t="s">
        <v>65</v>
      </c>
      <c r="B1730" s="1" t="s">
        <v>18</v>
      </c>
      <c r="C1730" s="1" t="s">
        <v>7</v>
      </c>
      <c r="D1730" s="1" t="s">
        <v>473</v>
      </c>
      <c r="E1730" s="1" t="s">
        <v>658</v>
      </c>
      <c r="F1730" s="1" t="s">
        <v>2431</v>
      </c>
      <c r="G1730"/>
      <c r="H1730" s="22">
        <v>-1.4200000000000001E-2</v>
      </c>
      <c r="J1730" s="13">
        <v>4.3999999999999997E-2</v>
      </c>
      <c r="K1730" s="13">
        <v>6.8400000000000002E-2</v>
      </c>
      <c r="L1730" s="13">
        <v>1.83E-2</v>
      </c>
      <c r="M1730" s="13">
        <v>1.61E-2</v>
      </c>
      <c r="N1730" s="13">
        <v>-7.6100000000000001E-2</v>
      </c>
      <c r="O1730" s="13">
        <v>-0.26079999999999998</v>
      </c>
      <c r="P1730" s="13"/>
      <c r="Q1730" s="19">
        <v>22</v>
      </c>
      <c r="R1730" s="22">
        <v>0.27</v>
      </c>
      <c r="S1730" s="22">
        <v>0.31</v>
      </c>
      <c r="T1730" s="22">
        <v>0.61</v>
      </c>
      <c r="U1730" s="19">
        <v>42</v>
      </c>
      <c r="V1730" s="19">
        <v>8</v>
      </c>
      <c r="AS1730" s="2"/>
      <c r="AT1730" s="2"/>
      <c r="AU1730" s="2"/>
      <c r="AV1730" s="15"/>
      <c r="AW1730" s="15"/>
      <c r="BA1730" s="2"/>
      <c r="BB1730" s="2"/>
      <c r="BD1730" s="20"/>
      <c r="BE1730" s="20"/>
      <c r="BG1730" s="3"/>
      <c r="BH1730" s="1"/>
      <c r="BI1730" s="1"/>
      <c r="BJ1730" s="1"/>
      <c r="BK1730" s="1"/>
      <c r="BL1730" s="1"/>
    </row>
    <row r="1731" spans="1:64" x14ac:dyDescent="0.25">
      <c r="A1731" s="1" t="s">
        <v>17</v>
      </c>
      <c r="B1731" s="1" t="s">
        <v>18</v>
      </c>
      <c r="C1731" s="1" t="s">
        <v>25</v>
      </c>
      <c r="D1731" s="1" t="s">
        <v>4</v>
      </c>
      <c r="E1731" s="1" t="s">
        <v>638</v>
      </c>
      <c r="F1731" s="1" t="s">
        <v>920</v>
      </c>
      <c r="G1731"/>
      <c r="H1731" s="22">
        <v>-1.8433000000000001E-2</v>
      </c>
      <c r="J1731" s="13">
        <v>-1.2E-2</v>
      </c>
      <c r="K1731" s="13">
        <v>0.1273</v>
      </c>
      <c r="L1731" s="13">
        <v>3.49E-2</v>
      </c>
      <c r="M1731" s="13">
        <v>2.7E-2</v>
      </c>
      <c r="N1731" s="13">
        <v>-0.05</v>
      </c>
      <c r="O1731" s="13">
        <v>-0.23569999999999999</v>
      </c>
      <c r="P1731" s="13"/>
      <c r="Q1731" s="19">
        <v>111</v>
      </c>
      <c r="R1731" s="22">
        <v>0.27</v>
      </c>
      <c r="S1731" s="22">
        <v>0.33</v>
      </c>
      <c r="T1731" s="22">
        <v>0.69</v>
      </c>
      <c r="U1731" s="19">
        <v>24</v>
      </c>
      <c r="V1731" s="19">
        <v>9</v>
      </c>
      <c r="AS1731" s="2"/>
      <c r="AT1731" s="2"/>
      <c r="AU1731" s="2"/>
      <c r="AV1731" s="15"/>
      <c r="AW1731" s="15"/>
      <c r="BA1731" s="2"/>
      <c r="BB1731" s="2"/>
      <c r="BD1731" s="20"/>
      <c r="BE1731" s="20"/>
      <c r="BG1731" s="3"/>
      <c r="BH1731" s="1"/>
      <c r="BI1731" s="1"/>
      <c r="BJ1731" s="1"/>
      <c r="BK1731" s="1"/>
      <c r="BL1731" s="1"/>
    </row>
    <row r="1732" spans="1:64" x14ac:dyDescent="0.25">
      <c r="A1732" s="1" t="s">
        <v>1</v>
      </c>
      <c r="B1732" s="1" t="s">
        <v>8</v>
      </c>
      <c r="C1732" s="1" t="s">
        <v>7</v>
      </c>
      <c r="D1732" s="1" t="s">
        <v>4</v>
      </c>
      <c r="E1732" s="1" t="s">
        <v>236</v>
      </c>
      <c r="F1732" s="1" t="s">
        <v>237</v>
      </c>
      <c r="G1732"/>
      <c r="H1732" s="22">
        <v>7.7660000000000003E-3</v>
      </c>
      <c r="J1732" s="13">
        <v>4.3099999999999999E-2</v>
      </c>
      <c r="K1732" s="13">
        <v>0.13969999999999999</v>
      </c>
      <c r="L1732" s="13">
        <v>3.7100000000000001E-2</v>
      </c>
      <c r="M1732" s="13">
        <v>2.7900000000000001E-2</v>
      </c>
      <c r="N1732" s="13">
        <v>-6.08E-2</v>
      </c>
      <c r="O1732" s="13">
        <v>-0.2422</v>
      </c>
      <c r="P1732" s="13"/>
      <c r="Q1732" s="19">
        <v>39</v>
      </c>
      <c r="R1732" s="22">
        <v>0.27</v>
      </c>
      <c r="S1732" s="22">
        <v>0.52</v>
      </c>
      <c r="T1732" s="22">
        <v>0</v>
      </c>
      <c r="U1732" s="19">
        <v>85</v>
      </c>
      <c r="V1732" s="19">
        <v>18</v>
      </c>
      <c r="AS1732" s="2"/>
      <c r="AT1732" s="2"/>
      <c r="AU1732" s="2"/>
      <c r="AV1732" s="15"/>
      <c r="AW1732" s="15"/>
      <c r="BA1732" s="2"/>
      <c r="BB1732" s="2"/>
      <c r="BD1732" s="20"/>
      <c r="BE1732" s="20"/>
      <c r="BG1732" s="3"/>
      <c r="BH1732" s="1"/>
      <c r="BI1732" s="1"/>
      <c r="BJ1732" s="1"/>
      <c r="BK1732" s="1"/>
      <c r="BL1732" s="1"/>
    </row>
    <row r="1733" spans="1:64" x14ac:dyDescent="0.25">
      <c r="A1733" s="1" t="s">
        <v>32</v>
      </c>
      <c r="B1733" s="1" t="s">
        <v>8</v>
      </c>
      <c r="C1733" s="1" t="s">
        <v>39</v>
      </c>
      <c r="D1733" s="1" t="s">
        <v>4</v>
      </c>
      <c r="E1733" s="1" t="s">
        <v>443</v>
      </c>
      <c r="F1733" s="1" t="s">
        <v>1167</v>
      </c>
      <c r="G1733">
        <v>4.4050000000000001E-3</v>
      </c>
      <c r="H1733" s="22">
        <v>-1.5706999999999999E-2</v>
      </c>
      <c r="I1733" s="2">
        <v>4.4000000000000003E-3</v>
      </c>
      <c r="J1733" s="13">
        <v>5.5800000000000002E-2</v>
      </c>
      <c r="K1733" s="13">
        <v>4.7500000000000001E-2</v>
      </c>
      <c r="L1733" s="13">
        <v>1.29E-2</v>
      </c>
      <c r="M1733" s="13">
        <v>1.1900000000000001E-2</v>
      </c>
      <c r="N1733" s="13">
        <v>-9.8400000000000001E-2</v>
      </c>
      <c r="O1733" s="13">
        <v>-0.1898</v>
      </c>
      <c r="P1733" s="13">
        <v>4.4000000000000003E-3</v>
      </c>
      <c r="Q1733" s="19">
        <v>0</v>
      </c>
      <c r="R1733" s="22">
        <v>0.27</v>
      </c>
      <c r="S1733" s="22">
        <v>0.38</v>
      </c>
      <c r="T1733" s="22">
        <v>0.56999999999999995</v>
      </c>
      <c r="U1733" s="19">
        <v>41</v>
      </c>
      <c r="V1733" s="19">
        <v>9</v>
      </c>
      <c r="AS1733" s="2"/>
      <c r="AT1733" s="2"/>
      <c r="AU1733" s="2"/>
      <c r="AV1733" s="15"/>
      <c r="AW1733" s="15"/>
      <c r="BA1733" s="2"/>
      <c r="BB1733" s="2"/>
      <c r="BD1733" s="20"/>
      <c r="BE1733" s="20"/>
      <c r="BG1733" s="3"/>
      <c r="BH1733" s="1"/>
      <c r="BI1733" s="1"/>
      <c r="BJ1733" s="1"/>
      <c r="BK1733" s="1"/>
      <c r="BL1733" s="1"/>
    </row>
    <row r="1734" spans="1:64" x14ac:dyDescent="0.25">
      <c r="A1734" s="1" t="s">
        <v>1</v>
      </c>
      <c r="B1734" s="1" t="s">
        <v>2</v>
      </c>
      <c r="C1734" s="1" t="s">
        <v>13</v>
      </c>
      <c r="D1734" s="1" t="s">
        <v>4</v>
      </c>
      <c r="E1734" s="1" t="s">
        <v>1076</v>
      </c>
      <c r="F1734" s="1" t="s">
        <v>352</v>
      </c>
      <c r="G1734">
        <v>-2.7663E-2</v>
      </c>
      <c r="H1734" s="22">
        <v>5.6449999999999998E-3</v>
      </c>
      <c r="I1734" s="2">
        <v>-2.7699999999999999E-2</v>
      </c>
      <c r="J1734" s="13">
        <v>-5.1299999999999998E-2</v>
      </c>
      <c r="K1734" s="13">
        <v>9.3600000000000003E-2</v>
      </c>
      <c r="L1734" s="13">
        <v>2.46E-2</v>
      </c>
      <c r="M1734" s="13">
        <v>2.0400000000000001E-2</v>
      </c>
      <c r="N1734" s="13">
        <v>-0.15040000000000001</v>
      </c>
      <c r="O1734" s="13">
        <v>-0.15060000000000001</v>
      </c>
      <c r="P1734" s="13">
        <v>-2.7699999999999999E-2</v>
      </c>
      <c r="Q1734" s="19">
        <v>253</v>
      </c>
      <c r="R1734" s="22">
        <v>0.26</v>
      </c>
      <c r="S1734" s="22">
        <v>0.38</v>
      </c>
      <c r="T1734" s="22">
        <v>-0.15</v>
      </c>
      <c r="U1734" s="19">
        <v>28</v>
      </c>
      <c r="V1734" s="19">
        <v>9</v>
      </c>
      <c r="AS1734" s="2"/>
      <c r="AT1734" s="2"/>
      <c r="AU1734" s="2"/>
      <c r="AV1734" s="15"/>
      <c r="AW1734" s="15"/>
      <c r="BA1734" s="2"/>
      <c r="BB1734" s="2"/>
      <c r="BD1734" s="20"/>
      <c r="BE1734" s="20"/>
      <c r="BG1734" s="3"/>
      <c r="BH1734" s="1"/>
      <c r="BI1734" s="1"/>
      <c r="BJ1734" s="1"/>
      <c r="BK1734" s="1"/>
      <c r="BL1734" s="1"/>
    </row>
    <row r="1735" spans="1:64" x14ac:dyDescent="0.25">
      <c r="A1735" s="1" t="s">
        <v>6</v>
      </c>
      <c r="B1735" s="1" t="s">
        <v>18</v>
      </c>
      <c r="C1735" s="1" t="s">
        <v>1645</v>
      </c>
      <c r="D1735" s="1" t="s">
        <v>4</v>
      </c>
      <c r="E1735" s="1" t="s">
        <v>1399</v>
      </c>
      <c r="F1735" s="1" t="s">
        <v>1400</v>
      </c>
      <c r="G1735">
        <v>8.2247000000000001E-2</v>
      </c>
      <c r="H1735" s="22">
        <v>-0.16910700000000001</v>
      </c>
      <c r="I1735" s="2">
        <v>8.2199999999999995E-2</v>
      </c>
      <c r="J1735" s="13">
        <v>0.22270000000000001</v>
      </c>
      <c r="K1735" s="13">
        <v>0.66269999999999996</v>
      </c>
      <c r="L1735" s="13">
        <v>0.1699</v>
      </c>
      <c r="M1735" s="13">
        <v>-5.3999999999999999E-2</v>
      </c>
      <c r="N1735" s="13">
        <v>-0.36049999999999999</v>
      </c>
      <c r="O1735" s="13">
        <v>-0.72119999999999995</v>
      </c>
      <c r="P1735" s="13">
        <v>8.2199999999999995E-2</v>
      </c>
      <c r="Q1735" s="19">
        <v>0</v>
      </c>
      <c r="R1735" s="22">
        <v>0.26</v>
      </c>
      <c r="S1735" s="22">
        <v>0.35</v>
      </c>
      <c r="T1735" s="22">
        <v>0.44</v>
      </c>
      <c r="U1735" s="19">
        <v>34</v>
      </c>
      <c r="V1735" s="19">
        <v>34</v>
      </c>
      <c r="AS1735" s="2"/>
      <c r="AT1735" s="2"/>
      <c r="AU1735" s="2"/>
      <c r="AV1735" s="15"/>
      <c r="AW1735" s="15"/>
      <c r="BA1735" s="2"/>
      <c r="BB1735" s="2"/>
      <c r="BD1735" s="20"/>
      <c r="BE1735" s="20"/>
      <c r="BG1735" s="3"/>
      <c r="BH1735" s="1"/>
      <c r="BI1735" s="1"/>
      <c r="BJ1735" s="1"/>
      <c r="BK1735" s="1"/>
      <c r="BL1735" s="1"/>
    </row>
    <row r="1736" spans="1:64" x14ac:dyDescent="0.25">
      <c r="A1736" s="1" t="s">
        <v>6</v>
      </c>
      <c r="B1736" s="1" t="s">
        <v>18</v>
      </c>
      <c r="C1736" s="1" t="s">
        <v>1645</v>
      </c>
      <c r="D1736" s="1" t="s">
        <v>4</v>
      </c>
      <c r="E1736" s="1" t="s">
        <v>2090</v>
      </c>
      <c r="F1736" s="1" t="s">
        <v>2091</v>
      </c>
      <c r="G1736">
        <v>-0.12526100000000001</v>
      </c>
      <c r="H1736" s="22">
        <v>-0.18318300000000001</v>
      </c>
      <c r="I1736" s="2">
        <v>-0.12529999999999999</v>
      </c>
      <c r="J1736" s="13">
        <v>5.6300000000000003E-2</v>
      </c>
      <c r="K1736" s="13">
        <v>0.35589999999999999</v>
      </c>
      <c r="L1736" s="13">
        <v>9.1600000000000001E-2</v>
      </c>
      <c r="M1736" s="13">
        <v>3.3300000000000003E-2</v>
      </c>
      <c r="N1736" s="13">
        <v>-0.30709999999999998</v>
      </c>
      <c r="O1736" s="13">
        <v>-0.30709999999999998</v>
      </c>
      <c r="P1736" s="13">
        <v>-0.12529999999999999</v>
      </c>
      <c r="Q1736" s="19">
        <v>0</v>
      </c>
      <c r="R1736" s="22">
        <v>0.26</v>
      </c>
      <c r="S1736" s="22">
        <v>0.44</v>
      </c>
      <c r="T1736" s="22">
        <v>0.43</v>
      </c>
      <c r="U1736" s="19">
        <v>10</v>
      </c>
      <c r="V1736" s="19">
        <v>3</v>
      </c>
      <c r="AS1736" s="2"/>
      <c r="AT1736" s="2"/>
      <c r="AU1736" s="2"/>
      <c r="AV1736" s="15"/>
      <c r="AW1736" s="15"/>
      <c r="BA1736" s="2"/>
      <c r="BB1736" s="2"/>
      <c r="BD1736" s="20"/>
      <c r="BE1736" s="20"/>
      <c r="BG1736" s="3"/>
      <c r="BH1736" s="1"/>
      <c r="BI1736" s="1"/>
      <c r="BJ1736" s="1"/>
      <c r="BK1736" s="1"/>
      <c r="BL1736" s="1"/>
    </row>
    <row r="1737" spans="1:64" x14ac:dyDescent="0.25">
      <c r="A1737" s="1" t="s">
        <v>1</v>
      </c>
      <c r="B1737" s="1" t="s">
        <v>2</v>
      </c>
      <c r="C1737" s="1" t="s">
        <v>13</v>
      </c>
      <c r="D1737" s="1" t="s">
        <v>4</v>
      </c>
      <c r="E1737" s="1" t="s">
        <v>3005</v>
      </c>
      <c r="F1737" s="1" t="s">
        <v>3130</v>
      </c>
      <c r="G1737"/>
      <c r="H1737" s="22">
        <v>-0.05</v>
      </c>
      <c r="J1737" s="13">
        <v>9.4299999999999995E-2</v>
      </c>
      <c r="K1737" s="13">
        <v>0.25569999999999998</v>
      </c>
      <c r="L1737" s="13">
        <v>6.6000000000000003E-2</v>
      </c>
      <c r="M1737" s="13">
        <v>3.44E-2</v>
      </c>
      <c r="N1737" s="13">
        <v>-0.4738</v>
      </c>
      <c r="O1737" s="13">
        <v>-0.62629999999999997</v>
      </c>
      <c r="P1737" s="13"/>
      <c r="Q1737" s="19">
        <v>7</v>
      </c>
      <c r="R1737" s="22">
        <v>0.26</v>
      </c>
      <c r="S1737" s="22">
        <v>0.48</v>
      </c>
      <c r="T1737" s="22">
        <v>0.09</v>
      </c>
      <c r="U1737" s="19">
        <v>160</v>
      </c>
      <c r="V1737" s="19">
        <v>21</v>
      </c>
      <c r="AS1737" s="2"/>
      <c r="AT1737" s="2"/>
      <c r="AU1737" s="2"/>
      <c r="AV1737" s="15"/>
      <c r="AW1737" s="15"/>
      <c r="BA1737" s="2"/>
      <c r="BB1737" s="2"/>
      <c r="BD1737" s="20"/>
      <c r="BE1737" s="20"/>
      <c r="BG1737" s="3"/>
      <c r="BH1737" s="1"/>
      <c r="BI1737" s="1"/>
      <c r="BJ1737" s="1"/>
      <c r="BK1737" s="1"/>
      <c r="BL1737" s="1"/>
    </row>
    <row r="1738" spans="1:64" x14ac:dyDescent="0.25">
      <c r="A1738" s="1" t="s">
        <v>21</v>
      </c>
      <c r="B1738" s="1" t="s">
        <v>18</v>
      </c>
      <c r="C1738" s="1" t="s">
        <v>25</v>
      </c>
      <c r="D1738" s="1" t="s">
        <v>4</v>
      </c>
      <c r="E1738" s="1" t="s">
        <v>897</v>
      </c>
      <c r="F1738" s="1" t="s">
        <v>92</v>
      </c>
      <c r="G1738"/>
      <c r="H1738" s="22">
        <v>-9.0130000000000002E-3</v>
      </c>
      <c r="J1738" s="13">
        <v>4.3099999999999999E-2</v>
      </c>
      <c r="K1738" s="13">
        <v>3.3700000000000001E-2</v>
      </c>
      <c r="L1738" s="13">
        <v>8.6999999999999994E-3</v>
      </c>
      <c r="M1738" s="13">
        <v>8.2000000000000007E-3</v>
      </c>
      <c r="N1738" s="13">
        <v>-7.46E-2</v>
      </c>
      <c r="O1738" s="13">
        <v>-0.1353</v>
      </c>
      <c r="P1738" s="13"/>
      <c r="Q1738" s="19">
        <v>0</v>
      </c>
      <c r="R1738" s="22">
        <v>0.26</v>
      </c>
      <c r="S1738" s="22">
        <v>0.27</v>
      </c>
      <c r="T1738" s="22">
        <v>0.7</v>
      </c>
      <c r="U1738" s="19">
        <v>67</v>
      </c>
      <c r="V1738" s="19">
        <v>16</v>
      </c>
      <c r="AS1738" s="2"/>
      <c r="AT1738" s="2"/>
      <c r="AU1738" s="2"/>
      <c r="AV1738" s="15"/>
      <c r="AW1738" s="15"/>
      <c r="BA1738" s="2"/>
      <c r="BB1738" s="2"/>
      <c r="BD1738" s="20"/>
      <c r="BE1738" s="20"/>
      <c r="BG1738" s="3"/>
      <c r="BH1738" s="1"/>
      <c r="BI1738" s="1"/>
      <c r="BJ1738" s="1"/>
      <c r="BK1738" s="1"/>
      <c r="BL1738" s="1"/>
    </row>
    <row r="1739" spans="1:64" x14ac:dyDescent="0.25">
      <c r="A1739" s="1" t="s">
        <v>17</v>
      </c>
      <c r="B1739" s="1" t="s">
        <v>18</v>
      </c>
      <c r="C1739" s="1" t="s">
        <v>494</v>
      </c>
      <c r="D1739" s="1" t="s">
        <v>283</v>
      </c>
      <c r="E1739" s="1" t="s">
        <v>446</v>
      </c>
      <c r="F1739" s="1" t="s">
        <v>582</v>
      </c>
      <c r="G1739">
        <v>2.8301E-2</v>
      </c>
      <c r="H1739" s="22">
        <v>-9.7761000000000001E-2</v>
      </c>
      <c r="I1739" s="2">
        <v>2.8299999999999999E-2</v>
      </c>
      <c r="J1739" s="13">
        <v>-5.33E-2</v>
      </c>
      <c r="K1739" s="13">
        <v>0.1313</v>
      </c>
      <c r="L1739" s="13">
        <v>3.4599999999999999E-2</v>
      </c>
      <c r="M1739" s="13">
        <v>2.63E-2</v>
      </c>
      <c r="N1739" s="13">
        <v>-0.1641</v>
      </c>
      <c r="O1739" s="13">
        <v>-0.28129999999999999</v>
      </c>
      <c r="P1739" s="13">
        <v>2.8299999999999999E-2</v>
      </c>
      <c r="Q1739" s="19">
        <v>0</v>
      </c>
      <c r="R1739" s="22">
        <v>0.26</v>
      </c>
      <c r="S1739" s="22">
        <v>0.42</v>
      </c>
      <c r="T1739" s="22">
        <v>0.65</v>
      </c>
      <c r="U1739" s="19">
        <v>71</v>
      </c>
      <c r="V1739" s="19">
        <v>19</v>
      </c>
      <c r="AS1739" s="2"/>
      <c r="AT1739" s="2"/>
      <c r="AU1739" s="2"/>
      <c r="AV1739" s="15"/>
      <c r="AW1739" s="15"/>
      <c r="BA1739" s="2"/>
      <c r="BB1739" s="2"/>
      <c r="BD1739" s="20"/>
      <c r="BE1739" s="20"/>
      <c r="BG1739" s="3"/>
      <c r="BH1739" s="1"/>
      <c r="BI1739" s="1"/>
      <c r="BJ1739" s="1"/>
      <c r="BK1739" s="1"/>
      <c r="BL1739" s="1"/>
    </row>
    <row r="1740" spans="1:64" x14ac:dyDescent="0.25">
      <c r="A1740" s="1" t="s">
        <v>1</v>
      </c>
      <c r="B1740" s="1" t="s">
        <v>18</v>
      </c>
      <c r="C1740" s="1" t="s">
        <v>25</v>
      </c>
      <c r="D1740" s="1" t="s">
        <v>40</v>
      </c>
      <c r="E1740" s="1" t="s">
        <v>75</v>
      </c>
      <c r="F1740" s="1" t="s">
        <v>76</v>
      </c>
      <c r="G1740"/>
      <c r="H1740" s="22">
        <v>-1.6999999999999999E-3</v>
      </c>
      <c r="J1740" s="13">
        <v>-0.13600000000000001</v>
      </c>
      <c r="K1740" s="13">
        <v>0.13619999999999999</v>
      </c>
      <c r="L1740" s="13">
        <v>3.4799999999999998E-2</v>
      </c>
      <c r="M1740" s="13">
        <v>2.6100000000000002E-2</v>
      </c>
      <c r="N1740" s="13">
        <v>-0.30659999999999998</v>
      </c>
      <c r="O1740" s="13">
        <v>-0.32469999999999999</v>
      </c>
      <c r="P1740" s="13"/>
      <c r="Q1740" s="19">
        <v>1</v>
      </c>
      <c r="R1740" s="22">
        <v>0.26</v>
      </c>
      <c r="S1740" s="22">
        <v>0.51</v>
      </c>
      <c r="T1740" s="22">
        <v>0.06</v>
      </c>
      <c r="U1740" s="19">
        <v>86</v>
      </c>
      <c r="V1740" s="19">
        <v>16</v>
      </c>
      <c r="AS1740" s="2"/>
      <c r="AT1740" s="2"/>
      <c r="AU1740" s="2"/>
      <c r="AV1740" s="15"/>
      <c r="AW1740" s="15"/>
      <c r="BA1740" s="2"/>
      <c r="BB1740" s="2"/>
      <c r="BD1740" s="20"/>
      <c r="BE1740" s="20"/>
      <c r="BG1740" s="3"/>
      <c r="BH1740" s="1"/>
      <c r="BI1740" s="1"/>
      <c r="BJ1740" s="1"/>
      <c r="BK1740" s="1"/>
      <c r="BL1740" s="1"/>
    </row>
    <row r="1741" spans="1:64" x14ac:dyDescent="0.25">
      <c r="A1741" s="1" t="s">
        <v>1</v>
      </c>
      <c r="B1741" s="1" t="s">
        <v>2</v>
      </c>
      <c r="C1741" s="1" t="s">
        <v>13</v>
      </c>
      <c r="D1741" s="1" t="s">
        <v>4</v>
      </c>
      <c r="E1741" s="1" t="s">
        <v>178</v>
      </c>
      <c r="F1741" s="1" t="s">
        <v>659</v>
      </c>
      <c r="G1741"/>
      <c r="H1741" s="22">
        <v>3.73E-2</v>
      </c>
      <c r="J1741" s="13">
        <v>-7.17E-2</v>
      </c>
      <c r="K1741" s="13">
        <v>0.13189999999999999</v>
      </c>
      <c r="L1741" s="13">
        <v>3.44E-2</v>
      </c>
      <c r="M1741" s="13">
        <v>2.5999999999999999E-2</v>
      </c>
      <c r="N1741" s="13">
        <v>-0.15479999999999999</v>
      </c>
      <c r="O1741" s="13">
        <v>-0.20680000000000001</v>
      </c>
      <c r="P1741" s="13"/>
      <c r="Q1741" s="19">
        <v>654</v>
      </c>
      <c r="R1741" s="22">
        <v>0.26</v>
      </c>
      <c r="S1741" s="22">
        <v>0.46</v>
      </c>
      <c r="T1741" s="22">
        <v>-0.09</v>
      </c>
      <c r="U1741" s="19">
        <v>35</v>
      </c>
      <c r="V1741" s="19">
        <v>14</v>
      </c>
      <c r="AS1741" s="2"/>
      <c r="AT1741" s="2"/>
      <c r="AU1741" s="2"/>
      <c r="AV1741" s="15"/>
      <c r="AW1741" s="15"/>
      <c r="BA1741" s="2"/>
      <c r="BB1741" s="2"/>
      <c r="BD1741" s="20"/>
      <c r="BE1741" s="20"/>
      <c r="BG1741" s="3"/>
      <c r="BH1741" s="1"/>
      <c r="BI1741" s="1"/>
      <c r="BJ1741" s="1"/>
      <c r="BK1741" s="1"/>
      <c r="BL1741" s="1"/>
    </row>
    <row r="1742" spans="1:64" x14ac:dyDescent="0.25">
      <c r="A1742" s="1" t="s">
        <v>1</v>
      </c>
      <c r="B1742" s="1" t="s">
        <v>2</v>
      </c>
      <c r="C1742" s="1" t="s">
        <v>13</v>
      </c>
      <c r="D1742" s="1" t="s">
        <v>4</v>
      </c>
      <c r="E1742" s="1" t="s">
        <v>351</v>
      </c>
      <c r="F1742" s="1" t="s">
        <v>355</v>
      </c>
      <c r="G1742">
        <v>3.814E-2</v>
      </c>
      <c r="H1742" s="22">
        <v>-4.5543E-2</v>
      </c>
      <c r="I1742" s="2">
        <v>3.8100000000000002E-2</v>
      </c>
      <c r="J1742" s="13">
        <v>4.5400000000000003E-2</v>
      </c>
      <c r="K1742" s="13">
        <v>0.10929999999999999</v>
      </c>
      <c r="L1742" s="13">
        <v>2.8400000000000002E-2</v>
      </c>
      <c r="M1742" s="13">
        <v>2.2700000000000001E-2</v>
      </c>
      <c r="N1742" s="13">
        <v>-7.3999999999999996E-2</v>
      </c>
      <c r="O1742" s="13">
        <v>-0.16789999999999999</v>
      </c>
      <c r="P1742" s="13">
        <v>3.8100000000000002E-2</v>
      </c>
      <c r="Q1742" s="19">
        <v>75</v>
      </c>
      <c r="R1742" s="22">
        <v>0.26</v>
      </c>
      <c r="S1742" s="22">
        <v>0.42</v>
      </c>
      <c r="T1742" s="22">
        <v>0.36</v>
      </c>
      <c r="U1742" s="19">
        <v>32</v>
      </c>
      <c r="V1742" s="19">
        <v>11</v>
      </c>
      <c r="AS1742" s="2"/>
      <c r="AT1742" s="2"/>
      <c r="AU1742" s="2"/>
      <c r="AV1742" s="15"/>
      <c r="AW1742" s="15"/>
      <c r="BA1742" s="2"/>
      <c r="BB1742" s="2"/>
      <c r="BD1742" s="20"/>
      <c r="BE1742" s="20"/>
      <c r="BG1742" s="3"/>
      <c r="BH1742" s="1"/>
      <c r="BI1742" s="1"/>
      <c r="BJ1742" s="1"/>
      <c r="BK1742" s="1"/>
      <c r="BL1742" s="1"/>
    </row>
    <row r="1743" spans="1:64" x14ac:dyDescent="0.25">
      <c r="A1743" s="1" t="s">
        <v>1</v>
      </c>
      <c r="B1743" s="1" t="s">
        <v>2</v>
      </c>
      <c r="C1743" s="1" t="s">
        <v>39</v>
      </c>
      <c r="D1743" s="1" t="s">
        <v>4</v>
      </c>
      <c r="E1743" s="1" t="s">
        <v>1535</v>
      </c>
      <c r="F1743" s="1" t="s">
        <v>1536</v>
      </c>
      <c r="G1743"/>
      <c r="H1743" s="22">
        <v>1.9199999999999998E-2</v>
      </c>
      <c r="J1743" s="13">
        <v>-5.9400000000000001E-2</v>
      </c>
      <c r="K1743" s="13">
        <v>0.19350000000000001</v>
      </c>
      <c r="L1743" s="13">
        <v>5.04E-2</v>
      </c>
      <c r="M1743" s="13">
        <v>3.2399999999999998E-2</v>
      </c>
      <c r="N1743" s="13">
        <v>-0.24529999999999999</v>
      </c>
      <c r="O1743" s="13">
        <v>-0.2767</v>
      </c>
      <c r="P1743" s="13"/>
      <c r="Q1743" s="19">
        <v>696</v>
      </c>
      <c r="R1743" s="22">
        <v>0.26</v>
      </c>
      <c r="S1743" s="22">
        <v>0.45</v>
      </c>
      <c r="T1743" s="22">
        <v>-0.15</v>
      </c>
      <c r="U1743" s="19">
        <v>32</v>
      </c>
      <c r="V1743" s="19">
        <v>9</v>
      </c>
      <c r="AS1743" s="2"/>
      <c r="AT1743" s="2"/>
      <c r="AU1743" s="2"/>
      <c r="AV1743" s="15"/>
      <c r="AW1743" s="15"/>
      <c r="BA1743" s="2"/>
      <c r="BB1743" s="2"/>
      <c r="BD1743" s="20"/>
      <c r="BE1743" s="20"/>
      <c r="BG1743" s="3"/>
      <c r="BH1743" s="1"/>
      <c r="BI1743" s="1"/>
      <c r="BJ1743" s="1"/>
      <c r="BK1743" s="1"/>
      <c r="BL1743" s="1"/>
    </row>
    <row r="1744" spans="1:64" x14ac:dyDescent="0.25">
      <c r="A1744" s="1" t="s">
        <v>36</v>
      </c>
      <c r="B1744" s="1" t="s">
        <v>2</v>
      </c>
      <c r="C1744" s="1" t="s">
        <v>13</v>
      </c>
      <c r="D1744" s="1" t="s">
        <v>4</v>
      </c>
      <c r="E1744" s="1" t="s">
        <v>1713</v>
      </c>
      <c r="F1744" s="1" t="s">
        <v>2687</v>
      </c>
      <c r="G1744"/>
      <c r="H1744" s="22">
        <v>-1.8599999999999998E-2</v>
      </c>
      <c r="J1744" s="13">
        <v>8.6999999999999994E-3</v>
      </c>
      <c r="K1744" s="13">
        <v>6.1699999999999998E-2</v>
      </c>
      <c r="L1744" s="13">
        <v>1.5900000000000001E-2</v>
      </c>
      <c r="M1744" s="13">
        <v>1.41E-2</v>
      </c>
      <c r="N1744" s="13">
        <v>-0.1138</v>
      </c>
      <c r="O1744" s="13">
        <v>-0.18060000000000001</v>
      </c>
      <c r="P1744" s="13"/>
      <c r="Q1744" s="19">
        <v>52</v>
      </c>
      <c r="R1744" s="22">
        <v>0.26</v>
      </c>
      <c r="S1744" s="22">
        <v>0.38</v>
      </c>
      <c r="T1744" s="22">
        <v>0.56000000000000005</v>
      </c>
      <c r="U1744" s="19">
        <v>40</v>
      </c>
      <c r="V1744" s="19">
        <v>8</v>
      </c>
      <c r="AS1744" s="2"/>
      <c r="AT1744" s="2"/>
      <c r="AU1744" s="2"/>
      <c r="AV1744" s="15"/>
      <c r="AW1744" s="15"/>
      <c r="BA1744" s="2"/>
      <c r="BB1744" s="2"/>
      <c r="BD1744" s="20"/>
      <c r="BE1744" s="20"/>
      <c r="BG1744" s="3"/>
      <c r="BH1744" s="1"/>
      <c r="BI1744" s="1"/>
      <c r="BJ1744" s="1"/>
      <c r="BK1744" s="1"/>
      <c r="BL1744" s="1"/>
    </row>
    <row r="1745" spans="1:64" x14ac:dyDescent="0.25">
      <c r="A1745" s="1" t="s">
        <v>6</v>
      </c>
      <c r="B1745" s="1" t="s">
        <v>18</v>
      </c>
      <c r="C1745" s="1" t="s">
        <v>1645</v>
      </c>
      <c r="D1745" s="1" t="s">
        <v>4</v>
      </c>
      <c r="E1745" s="1" t="s">
        <v>3363</v>
      </c>
      <c r="F1745" s="1" t="s">
        <v>3364</v>
      </c>
      <c r="G1745"/>
      <c r="H1745" s="22">
        <v>-0.13200000000000001</v>
      </c>
      <c r="J1745" s="13">
        <v>0.18179999999999999</v>
      </c>
      <c r="K1745" s="13">
        <v>0.65529999999999999</v>
      </c>
      <c r="L1745" s="13">
        <v>0.16239999999999999</v>
      </c>
      <c r="M1745" s="13">
        <v>-2.5000000000000001E-2</v>
      </c>
      <c r="N1745" s="13">
        <v>-0.13200000000000001</v>
      </c>
      <c r="O1745" s="13">
        <v>-0.61870000000000003</v>
      </c>
      <c r="P1745" s="13"/>
      <c r="Q1745" s="19">
        <v>10</v>
      </c>
      <c r="R1745" s="22">
        <v>0.25</v>
      </c>
      <c r="S1745" s="22">
        <v>0.76</v>
      </c>
      <c r="T1745" s="22">
        <v>0.46</v>
      </c>
      <c r="U1745" s="19">
        <v>25</v>
      </c>
      <c r="V1745" s="19">
        <v>11</v>
      </c>
      <c r="AS1745" s="2"/>
      <c r="AT1745" s="2"/>
      <c r="AU1745" s="2"/>
      <c r="AV1745" s="15"/>
      <c r="AW1745" s="15"/>
      <c r="BA1745" s="2"/>
      <c r="BB1745" s="2"/>
      <c r="BD1745" s="20"/>
      <c r="BE1745" s="20"/>
      <c r="BG1745" s="3"/>
      <c r="BH1745" s="1"/>
      <c r="BI1745" s="1"/>
      <c r="BJ1745" s="1"/>
      <c r="BK1745" s="1"/>
      <c r="BL1745" s="1"/>
    </row>
    <row r="1746" spans="1:64" x14ac:dyDescent="0.25">
      <c r="A1746" s="1" t="s">
        <v>32</v>
      </c>
      <c r="B1746" s="1" t="s">
        <v>18</v>
      </c>
      <c r="C1746" s="1" t="s">
        <v>7</v>
      </c>
      <c r="D1746" s="1" t="s">
        <v>4</v>
      </c>
      <c r="E1746" s="1" t="s">
        <v>3214</v>
      </c>
      <c r="F1746" s="1" t="s">
        <v>2472</v>
      </c>
      <c r="G1746"/>
      <c r="H1746" s="22">
        <v>-1.52E-2</v>
      </c>
      <c r="J1746" s="13">
        <v>-1.47E-2</v>
      </c>
      <c r="K1746" s="13">
        <v>6.6100000000000006E-2</v>
      </c>
      <c r="L1746" s="13">
        <v>1.6400000000000001E-2</v>
      </c>
      <c r="M1746" s="13">
        <v>1.44E-2</v>
      </c>
      <c r="N1746" s="13">
        <v>-4.9299999999999997E-2</v>
      </c>
      <c r="O1746" s="13">
        <v>-0.122</v>
      </c>
      <c r="P1746" s="13"/>
      <c r="Q1746" s="19">
        <v>107</v>
      </c>
      <c r="R1746" s="22">
        <v>0.25</v>
      </c>
      <c r="S1746" s="22">
        <v>0.4</v>
      </c>
      <c r="T1746" s="22">
        <v>0.57999999999999996</v>
      </c>
      <c r="U1746" s="19">
        <v>42</v>
      </c>
      <c r="V1746" s="19">
        <v>11</v>
      </c>
      <c r="AS1746" s="2"/>
      <c r="AT1746" s="2"/>
      <c r="AU1746" s="2"/>
      <c r="AV1746" s="15"/>
      <c r="AW1746" s="15"/>
      <c r="BA1746" s="2"/>
      <c r="BB1746" s="2"/>
      <c r="BD1746" s="20"/>
      <c r="BE1746" s="20"/>
      <c r="BG1746" s="3"/>
      <c r="BH1746" s="1"/>
      <c r="BI1746" s="1"/>
      <c r="BJ1746" s="1"/>
      <c r="BK1746" s="1"/>
      <c r="BL1746" s="1"/>
    </row>
    <row r="1747" spans="1:64" x14ac:dyDescent="0.25">
      <c r="A1747" s="1" t="s">
        <v>6</v>
      </c>
      <c r="B1747" s="1" t="s">
        <v>18</v>
      </c>
      <c r="C1747" s="1" t="s">
        <v>1646</v>
      </c>
      <c r="D1747" s="1" t="s">
        <v>4</v>
      </c>
      <c r="E1747" s="1" t="s">
        <v>3182</v>
      </c>
      <c r="F1747" s="1" t="s">
        <v>3183</v>
      </c>
      <c r="G1747"/>
      <c r="H1747" s="22">
        <v>-0.19</v>
      </c>
      <c r="J1747" s="13">
        <v>0.3634</v>
      </c>
      <c r="K1747" s="13">
        <v>0.72929999999999995</v>
      </c>
      <c r="L1747" s="13">
        <v>0.18079999999999999</v>
      </c>
      <c r="M1747" s="13">
        <v>-5.4699999999999999E-2</v>
      </c>
      <c r="N1747" s="13">
        <v>-0.2079</v>
      </c>
      <c r="O1747" s="13">
        <v>-0.61850000000000005</v>
      </c>
      <c r="P1747" s="13"/>
      <c r="Q1747" s="19">
        <v>5</v>
      </c>
      <c r="R1747" s="22">
        <v>0.25</v>
      </c>
      <c r="S1747" s="22">
        <v>0.56999999999999995</v>
      </c>
      <c r="T1747" s="22">
        <v>0.4</v>
      </c>
      <c r="U1747" s="19">
        <v>19</v>
      </c>
      <c r="V1747" s="19">
        <v>9</v>
      </c>
      <c r="AS1747" s="2"/>
      <c r="AT1747" s="2"/>
      <c r="AU1747" s="2"/>
      <c r="AV1747" s="15"/>
      <c r="AW1747" s="15"/>
      <c r="BA1747" s="2"/>
      <c r="BB1747" s="2"/>
      <c r="BD1747" s="20"/>
      <c r="BE1747" s="20"/>
      <c r="BG1747" s="3"/>
      <c r="BH1747" s="1"/>
      <c r="BI1747" s="1"/>
      <c r="BJ1747" s="1"/>
      <c r="BK1747" s="1"/>
      <c r="BL1747" s="1"/>
    </row>
    <row r="1748" spans="1:64" x14ac:dyDescent="0.25">
      <c r="A1748" s="1" t="s">
        <v>148</v>
      </c>
      <c r="B1748" s="1" t="s">
        <v>2</v>
      </c>
      <c r="C1748" s="1" t="s">
        <v>39</v>
      </c>
      <c r="D1748" s="1" t="s">
        <v>4</v>
      </c>
      <c r="E1748" s="1" t="s">
        <v>50</v>
      </c>
      <c r="F1748" s="1" t="s">
        <v>2706</v>
      </c>
      <c r="G1748"/>
      <c r="H1748" s="22">
        <v>2.1700000000000001E-2</v>
      </c>
      <c r="J1748" s="13">
        <v>0.2397</v>
      </c>
      <c r="K1748" s="13">
        <v>0.13270000000000001</v>
      </c>
      <c r="L1748" s="13">
        <v>3.2899999999999999E-2</v>
      </c>
      <c r="M1748" s="13">
        <v>2.46E-2</v>
      </c>
      <c r="N1748" s="13">
        <v>-2.1399999999999999E-2</v>
      </c>
      <c r="O1748" s="13">
        <v>-0.43669999999999998</v>
      </c>
      <c r="P1748" s="13"/>
      <c r="Q1748" s="19">
        <v>329</v>
      </c>
      <c r="R1748" s="22">
        <v>0.25</v>
      </c>
      <c r="S1748" s="22">
        <v>0.45</v>
      </c>
      <c r="T1748" s="22">
        <v>0</v>
      </c>
      <c r="U1748" s="19">
        <v>73</v>
      </c>
      <c r="V1748" s="19">
        <v>11</v>
      </c>
      <c r="AS1748" s="2"/>
      <c r="AT1748" s="2"/>
      <c r="AU1748" s="2"/>
      <c r="AV1748" s="15"/>
      <c r="AW1748" s="15"/>
      <c r="BA1748" s="2"/>
      <c r="BB1748" s="2"/>
      <c r="BD1748" s="20"/>
      <c r="BE1748" s="20"/>
      <c r="BG1748" s="3"/>
      <c r="BH1748" s="1"/>
      <c r="BI1748" s="1"/>
      <c r="BJ1748" s="1"/>
      <c r="BK1748" s="1"/>
      <c r="BL1748" s="1"/>
    </row>
    <row r="1749" spans="1:64" x14ac:dyDescent="0.25">
      <c r="A1749" s="1" t="s">
        <v>1</v>
      </c>
      <c r="B1749" s="1" t="s">
        <v>2</v>
      </c>
      <c r="C1749" s="1" t="s">
        <v>13</v>
      </c>
      <c r="D1749" s="1" t="s">
        <v>4</v>
      </c>
      <c r="E1749" s="1" t="s">
        <v>3005</v>
      </c>
      <c r="F1749" s="1" t="s">
        <v>3006</v>
      </c>
      <c r="G1749"/>
      <c r="H1749" s="22">
        <v>-0.05</v>
      </c>
      <c r="J1749" s="13">
        <v>-0.1242</v>
      </c>
      <c r="K1749" s="13">
        <v>0.29089999999999999</v>
      </c>
      <c r="L1749" s="13">
        <v>7.1900000000000006E-2</v>
      </c>
      <c r="M1749" s="13">
        <v>3.0800000000000001E-2</v>
      </c>
      <c r="N1749" s="13">
        <v>-0.69599999999999995</v>
      </c>
      <c r="O1749" s="13">
        <v>-0.69599999999999995</v>
      </c>
      <c r="P1749" s="13"/>
      <c r="Q1749" s="19">
        <v>1</v>
      </c>
      <c r="R1749" s="22">
        <v>0.25</v>
      </c>
      <c r="S1749" s="22">
        <v>0.41</v>
      </c>
      <c r="T1749" s="22">
        <v>-0.08</v>
      </c>
      <c r="U1749" s="19">
        <v>190</v>
      </c>
      <c r="V1749" s="19">
        <v>27</v>
      </c>
      <c r="AS1749" s="2"/>
      <c r="AT1749" s="2"/>
      <c r="AU1749" s="2"/>
      <c r="AV1749" s="15"/>
      <c r="AW1749" s="15"/>
      <c r="BA1749" s="2"/>
      <c r="BB1749" s="2"/>
      <c r="BD1749" s="20"/>
      <c r="BE1749" s="20"/>
      <c r="BG1749" s="3"/>
      <c r="BH1749" s="1"/>
      <c r="BI1749" s="1"/>
      <c r="BJ1749" s="1"/>
      <c r="BK1749" s="1"/>
      <c r="BL1749" s="1"/>
    </row>
    <row r="1750" spans="1:64" x14ac:dyDescent="0.25">
      <c r="A1750" s="1" t="s">
        <v>17</v>
      </c>
      <c r="B1750" s="1" t="s">
        <v>18</v>
      </c>
      <c r="C1750" s="1" t="s">
        <v>25</v>
      </c>
      <c r="D1750" s="1" t="s">
        <v>617</v>
      </c>
      <c r="E1750" s="1" t="s">
        <v>715</v>
      </c>
      <c r="F1750" s="1" t="s">
        <v>128</v>
      </c>
      <c r="G1750"/>
      <c r="H1750" s="22">
        <v>1.37E-2</v>
      </c>
      <c r="J1750" s="13">
        <v>1.6799999999999999E-2</v>
      </c>
      <c r="K1750" s="13">
        <v>0.1638</v>
      </c>
      <c r="L1750" s="13">
        <v>4.0899999999999999E-2</v>
      </c>
      <c r="M1750" s="13">
        <v>2.81E-2</v>
      </c>
      <c r="N1750" s="13">
        <v>-0.42930000000000001</v>
      </c>
      <c r="O1750" s="13">
        <v>-0.49740000000000001</v>
      </c>
      <c r="P1750" s="13"/>
      <c r="Q1750" s="19">
        <v>17</v>
      </c>
      <c r="R1750" s="22">
        <v>0.25</v>
      </c>
      <c r="S1750" s="22">
        <v>0.41</v>
      </c>
      <c r="T1750" s="22">
        <v>0.19</v>
      </c>
      <c r="U1750" s="19">
        <v>58</v>
      </c>
      <c r="V1750" s="19">
        <v>15</v>
      </c>
      <c r="AS1750" s="2"/>
      <c r="AT1750" s="2"/>
      <c r="AU1750" s="2"/>
      <c r="AV1750" s="15"/>
      <c r="AW1750" s="15"/>
      <c r="BA1750" s="2"/>
      <c r="BB1750" s="2"/>
      <c r="BD1750" s="20"/>
      <c r="BE1750" s="20"/>
      <c r="BG1750" s="3"/>
      <c r="BH1750" s="1"/>
      <c r="BI1750" s="1"/>
      <c r="BJ1750" s="1"/>
      <c r="BK1750" s="1"/>
      <c r="BL1750" s="1"/>
    </row>
    <row r="1751" spans="1:64" x14ac:dyDescent="0.25">
      <c r="A1751" s="1" t="s">
        <v>483</v>
      </c>
      <c r="B1751" s="1" t="s">
        <v>18</v>
      </c>
      <c r="C1751" s="1" t="s">
        <v>25</v>
      </c>
      <c r="D1751" s="1" t="s">
        <v>4</v>
      </c>
      <c r="E1751" s="1" t="s">
        <v>2847</v>
      </c>
      <c r="F1751" s="1" t="s">
        <v>2848</v>
      </c>
      <c r="G1751"/>
      <c r="H1751" s="22">
        <v>2E-3</v>
      </c>
      <c r="J1751" s="13">
        <v>-6.7000000000000002E-3</v>
      </c>
      <c r="K1751" s="13">
        <v>2.4299999999999999E-2</v>
      </c>
      <c r="L1751" s="13">
        <v>6.1000000000000004E-3</v>
      </c>
      <c r="M1751" s="13">
        <v>5.7999999999999996E-3</v>
      </c>
      <c r="N1751" s="13">
        <v>-1.29E-2</v>
      </c>
      <c r="O1751" s="13">
        <v>-4.2700000000000002E-2</v>
      </c>
      <c r="P1751" s="13"/>
      <c r="Q1751" s="19">
        <v>74</v>
      </c>
      <c r="R1751" s="22">
        <v>0.25</v>
      </c>
      <c r="S1751" s="22">
        <v>0.27</v>
      </c>
      <c r="T1751" s="22">
        <v>0.17</v>
      </c>
      <c r="U1751" s="19">
        <v>44</v>
      </c>
      <c r="V1751" s="19">
        <v>13</v>
      </c>
      <c r="AS1751" s="2"/>
      <c r="AT1751" s="2"/>
      <c r="AU1751" s="2"/>
      <c r="AV1751" s="15"/>
      <c r="AW1751" s="15"/>
      <c r="BA1751" s="2"/>
      <c r="BB1751" s="2"/>
      <c r="BD1751" s="20"/>
      <c r="BE1751" s="20"/>
      <c r="BG1751" s="3"/>
      <c r="BH1751" s="1"/>
      <c r="BI1751" s="1"/>
      <c r="BJ1751" s="1"/>
      <c r="BK1751" s="1"/>
      <c r="BL1751" s="1"/>
    </row>
    <row r="1752" spans="1:64" x14ac:dyDescent="0.25">
      <c r="A1752" s="1" t="s">
        <v>1</v>
      </c>
      <c r="B1752" s="1" t="s">
        <v>18</v>
      </c>
      <c r="C1752" s="1" t="s">
        <v>25</v>
      </c>
      <c r="D1752" s="1" t="s">
        <v>48</v>
      </c>
      <c r="E1752" s="1" t="s">
        <v>2838</v>
      </c>
      <c r="F1752" s="1" t="s">
        <v>2839</v>
      </c>
      <c r="G1752"/>
      <c r="H1752" s="22">
        <v>-5.2699999999999997E-2</v>
      </c>
      <c r="J1752" s="13">
        <v>-9.6000000000000002E-2</v>
      </c>
      <c r="K1752" s="13">
        <v>0.1076</v>
      </c>
      <c r="L1752" s="13">
        <v>2.6499999999999999E-2</v>
      </c>
      <c r="M1752" s="13">
        <v>2.1000000000000001E-2</v>
      </c>
      <c r="N1752" s="13">
        <v>-0.15840000000000001</v>
      </c>
      <c r="O1752" s="13">
        <v>-0.1628</v>
      </c>
      <c r="P1752" s="13"/>
      <c r="Q1752" s="19">
        <v>7</v>
      </c>
      <c r="R1752" s="22">
        <v>0.25</v>
      </c>
      <c r="S1752" s="22">
        <v>0.32</v>
      </c>
      <c r="T1752" s="22">
        <v>0.55000000000000004</v>
      </c>
      <c r="U1752" s="19">
        <v>19</v>
      </c>
      <c r="V1752" s="19">
        <v>6</v>
      </c>
      <c r="AS1752" s="2"/>
      <c r="AT1752" s="2"/>
      <c r="AU1752" s="2"/>
      <c r="AV1752" s="15"/>
      <c r="AW1752" s="15"/>
      <c r="BA1752" s="2"/>
      <c r="BB1752" s="2"/>
      <c r="BD1752" s="20"/>
      <c r="BE1752" s="20"/>
      <c r="BG1752" s="3"/>
      <c r="BH1752" s="1"/>
      <c r="BI1752" s="1"/>
      <c r="BJ1752" s="1"/>
      <c r="BK1752" s="1"/>
      <c r="BL1752" s="1"/>
    </row>
    <row r="1753" spans="1:64" x14ac:dyDescent="0.25">
      <c r="A1753" s="1" t="s">
        <v>17</v>
      </c>
      <c r="B1753" s="1" t="s">
        <v>2</v>
      </c>
      <c r="C1753" s="1" t="s">
        <v>25</v>
      </c>
      <c r="D1753" s="1" t="s">
        <v>30</v>
      </c>
      <c r="E1753" s="1" t="s">
        <v>163</v>
      </c>
      <c r="F1753" s="1" t="s">
        <v>166</v>
      </c>
      <c r="G1753"/>
      <c r="H1753" s="22">
        <v>-1.15E-2</v>
      </c>
      <c r="J1753" s="13">
        <v>5.4699999999999999E-2</v>
      </c>
      <c r="K1753" s="13">
        <v>0.18609999999999999</v>
      </c>
      <c r="L1753" s="13">
        <v>4.6699999999999998E-2</v>
      </c>
      <c r="M1753" s="13">
        <v>2.9600000000000001E-2</v>
      </c>
      <c r="N1753" s="13">
        <v>-3.04E-2</v>
      </c>
      <c r="O1753" s="13">
        <v>-0.4511</v>
      </c>
      <c r="P1753" s="13"/>
      <c r="Q1753" s="19">
        <v>12</v>
      </c>
      <c r="R1753" s="22">
        <v>0.25</v>
      </c>
      <c r="S1753" s="22">
        <v>0.36</v>
      </c>
      <c r="T1753" s="22">
        <v>0.68</v>
      </c>
      <c r="U1753" s="19">
        <v>76</v>
      </c>
      <c r="V1753" s="19">
        <v>14</v>
      </c>
      <c r="AS1753" s="2"/>
      <c r="AT1753" s="2"/>
      <c r="AU1753" s="2"/>
      <c r="AV1753" s="15"/>
      <c r="AW1753" s="15"/>
      <c r="BA1753" s="2"/>
      <c r="BB1753" s="2"/>
      <c r="BD1753" s="20"/>
      <c r="BE1753" s="20"/>
      <c r="BG1753" s="3"/>
      <c r="BH1753" s="1"/>
      <c r="BI1753" s="1"/>
      <c r="BJ1753" s="1"/>
      <c r="BK1753" s="1"/>
      <c r="BL1753" s="1"/>
    </row>
    <row r="1754" spans="1:64" x14ac:dyDescent="0.25">
      <c r="A1754" s="1" t="s">
        <v>32</v>
      </c>
      <c r="B1754" s="1" t="s">
        <v>18</v>
      </c>
      <c r="C1754" s="1" t="s">
        <v>25</v>
      </c>
      <c r="D1754" s="1" t="s">
        <v>4</v>
      </c>
      <c r="E1754" s="1" t="s">
        <v>699</v>
      </c>
      <c r="F1754" s="1" t="s">
        <v>2446</v>
      </c>
      <c r="G1754"/>
      <c r="H1754" s="22">
        <v>-8.8999999999999999E-3</v>
      </c>
      <c r="J1754" s="13">
        <v>3.8E-3</v>
      </c>
      <c r="K1754" s="13">
        <v>3.6299999999999999E-2</v>
      </c>
      <c r="L1754" s="13">
        <v>8.9999999999999993E-3</v>
      </c>
      <c r="M1754" s="13">
        <v>8.3999999999999995E-3</v>
      </c>
      <c r="N1754" s="13">
        <v>-0.10879999999999999</v>
      </c>
      <c r="O1754" s="13">
        <v>-0.1666</v>
      </c>
      <c r="P1754" s="13"/>
      <c r="Q1754" s="19">
        <v>325</v>
      </c>
      <c r="R1754" s="22">
        <v>0.25</v>
      </c>
      <c r="S1754" s="22">
        <v>0.34</v>
      </c>
      <c r="T1754" s="22">
        <v>0.57999999999999996</v>
      </c>
      <c r="U1754" s="19">
        <v>48</v>
      </c>
      <c r="V1754" s="19">
        <v>10</v>
      </c>
      <c r="AS1754" s="2"/>
      <c r="AT1754" s="2"/>
      <c r="AU1754" s="2"/>
      <c r="AV1754" s="15"/>
      <c r="AW1754" s="15"/>
      <c r="BA1754" s="2"/>
      <c r="BB1754" s="2"/>
      <c r="BD1754" s="20"/>
      <c r="BE1754" s="20"/>
      <c r="BG1754" s="3"/>
      <c r="BH1754" s="1"/>
      <c r="BI1754" s="1"/>
      <c r="BJ1754" s="1"/>
      <c r="BK1754" s="1"/>
      <c r="BL1754" s="1"/>
    </row>
    <row r="1755" spans="1:64" x14ac:dyDescent="0.25">
      <c r="A1755" s="1" t="s">
        <v>17</v>
      </c>
      <c r="B1755" s="1" t="s">
        <v>18</v>
      </c>
      <c r="C1755" s="1" t="s">
        <v>286</v>
      </c>
      <c r="D1755" s="1" t="s">
        <v>100</v>
      </c>
      <c r="E1755" s="1" t="s">
        <v>638</v>
      </c>
      <c r="F1755" s="1" t="s">
        <v>2459</v>
      </c>
      <c r="G1755"/>
      <c r="H1755" s="22">
        <v>-3.5700000000000003E-2</v>
      </c>
      <c r="J1755" s="13">
        <v>-6.3399999999999998E-2</v>
      </c>
      <c r="K1755" s="13">
        <v>7.9100000000000004E-2</v>
      </c>
      <c r="L1755" s="13">
        <v>1.9400000000000001E-2</v>
      </c>
      <c r="M1755" s="13">
        <v>1.6500000000000001E-2</v>
      </c>
      <c r="N1755" s="13">
        <v>-9.5299999999999996E-2</v>
      </c>
      <c r="O1755" s="13">
        <v>-0.12859999999999999</v>
      </c>
      <c r="P1755" s="13"/>
      <c r="Q1755" s="19">
        <v>83</v>
      </c>
      <c r="R1755" s="22">
        <v>0.25</v>
      </c>
      <c r="S1755" s="22">
        <v>0.42</v>
      </c>
      <c r="T1755" s="22">
        <v>0.64</v>
      </c>
      <c r="U1755" s="19">
        <v>28</v>
      </c>
      <c r="V1755" s="19">
        <v>6</v>
      </c>
      <c r="AS1755" s="2"/>
      <c r="AT1755" s="2"/>
      <c r="AU1755" s="2"/>
      <c r="AV1755" s="15"/>
      <c r="AW1755" s="15"/>
      <c r="BA1755" s="2"/>
      <c r="BB1755" s="2"/>
      <c r="BD1755" s="20"/>
      <c r="BE1755" s="20"/>
      <c r="BG1755" s="3"/>
      <c r="BH1755" s="1"/>
      <c r="BI1755" s="1"/>
      <c r="BJ1755" s="1"/>
      <c r="BK1755" s="1"/>
      <c r="BL1755" s="1"/>
    </row>
    <row r="1756" spans="1:64" x14ac:dyDescent="0.25">
      <c r="A1756" s="1" t="s">
        <v>483</v>
      </c>
      <c r="B1756" s="1" t="s">
        <v>18</v>
      </c>
      <c r="C1756" s="1" t="s">
        <v>539</v>
      </c>
      <c r="D1756" s="1" t="s">
        <v>283</v>
      </c>
      <c r="E1756" s="1" t="s">
        <v>1782</v>
      </c>
      <c r="F1756" s="1" t="s">
        <v>560</v>
      </c>
      <c r="G1756"/>
      <c r="H1756" s="22">
        <v>-8.5688E-2</v>
      </c>
      <c r="J1756" s="13">
        <v>-9.5000000000000001E-2</v>
      </c>
      <c r="K1756" s="13">
        <v>4.6699999999999998E-2</v>
      </c>
      <c r="L1756" s="13">
        <v>1.15E-2</v>
      </c>
      <c r="M1756" s="13">
        <v>1.04E-2</v>
      </c>
      <c r="N1756" s="13">
        <v>-0.1139</v>
      </c>
      <c r="O1756" s="13">
        <v>-0.1139</v>
      </c>
      <c r="P1756" s="13"/>
      <c r="Q1756" s="19">
        <v>15</v>
      </c>
      <c r="R1756" s="22">
        <v>0.25</v>
      </c>
      <c r="S1756" s="22">
        <v>0.23</v>
      </c>
      <c r="T1756" s="22">
        <v>0.32</v>
      </c>
      <c r="U1756" s="19">
        <v>45</v>
      </c>
      <c r="V1756" s="19">
        <v>5</v>
      </c>
      <c r="AS1756" s="2"/>
      <c r="AT1756" s="2"/>
      <c r="AU1756" s="2"/>
      <c r="AV1756" s="15"/>
      <c r="AW1756" s="15"/>
      <c r="BA1756" s="2"/>
      <c r="BB1756" s="2"/>
      <c r="BD1756" s="20"/>
      <c r="BE1756" s="20"/>
      <c r="BG1756" s="3"/>
      <c r="BH1756" s="1"/>
      <c r="BI1756" s="1"/>
      <c r="BJ1756" s="1"/>
      <c r="BK1756" s="1"/>
      <c r="BL1756" s="1"/>
    </row>
    <row r="1757" spans="1:64" x14ac:dyDescent="0.25">
      <c r="A1757" s="1" t="s">
        <v>1</v>
      </c>
      <c r="B1757" s="1" t="s">
        <v>2</v>
      </c>
      <c r="C1757" s="1" t="s">
        <v>13</v>
      </c>
      <c r="D1757" s="1" t="s">
        <v>4</v>
      </c>
      <c r="E1757" s="1" t="s">
        <v>179</v>
      </c>
      <c r="F1757" s="1" t="s">
        <v>1835</v>
      </c>
      <c r="G1757"/>
      <c r="H1757" s="22">
        <v>1.6E-2</v>
      </c>
      <c r="J1757" s="13">
        <v>0.13689999999999999</v>
      </c>
      <c r="K1757" s="13">
        <v>0.15770000000000001</v>
      </c>
      <c r="L1757" s="13">
        <v>3.8899999999999997E-2</v>
      </c>
      <c r="M1757" s="13">
        <v>2.75E-2</v>
      </c>
      <c r="N1757" s="13">
        <v>-5.9799999999999999E-2</v>
      </c>
      <c r="O1757" s="13">
        <v>-0.13569999999999999</v>
      </c>
      <c r="P1757" s="13"/>
      <c r="Q1757" s="19">
        <v>63</v>
      </c>
      <c r="R1757" s="22">
        <v>0.25</v>
      </c>
      <c r="S1757" s="22">
        <v>0.46</v>
      </c>
      <c r="T1757" s="22">
        <v>0.23</v>
      </c>
      <c r="U1757" s="19">
        <v>7</v>
      </c>
      <c r="V1757" s="19">
        <v>6</v>
      </c>
      <c r="AS1757" s="2"/>
      <c r="AT1757" s="2"/>
      <c r="AU1757" s="2"/>
      <c r="AV1757" s="15"/>
      <c r="AW1757" s="15"/>
      <c r="BA1757" s="2"/>
      <c r="BB1757" s="2"/>
      <c r="BD1757" s="20"/>
      <c r="BE1757" s="20"/>
      <c r="BG1757" s="3"/>
      <c r="BH1757" s="1"/>
      <c r="BI1757" s="1"/>
      <c r="BJ1757" s="1"/>
      <c r="BK1757" s="1"/>
      <c r="BL1757" s="1"/>
    </row>
    <row r="1758" spans="1:64" x14ac:dyDescent="0.25">
      <c r="A1758" s="1" t="s">
        <v>6</v>
      </c>
      <c r="B1758" s="1" t="s">
        <v>18</v>
      </c>
      <c r="C1758" s="1" t="s">
        <v>1645</v>
      </c>
      <c r="D1758" s="1" t="s">
        <v>4</v>
      </c>
      <c r="E1758" s="1" t="s">
        <v>1198</v>
      </c>
      <c r="F1758" s="1" t="s">
        <v>1199</v>
      </c>
      <c r="G1758">
        <v>-4.1214000000000001E-2</v>
      </c>
      <c r="H1758" s="22">
        <v>-0.19550999999999999</v>
      </c>
      <c r="I1758" s="2">
        <v>-4.1200000000000001E-2</v>
      </c>
      <c r="J1758" s="13">
        <v>-5.8999999999999997E-2</v>
      </c>
      <c r="K1758" s="13">
        <v>1.0456000000000001</v>
      </c>
      <c r="L1758" s="13">
        <v>0.25619999999999998</v>
      </c>
      <c r="M1758" s="13">
        <v>-0.25530000000000003</v>
      </c>
      <c r="N1758" s="13">
        <v>-0.77980000000000005</v>
      </c>
      <c r="O1758" s="13">
        <v>-0.91300000000000003</v>
      </c>
      <c r="P1758" s="13">
        <v>-4.1200000000000001E-2</v>
      </c>
      <c r="Q1758" s="19">
        <v>0</v>
      </c>
      <c r="R1758" s="22">
        <v>0.25</v>
      </c>
      <c r="S1758" s="22">
        <v>0.47</v>
      </c>
      <c r="T1758" s="22">
        <v>0.46</v>
      </c>
      <c r="U1758" s="19">
        <v>34</v>
      </c>
      <c r="V1758" s="19">
        <v>14</v>
      </c>
      <c r="AS1758" s="2"/>
      <c r="AT1758" s="2"/>
      <c r="AU1758" s="2"/>
      <c r="AV1758" s="15"/>
      <c r="AW1758" s="15"/>
      <c r="BA1758" s="2"/>
      <c r="BB1758" s="2"/>
      <c r="BD1758" s="20"/>
      <c r="BE1758" s="20"/>
      <c r="BG1758" s="3"/>
      <c r="BH1758" s="1"/>
      <c r="BI1758" s="1"/>
      <c r="BJ1758" s="1"/>
      <c r="BK1758" s="1"/>
      <c r="BL1758" s="1"/>
    </row>
    <row r="1759" spans="1:64" x14ac:dyDescent="0.25">
      <c r="A1759" s="1" t="s">
        <v>1</v>
      </c>
      <c r="B1759" s="1" t="s">
        <v>2</v>
      </c>
      <c r="C1759" s="1" t="s">
        <v>22</v>
      </c>
      <c r="D1759" s="1" t="s">
        <v>30</v>
      </c>
      <c r="E1759" s="1" t="s">
        <v>2736</v>
      </c>
      <c r="F1759" s="1" t="s">
        <v>2737</v>
      </c>
      <c r="G1759"/>
      <c r="H1759" s="22">
        <v>1.44E-2</v>
      </c>
      <c r="J1759" s="13">
        <v>3.3399999999999999E-2</v>
      </c>
      <c r="K1759" s="13">
        <v>0.1091</v>
      </c>
      <c r="L1759" s="13">
        <v>2.7199999999999998E-2</v>
      </c>
      <c r="M1759" s="13">
        <v>2.1399999999999999E-2</v>
      </c>
      <c r="N1759" s="13">
        <v>-4.3299999999999998E-2</v>
      </c>
      <c r="O1759" s="13">
        <v>-0.15670000000000001</v>
      </c>
      <c r="P1759" s="13"/>
      <c r="Q1759" s="19">
        <v>0</v>
      </c>
      <c r="R1759" s="22">
        <v>0.25</v>
      </c>
      <c r="S1759" s="22">
        <v>0.32</v>
      </c>
      <c r="T1759" s="22">
        <v>0.06</v>
      </c>
      <c r="U1759" s="19">
        <v>29</v>
      </c>
      <c r="V1759" s="19">
        <v>13</v>
      </c>
      <c r="AS1759" s="2"/>
      <c r="AT1759" s="2"/>
      <c r="AU1759" s="2"/>
      <c r="AV1759" s="15"/>
      <c r="AW1759" s="15"/>
      <c r="BA1759" s="2"/>
      <c r="BB1759" s="2"/>
      <c r="BD1759" s="20"/>
      <c r="BE1759" s="20"/>
      <c r="BG1759" s="3"/>
      <c r="BH1759" s="1"/>
      <c r="BI1759" s="1"/>
      <c r="BJ1759" s="1"/>
      <c r="BK1759" s="1"/>
      <c r="BL1759" s="1"/>
    </row>
    <row r="1760" spans="1:64" x14ac:dyDescent="0.25">
      <c r="A1760" s="1" t="s">
        <v>21</v>
      </c>
      <c r="B1760" s="1" t="s">
        <v>18</v>
      </c>
      <c r="C1760" s="1" t="s">
        <v>25</v>
      </c>
      <c r="D1760" s="1" t="s">
        <v>4</v>
      </c>
      <c r="E1760" s="1" t="s">
        <v>627</v>
      </c>
      <c r="F1760" s="1" t="s">
        <v>2393</v>
      </c>
      <c r="G1760"/>
      <c r="H1760" s="22">
        <v>-1.8700000000000001E-2</v>
      </c>
      <c r="J1760" s="13">
        <v>6.5799999999999997E-2</v>
      </c>
      <c r="K1760" s="13">
        <v>6.6500000000000004E-2</v>
      </c>
      <c r="L1760" s="13">
        <v>1.6199999999999999E-2</v>
      </c>
      <c r="M1760" s="13">
        <v>1.41E-2</v>
      </c>
      <c r="N1760" s="13">
        <v>-7.9899999999999999E-2</v>
      </c>
      <c r="O1760" s="13">
        <v>-0.22600000000000001</v>
      </c>
      <c r="P1760" s="13"/>
      <c r="Q1760" s="19">
        <v>587</v>
      </c>
      <c r="R1760" s="22">
        <v>0.24</v>
      </c>
      <c r="S1760" s="22">
        <v>0.35</v>
      </c>
      <c r="T1760" s="22">
        <v>0.59</v>
      </c>
      <c r="U1760" s="19">
        <v>40</v>
      </c>
      <c r="V1760" s="19">
        <v>7</v>
      </c>
      <c r="AS1760" s="2"/>
      <c r="AT1760" s="2"/>
      <c r="AU1760" s="2"/>
      <c r="AV1760" s="15"/>
      <c r="AW1760" s="15"/>
      <c r="BA1760" s="2"/>
      <c r="BB1760" s="2"/>
      <c r="BD1760" s="20"/>
      <c r="BE1760" s="20"/>
      <c r="BG1760" s="3"/>
      <c r="BH1760" s="1"/>
      <c r="BI1760" s="1"/>
      <c r="BJ1760" s="1"/>
      <c r="BK1760" s="1"/>
      <c r="BL1760" s="1"/>
    </row>
    <row r="1761" spans="1:64" x14ac:dyDescent="0.25">
      <c r="A1761" s="1" t="s">
        <v>1</v>
      </c>
      <c r="B1761" s="1" t="s">
        <v>2</v>
      </c>
      <c r="C1761" s="1" t="s">
        <v>13</v>
      </c>
      <c r="D1761" s="1" t="s">
        <v>4</v>
      </c>
      <c r="E1761" s="1" t="s">
        <v>63</v>
      </c>
      <c r="F1761" s="1" t="s">
        <v>64</v>
      </c>
      <c r="G1761"/>
      <c r="H1761" s="22">
        <v>1.7365999999999999E-2</v>
      </c>
      <c r="J1761" s="13">
        <v>-2.87E-2</v>
      </c>
      <c r="K1761" s="13">
        <v>0.1123</v>
      </c>
      <c r="L1761" s="13">
        <v>2.6700000000000002E-2</v>
      </c>
      <c r="M1761" s="13">
        <v>2.0799999999999999E-2</v>
      </c>
      <c r="N1761" s="13">
        <v>-0.1384</v>
      </c>
      <c r="O1761" s="13">
        <v>-0.255</v>
      </c>
      <c r="P1761" s="13"/>
      <c r="Q1761" s="19">
        <v>227</v>
      </c>
      <c r="R1761" s="22">
        <v>0.24</v>
      </c>
      <c r="S1761" s="22">
        <v>0.51</v>
      </c>
      <c r="T1761" s="22">
        <v>-0.2</v>
      </c>
      <c r="U1761" s="19">
        <v>117</v>
      </c>
      <c r="V1761" s="19">
        <v>21</v>
      </c>
      <c r="AS1761" s="2"/>
      <c r="AT1761" s="2"/>
      <c r="AU1761" s="2"/>
      <c r="AV1761" s="15"/>
      <c r="AW1761" s="15"/>
      <c r="BA1761" s="2"/>
      <c r="BB1761" s="2"/>
      <c r="BD1761" s="20"/>
      <c r="BE1761" s="20"/>
      <c r="BG1761" s="3"/>
      <c r="BH1761" s="1"/>
      <c r="BI1761" s="1"/>
      <c r="BJ1761" s="1"/>
      <c r="BK1761" s="1"/>
      <c r="BL1761" s="1"/>
    </row>
    <row r="1762" spans="1:64" x14ac:dyDescent="0.25">
      <c r="A1762" s="1" t="s">
        <v>1</v>
      </c>
      <c r="B1762" s="1" t="s">
        <v>2</v>
      </c>
      <c r="C1762" s="1" t="s">
        <v>13</v>
      </c>
      <c r="D1762" s="1" t="s">
        <v>4</v>
      </c>
      <c r="E1762" s="1" t="s">
        <v>3005</v>
      </c>
      <c r="F1762" s="1" t="s">
        <v>3129</v>
      </c>
      <c r="G1762"/>
      <c r="H1762" s="22">
        <v>-6.8000000000000005E-2</v>
      </c>
      <c r="J1762" s="13">
        <v>4.9700000000000001E-2</v>
      </c>
      <c r="K1762" s="13">
        <v>0.32500000000000001</v>
      </c>
      <c r="L1762" s="13">
        <v>7.7299999999999994E-2</v>
      </c>
      <c r="M1762" s="13">
        <v>2.5499999999999998E-2</v>
      </c>
      <c r="N1762" s="13">
        <v>-0.55520000000000003</v>
      </c>
      <c r="O1762" s="13">
        <v>-0.65649999999999997</v>
      </c>
      <c r="P1762" s="13"/>
      <c r="Q1762" s="19">
        <v>50</v>
      </c>
      <c r="R1762" s="22">
        <v>0.24</v>
      </c>
      <c r="S1762" s="22">
        <v>0.42</v>
      </c>
      <c r="T1762" s="22">
        <v>7.0000000000000007E-2</v>
      </c>
      <c r="U1762" s="19">
        <v>160</v>
      </c>
      <c r="V1762" s="19">
        <v>19</v>
      </c>
      <c r="AS1762" s="2"/>
      <c r="AT1762" s="2"/>
      <c r="AU1762" s="2"/>
      <c r="AV1762" s="15"/>
      <c r="AW1762" s="15"/>
      <c r="BA1762" s="2"/>
      <c r="BB1762" s="2"/>
      <c r="BD1762" s="20"/>
      <c r="BE1762" s="20"/>
      <c r="BG1762" s="3"/>
      <c r="BH1762" s="1"/>
      <c r="BI1762" s="1"/>
      <c r="BJ1762" s="1"/>
      <c r="BK1762" s="1"/>
      <c r="BL1762" s="1"/>
    </row>
    <row r="1763" spans="1:64" x14ac:dyDescent="0.25">
      <c r="A1763" s="1" t="s">
        <v>6</v>
      </c>
      <c r="B1763" s="1" t="s">
        <v>18</v>
      </c>
      <c r="C1763" s="1" t="s">
        <v>1645</v>
      </c>
      <c r="D1763" s="1" t="s">
        <v>4</v>
      </c>
      <c r="E1763" s="1" t="s">
        <v>1895</v>
      </c>
      <c r="F1763" s="1" t="s">
        <v>1896</v>
      </c>
      <c r="G1763">
        <v>2.6197999999999999E-2</v>
      </c>
      <c r="H1763" s="22">
        <v>-0.182751</v>
      </c>
      <c r="I1763" s="2">
        <v>2.6200000000000001E-2</v>
      </c>
      <c r="J1763" s="13">
        <v>0.45400000000000001</v>
      </c>
      <c r="K1763" s="13">
        <v>0.85609999999999997</v>
      </c>
      <c r="L1763" s="13">
        <v>0.20399999999999999</v>
      </c>
      <c r="M1763" s="13">
        <v>-0.11890000000000001</v>
      </c>
      <c r="N1763" s="13">
        <v>-0.37719999999999998</v>
      </c>
      <c r="O1763" s="13">
        <v>-0.82279999999999998</v>
      </c>
      <c r="P1763" s="13">
        <v>2.6200000000000001E-2</v>
      </c>
      <c r="Q1763" s="19">
        <v>0</v>
      </c>
      <c r="R1763" s="22">
        <v>0.24</v>
      </c>
      <c r="S1763" s="22">
        <v>0.54</v>
      </c>
      <c r="T1763" s="22">
        <v>0.53</v>
      </c>
      <c r="U1763" s="19">
        <v>38</v>
      </c>
      <c r="V1763" s="19">
        <v>38</v>
      </c>
      <c r="AS1763" s="2"/>
      <c r="AT1763" s="2"/>
      <c r="AU1763" s="2"/>
      <c r="AV1763" s="15"/>
      <c r="AW1763" s="15"/>
      <c r="BA1763" s="2"/>
      <c r="BB1763" s="2"/>
      <c r="BD1763" s="20"/>
      <c r="BE1763" s="20"/>
      <c r="BG1763" s="3"/>
      <c r="BH1763" s="1"/>
      <c r="BI1763" s="1"/>
      <c r="BJ1763" s="1"/>
      <c r="BK1763" s="1"/>
      <c r="BL1763" s="1"/>
    </row>
    <row r="1764" spans="1:64" x14ac:dyDescent="0.25">
      <c r="A1764" s="1" t="s">
        <v>65</v>
      </c>
      <c r="B1764" s="1" t="s">
        <v>68</v>
      </c>
      <c r="C1764" s="1" t="s">
        <v>25</v>
      </c>
      <c r="D1764" s="1" t="s">
        <v>286</v>
      </c>
      <c r="E1764" s="1" t="s">
        <v>898</v>
      </c>
      <c r="F1764" s="1" t="s">
        <v>1248</v>
      </c>
      <c r="G1764"/>
      <c r="H1764" s="22">
        <v>-5.9189999999999998E-3</v>
      </c>
      <c r="J1764" s="13">
        <v>8.1500000000000003E-2</v>
      </c>
      <c r="K1764" s="13">
        <v>4.3499999999999997E-2</v>
      </c>
      <c r="L1764" s="13">
        <v>1.04E-2</v>
      </c>
      <c r="M1764" s="13">
        <v>9.4999999999999998E-3</v>
      </c>
      <c r="N1764" s="13">
        <v>-1.1299999999999999E-2</v>
      </c>
      <c r="O1764" s="13">
        <v>-0.13350000000000001</v>
      </c>
      <c r="P1764" s="13"/>
      <c r="Q1764" s="19">
        <v>0</v>
      </c>
      <c r="R1764" s="22">
        <v>0.24</v>
      </c>
      <c r="S1764" s="22">
        <v>0.28000000000000003</v>
      </c>
      <c r="T1764" s="22">
        <v>0.82</v>
      </c>
      <c r="U1764" s="19">
        <v>40</v>
      </c>
      <c r="V1764" s="19">
        <v>15</v>
      </c>
      <c r="AS1764" s="2"/>
      <c r="AT1764" s="2"/>
      <c r="AU1764" s="2"/>
      <c r="AV1764" s="15"/>
      <c r="AW1764" s="15"/>
      <c r="BA1764" s="2"/>
      <c r="BB1764" s="2"/>
      <c r="BD1764" s="20"/>
      <c r="BE1764" s="20"/>
      <c r="BG1764" s="3"/>
      <c r="BH1764" s="1"/>
      <c r="BI1764" s="1"/>
      <c r="BJ1764" s="1"/>
      <c r="BK1764" s="1"/>
      <c r="BL1764" s="1"/>
    </row>
    <row r="1765" spans="1:64" x14ac:dyDescent="0.25">
      <c r="A1765" s="1" t="s">
        <v>6</v>
      </c>
      <c r="B1765" s="1" t="s">
        <v>18</v>
      </c>
      <c r="C1765" s="1" t="s">
        <v>1645</v>
      </c>
      <c r="D1765" s="1" t="s">
        <v>4</v>
      </c>
      <c r="E1765" s="1" t="s">
        <v>1266</v>
      </c>
      <c r="F1765" s="1" t="s">
        <v>1267</v>
      </c>
      <c r="G1765">
        <v>-9.8500000000000004E-2</v>
      </c>
      <c r="H1765" s="22">
        <v>-8.7813000000000002E-2</v>
      </c>
      <c r="I1765" s="2">
        <v>-9.8500000000000004E-2</v>
      </c>
      <c r="J1765" s="13">
        <v>-0.1532</v>
      </c>
      <c r="K1765" s="13">
        <v>0.38200000000000001</v>
      </c>
      <c r="L1765" s="13">
        <v>9.0700000000000003E-2</v>
      </c>
      <c r="M1765" s="13">
        <v>1.8800000000000001E-2</v>
      </c>
      <c r="N1765" s="13">
        <v>-0.36849999999999999</v>
      </c>
      <c r="O1765" s="13">
        <v>-0.45700000000000002</v>
      </c>
      <c r="P1765" s="13">
        <v>-9.8500000000000004E-2</v>
      </c>
      <c r="Q1765" s="19">
        <v>0</v>
      </c>
      <c r="R1765" s="22">
        <v>0.24</v>
      </c>
      <c r="S1765" s="22">
        <v>0.33</v>
      </c>
      <c r="T1765" s="22">
        <v>0.28000000000000003</v>
      </c>
      <c r="U1765" s="19">
        <v>26</v>
      </c>
      <c r="V1765" s="19">
        <v>12</v>
      </c>
      <c r="AS1765" s="2"/>
      <c r="AT1765" s="2"/>
      <c r="AU1765" s="2"/>
      <c r="AV1765" s="15"/>
      <c r="AW1765" s="15"/>
      <c r="BA1765" s="2"/>
      <c r="BB1765" s="2"/>
      <c r="BD1765" s="20"/>
      <c r="BE1765" s="20"/>
      <c r="BG1765" s="3"/>
      <c r="BH1765" s="1"/>
      <c r="BI1765" s="1"/>
      <c r="BJ1765" s="1"/>
      <c r="BK1765" s="1"/>
      <c r="BL1765" s="1"/>
    </row>
    <row r="1766" spans="1:64" x14ac:dyDescent="0.25">
      <c r="A1766" s="1" t="s">
        <v>1</v>
      </c>
      <c r="B1766" s="1" t="s">
        <v>2</v>
      </c>
      <c r="C1766" s="1" t="s">
        <v>13</v>
      </c>
      <c r="D1766" s="1" t="s">
        <v>4</v>
      </c>
      <c r="E1766" s="1" t="s">
        <v>3136</v>
      </c>
      <c r="F1766" s="1" t="s">
        <v>3137</v>
      </c>
      <c r="G1766"/>
      <c r="H1766" s="22">
        <v>5.9799999999999999E-2</v>
      </c>
      <c r="J1766" s="13">
        <v>-0.1191</v>
      </c>
      <c r="K1766" s="13">
        <v>0.29630000000000001</v>
      </c>
      <c r="L1766" s="13">
        <v>7.0599999999999996E-2</v>
      </c>
      <c r="M1766" s="13">
        <v>2.8799999999999999E-2</v>
      </c>
      <c r="N1766" s="13">
        <v>-0.41510000000000002</v>
      </c>
      <c r="O1766" s="13">
        <v>-0.45860000000000001</v>
      </c>
      <c r="P1766" s="13"/>
      <c r="Q1766" s="19">
        <v>1</v>
      </c>
      <c r="R1766" s="22">
        <v>0.24</v>
      </c>
      <c r="S1766" s="22">
        <v>0.48</v>
      </c>
      <c r="T1766" s="22">
        <v>0</v>
      </c>
      <c r="U1766" s="19">
        <v>35</v>
      </c>
      <c r="V1766" s="19">
        <v>6</v>
      </c>
      <c r="AS1766" s="2"/>
      <c r="AT1766" s="2"/>
      <c r="AU1766" s="2"/>
      <c r="AV1766" s="15"/>
      <c r="AW1766" s="15"/>
      <c r="BA1766" s="2"/>
      <c r="BB1766" s="2"/>
      <c r="BD1766" s="20"/>
      <c r="BE1766" s="20"/>
      <c r="BG1766" s="3"/>
      <c r="BH1766" s="1"/>
      <c r="BI1766" s="1"/>
      <c r="BJ1766" s="1"/>
      <c r="BK1766" s="1"/>
      <c r="BL1766" s="1"/>
    </row>
    <row r="1767" spans="1:64" x14ac:dyDescent="0.25">
      <c r="A1767" s="1" t="s">
        <v>17</v>
      </c>
      <c r="B1767" s="1" t="s">
        <v>18</v>
      </c>
      <c r="C1767" s="1" t="s">
        <v>25</v>
      </c>
      <c r="D1767" s="1" t="s">
        <v>30</v>
      </c>
      <c r="E1767" s="1" t="s">
        <v>110</v>
      </c>
      <c r="F1767" s="1" t="s">
        <v>332</v>
      </c>
      <c r="G1767"/>
      <c r="H1767" s="22">
        <v>1.8E-3</v>
      </c>
      <c r="J1767" s="13">
        <v>3.6400000000000002E-2</v>
      </c>
      <c r="K1767" s="13">
        <v>4.65E-2</v>
      </c>
      <c r="L1767" s="13">
        <v>1.0999999999999999E-2</v>
      </c>
      <c r="M1767" s="13">
        <v>0.01</v>
      </c>
      <c r="N1767" s="13">
        <v>-1.3299999999999999E-2</v>
      </c>
      <c r="O1767" s="13">
        <v>-7.8700000000000006E-2</v>
      </c>
      <c r="P1767" s="13"/>
      <c r="Q1767" s="19">
        <v>77</v>
      </c>
      <c r="R1767" s="22">
        <v>0.24</v>
      </c>
      <c r="S1767" s="22">
        <v>0.48</v>
      </c>
      <c r="T1767" s="22">
        <v>0.17</v>
      </c>
      <c r="U1767" s="19">
        <v>25</v>
      </c>
      <c r="V1767" s="19">
        <v>12</v>
      </c>
      <c r="AS1767" s="2"/>
      <c r="AT1767" s="2"/>
      <c r="AU1767" s="2"/>
      <c r="AV1767" s="15"/>
      <c r="AW1767" s="15"/>
      <c r="BA1767" s="2"/>
      <c r="BB1767" s="2"/>
      <c r="BD1767" s="20"/>
      <c r="BE1767" s="20"/>
      <c r="BG1767" s="3"/>
      <c r="BH1767" s="1"/>
      <c r="BI1767" s="1"/>
      <c r="BJ1767" s="1"/>
      <c r="BK1767" s="1"/>
      <c r="BL1767" s="1"/>
    </row>
    <row r="1768" spans="1:64" x14ac:dyDescent="0.25">
      <c r="A1768" s="1" t="s">
        <v>1</v>
      </c>
      <c r="B1768" s="1" t="s">
        <v>2</v>
      </c>
      <c r="C1768" s="1" t="s">
        <v>342</v>
      </c>
      <c r="D1768" s="1" t="s">
        <v>4</v>
      </c>
      <c r="E1768" s="1" t="s">
        <v>611</v>
      </c>
      <c r="F1768" s="1" t="s">
        <v>1859</v>
      </c>
      <c r="G1768"/>
      <c r="H1768" s="22">
        <v>-5.7999999999999996E-3</v>
      </c>
      <c r="J1768" s="13">
        <v>7.8299999999999995E-2</v>
      </c>
      <c r="K1768" s="13">
        <v>0.1089</v>
      </c>
      <c r="L1768" s="13">
        <v>2.63E-2</v>
      </c>
      <c r="M1768" s="13">
        <v>2.1000000000000001E-2</v>
      </c>
      <c r="N1768" s="13">
        <v>-0.1731</v>
      </c>
      <c r="O1768" s="13">
        <v>-0.25059999999999999</v>
      </c>
      <c r="P1768" s="13"/>
      <c r="Q1768" s="19">
        <v>807</v>
      </c>
      <c r="R1768" s="22">
        <v>0.24</v>
      </c>
      <c r="S1768" s="22">
        <v>0.55000000000000004</v>
      </c>
      <c r="T1768" s="22">
        <v>-0.45</v>
      </c>
      <c r="U1768" s="19">
        <v>53</v>
      </c>
      <c r="V1768" s="19">
        <v>13</v>
      </c>
      <c r="AS1768" s="2"/>
      <c r="AT1768" s="2"/>
      <c r="AU1768" s="2"/>
      <c r="AV1768" s="15"/>
      <c r="AW1768" s="15"/>
      <c r="BA1768" s="2"/>
      <c r="BB1768" s="2"/>
      <c r="BD1768" s="20"/>
      <c r="BE1768" s="20"/>
      <c r="BG1768" s="3"/>
      <c r="BH1768" s="1"/>
      <c r="BI1768" s="1"/>
      <c r="BJ1768" s="1"/>
      <c r="BK1768" s="1"/>
      <c r="BL1768" s="1"/>
    </row>
    <row r="1769" spans="1:64" x14ac:dyDescent="0.25">
      <c r="A1769" s="1" t="s">
        <v>65</v>
      </c>
      <c r="B1769" s="1" t="s">
        <v>2</v>
      </c>
      <c r="C1769" s="1" t="s">
        <v>7</v>
      </c>
      <c r="D1769" s="1" t="s">
        <v>4</v>
      </c>
      <c r="E1769" s="1" t="s">
        <v>887</v>
      </c>
      <c r="F1769" s="1" t="s">
        <v>888</v>
      </c>
      <c r="G1769"/>
      <c r="H1769" s="22">
        <v>-4.3188999999999998E-2</v>
      </c>
      <c r="J1769" s="13">
        <v>2.8E-3</v>
      </c>
      <c r="K1769" s="13">
        <v>0.10639999999999999</v>
      </c>
      <c r="L1769" s="13">
        <v>2.5100000000000001E-2</v>
      </c>
      <c r="M1769" s="13">
        <v>1.9599999999999999E-2</v>
      </c>
      <c r="N1769" s="13">
        <v>-0.12889999999999999</v>
      </c>
      <c r="O1769" s="13">
        <v>-0.2261</v>
      </c>
      <c r="P1769" s="13"/>
      <c r="Q1769" s="19">
        <v>0</v>
      </c>
      <c r="R1769" s="22">
        <v>0.24</v>
      </c>
      <c r="S1769" s="22">
        <v>0.31</v>
      </c>
      <c r="T1769" s="22">
        <v>0.82</v>
      </c>
      <c r="U1769" s="19">
        <v>40</v>
      </c>
      <c r="V1769" s="19">
        <v>7</v>
      </c>
      <c r="AS1769" s="2"/>
      <c r="AT1769" s="2"/>
      <c r="AU1769" s="2"/>
      <c r="AV1769" s="15"/>
      <c r="AW1769" s="15"/>
      <c r="BA1769" s="2"/>
      <c r="BB1769" s="2"/>
      <c r="BD1769" s="20"/>
      <c r="BE1769" s="20"/>
      <c r="BG1769" s="3"/>
      <c r="BH1769" s="1"/>
      <c r="BI1769" s="1"/>
      <c r="BJ1769" s="1"/>
      <c r="BK1769" s="1"/>
      <c r="BL1769" s="1"/>
    </row>
    <row r="1770" spans="1:64" x14ac:dyDescent="0.25">
      <c r="A1770" s="1" t="s">
        <v>1</v>
      </c>
      <c r="B1770" s="1" t="s">
        <v>18</v>
      </c>
      <c r="C1770" s="1" t="s">
        <v>25</v>
      </c>
      <c r="D1770" s="1" t="s">
        <v>4</v>
      </c>
      <c r="E1770" s="1" t="s">
        <v>196</v>
      </c>
      <c r="F1770" s="1" t="s">
        <v>1412</v>
      </c>
      <c r="G1770"/>
      <c r="H1770" s="22">
        <v>-9.4600000000000004E-2</v>
      </c>
      <c r="J1770" s="13">
        <v>-0.27779999999999999</v>
      </c>
      <c r="K1770" s="13">
        <v>0.16009999999999999</v>
      </c>
      <c r="L1770" s="13">
        <v>3.7699999999999997E-2</v>
      </c>
      <c r="M1770" s="13">
        <v>2.5399999999999999E-2</v>
      </c>
      <c r="N1770" s="13">
        <v>-0.31280000000000002</v>
      </c>
      <c r="O1770" s="13">
        <v>-0.31280000000000002</v>
      </c>
      <c r="P1770" s="13"/>
      <c r="Q1770" s="19">
        <v>17</v>
      </c>
      <c r="R1770" s="22">
        <v>0.24</v>
      </c>
      <c r="S1770" s="22">
        <v>0.36</v>
      </c>
      <c r="T1770" s="22">
        <v>-0.13</v>
      </c>
      <c r="U1770" s="19">
        <v>48</v>
      </c>
      <c r="V1770" s="19">
        <v>10</v>
      </c>
      <c r="AS1770" s="2"/>
      <c r="AT1770" s="2"/>
      <c r="AU1770" s="2"/>
      <c r="AV1770" s="15"/>
      <c r="AW1770" s="15"/>
      <c r="BA1770" s="2"/>
      <c r="BB1770" s="2"/>
      <c r="BD1770" s="20"/>
      <c r="BE1770" s="20"/>
      <c r="BG1770" s="3"/>
      <c r="BH1770" s="1"/>
      <c r="BI1770" s="1"/>
      <c r="BJ1770" s="1"/>
      <c r="BK1770" s="1"/>
      <c r="BL1770" s="1"/>
    </row>
    <row r="1771" spans="1:64" x14ac:dyDescent="0.25">
      <c r="A1771" s="1" t="s">
        <v>483</v>
      </c>
      <c r="B1771" s="1" t="s">
        <v>18</v>
      </c>
      <c r="C1771" s="1" t="s">
        <v>39</v>
      </c>
      <c r="D1771" s="1" t="s">
        <v>4</v>
      </c>
      <c r="E1771" s="1" t="s">
        <v>2286</v>
      </c>
      <c r="F1771" s="1" t="s">
        <v>2896</v>
      </c>
      <c r="G1771"/>
      <c r="H1771" s="22">
        <v>2.0199999999999999E-2</v>
      </c>
      <c r="J1771" s="13">
        <v>9.5500000000000002E-2</v>
      </c>
      <c r="K1771" s="13">
        <v>0.13339999999999999</v>
      </c>
      <c r="L1771" s="13">
        <v>3.2500000000000001E-2</v>
      </c>
      <c r="M1771" s="13">
        <v>2.4E-2</v>
      </c>
      <c r="N1771" s="13">
        <v>-0.1681</v>
      </c>
      <c r="O1771" s="13">
        <v>-0.38750000000000001</v>
      </c>
      <c r="P1771" s="13"/>
      <c r="Q1771" s="19">
        <v>39</v>
      </c>
      <c r="R1771" s="22">
        <v>0.24</v>
      </c>
      <c r="S1771" s="22">
        <v>0.35</v>
      </c>
      <c r="T1771" s="22">
        <v>0.77</v>
      </c>
      <c r="U1771" s="19">
        <v>42</v>
      </c>
      <c r="V1771" s="19">
        <v>9</v>
      </c>
      <c r="AS1771" s="2"/>
      <c r="AT1771" s="2"/>
      <c r="AU1771" s="2"/>
      <c r="AV1771" s="15"/>
      <c r="AW1771" s="15"/>
      <c r="BA1771" s="2"/>
      <c r="BB1771" s="2"/>
      <c r="BD1771" s="20"/>
      <c r="BE1771" s="20"/>
      <c r="BG1771" s="3"/>
      <c r="BH1771" s="1"/>
      <c r="BI1771" s="1"/>
      <c r="BJ1771" s="1"/>
      <c r="BK1771" s="1"/>
      <c r="BL1771" s="1"/>
    </row>
    <row r="1772" spans="1:64" x14ac:dyDescent="0.25">
      <c r="A1772" s="1" t="s">
        <v>17</v>
      </c>
      <c r="B1772" s="1" t="s">
        <v>18</v>
      </c>
      <c r="C1772" s="1" t="s">
        <v>25</v>
      </c>
      <c r="D1772" s="1" t="s">
        <v>473</v>
      </c>
      <c r="E1772" s="1" t="s">
        <v>3268</v>
      </c>
      <c r="F1772" s="1" t="s">
        <v>3269</v>
      </c>
      <c r="G1772"/>
      <c r="H1772" s="22">
        <v>-1.3247E-2</v>
      </c>
      <c r="J1772" s="13">
        <v>-3.3500000000000002E-2</v>
      </c>
      <c r="K1772" s="13">
        <v>8.3699999999999997E-2</v>
      </c>
      <c r="L1772" s="13">
        <v>2.0199999999999999E-2</v>
      </c>
      <c r="M1772" s="13">
        <v>1.7100000000000001E-2</v>
      </c>
      <c r="N1772" s="13">
        <v>-0.05</v>
      </c>
      <c r="O1772" s="13">
        <v>-0.05</v>
      </c>
      <c r="P1772" s="13"/>
      <c r="Q1772" s="19">
        <v>347</v>
      </c>
      <c r="R1772" s="22">
        <v>0.24</v>
      </c>
      <c r="S1772" s="22">
        <v>0.63</v>
      </c>
      <c r="T1772" s="22">
        <v>0.49</v>
      </c>
      <c r="U1772" s="19">
        <v>7</v>
      </c>
      <c r="V1772" s="19">
        <v>3</v>
      </c>
      <c r="AS1772" s="2"/>
      <c r="AT1772" s="2"/>
      <c r="AU1772" s="2"/>
      <c r="AV1772" s="15"/>
      <c r="AW1772" s="15"/>
      <c r="BA1772" s="2"/>
      <c r="BB1772" s="2"/>
      <c r="BD1772" s="20"/>
      <c r="BE1772" s="20"/>
      <c r="BG1772" s="3"/>
      <c r="BH1772" s="1"/>
      <c r="BI1772" s="1"/>
      <c r="BJ1772" s="1"/>
      <c r="BK1772" s="1"/>
      <c r="BL1772" s="1"/>
    </row>
    <row r="1773" spans="1:64" x14ac:dyDescent="0.25">
      <c r="A1773" s="1" t="s">
        <v>483</v>
      </c>
      <c r="B1773" s="1" t="s">
        <v>18</v>
      </c>
      <c r="C1773" s="1" t="s">
        <v>539</v>
      </c>
      <c r="D1773" s="1" t="s">
        <v>4</v>
      </c>
      <c r="E1773" s="1" t="s">
        <v>2391</v>
      </c>
      <c r="F1773" s="1" t="s">
        <v>626</v>
      </c>
      <c r="G1773"/>
      <c r="H1773" s="22">
        <v>6.3E-3</v>
      </c>
      <c r="J1773" s="13">
        <v>-4.7399999999999998E-2</v>
      </c>
      <c r="K1773" s="13">
        <v>6.5799999999999997E-2</v>
      </c>
      <c r="L1773" s="13">
        <v>1.5299999999999999E-2</v>
      </c>
      <c r="M1773" s="13">
        <v>1.32E-2</v>
      </c>
      <c r="N1773" s="13">
        <v>-6.3E-2</v>
      </c>
      <c r="O1773" s="13">
        <v>-0.113</v>
      </c>
      <c r="P1773" s="13"/>
      <c r="Q1773" s="19">
        <v>109</v>
      </c>
      <c r="R1773" s="22">
        <v>0.23</v>
      </c>
      <c r="S1773" s="22">
        <v>0.26</v>
      </c>
      <c r="T1773" s="22">
        <v>0.28000000000000003</v>
      </c>
      <c r="U1773" s="19">
        <v>43</v>
      </c>
      <c r="V1773" s="19">
        <v>12</v>
      </c>
      <c r="AS1773" s="2"/>
      <c r="AT1773" s="2"/>
      <c r="AU1773" s="2"/>
      <c r="AV1773" s="15"/>
      <c r="AW1773" s="15"/>
      <c r="BA1773" s="2"/>
      <c r="BB1773" s="2"/>
      <c r="BD1773" s="20"/>
      <c r="BE1773" s="20"/>
      <c r="BG1773" s="3"/>
      <c r="BH1773" s="1"/>
      <c r="BI1773" s="1"/>
      <c r="BJ1773" s="1"/>
      <c r="BK1773" s="1"/>
      <c r="BL1773" s="1"/>
    </row>
    <row r="1774" spans="1:64" x14ac:dyDescent="0.25">
      <c r="A1774" s="1" t="s">
        <v>21</v>
      </c>
      <c r="B1774" s="1" t="s">
        <v>2</v>
      </c>
      <c r="C1774" s="1" t="s">
        <v>7</v>
      </c>
      <c r="D1774" s="1" t="s">
        <v>4</v>
      </c>
      <c r="E1774" s="1" t="s">
        <v>362</v>
      </c>
      <c r="F1774" s="1" t="s">
        <v>363</v>
      </c>
      <c r="G1774">
        <v>8.064E-3</v>
      </c>
      <c r="H1774" s="22">
        <v>-4.6773000000000002E-2</v>
      </c>
      <c r="I1774" s="2">
        <v>8.0999999999999996E-3</v>
      </c>
      <c r="J1774" s="13">
        <v>9.3399999999999997E-2</v>
      </c>
      <c r="K1774" s="13">
        <v>0.11609999999999999</v>
      </c>
      <c r="L1774" s="13">
        <v>2.64E-2</v>
      </c>
      <c r="M1774" s="13">
        <v>1.9800000000000002E-2</v>
      </c>
      <c r="N1774" s="13">
        <v>-3.9100000000000003E-2</v>
      </c>
      <c r="O1774" s="13">
        <v>-0.25640000000000002</v>
      </c>
      <c r="P1774" s="13">
        <v>8.0999999999999996E-3</v>
      </c>
      <c r="Q1774" s="19">
        <v>0</v>
      </c>
      <c r="R1774" s="22">
        <v>0.23</v>
      </c>
      <c r="S1774" s="22">
        <v>0.28999999999999998</v>
      </c>
      <c r="T1774" s="22">
        <v>0.79</v>
      </c>
      <c r="U1774" s="19">
        <v>79</v>
      </c>
      <c r="V1774" s="19">
        <v>15</v>
      </c>
      <c r="AS1774" s="2"/>
      <c r="AT1774" s="2"/>
      <c r="AU1774" s="2"/>
      <c r="AV1774" s="15"/>
      <c r="AW1774" s="15"/>
      <c r="BA1774" s="2"/>
      <c r="BB1774" s="2"/>
      <c r="BD1774" s="20"/>
      <c r="BE1774" s="20"/>
      <c r="BG1774" s="3"/>
      <c r="BH1774" s="1"/>
      <c r="BI1774" s="1"/>
      <c r="BJ1774" s="1"/>
      <c r="BK1774" s="1"/>
      <c r="BL1774" s="1"/>
    </row>
    <row r="1775" spans="1:64" x14ac:dyDescent="0.25">
      <c r="A1775" s="1" t="s">
        <v>65</v>
      </c>
      <c r="B1775" s="1" t="s">
        <v>129</v>
      </c>
      <c r="C1775" s="1" t="s">
        <v>7</v>
      </c>
      <c r="D1775" s="1" t="s">
        <v>16</v>
      </c>
      <c r="E1775" s="1" t="s">
        <v>50</v>
      </c>
      <c r="F1775" s="1" t="s">
        <v>3020</v>
      </c>
      <c r="G1775"/>
      <c r="H1775" s="22">
        <v>7.6E-3</v>
      </c>
      <c r="J1775" s="13">
        <v>7.3400000000000007E-2</v>
      </c>
      <c r="K1775" s="13">
        <v>0.1598</v>
      </c>
      <c r="L1775" s="13">
        <v>3.6799999999999999E-2</v>
      </c>
      <c r="M1775" s="13">
        <v>2.4500000000000001E-2</v>
      </c>
      <c r="N1775" s="13">
        <v>-1.3299999999999999E-2</v>
      </c>
      <c r="O1775" s="13">
        <v>-0.52270000000000005</v>
      </c>
      <c r="P1775" s="13"/>
      <c r="Q1775" s="19">
        <v>762</v>
      </c>
      <c r="R1775" s="22">
        <v>0.23</v>
      </c>
      <c r="S1775" s="22">
        <v>0.4</v>
      </c>
      <c r="T1775" s="22">
        <v>0.39</v>
      </c>
      <c r="U1775" s="19">
        <v>111</v>
      </c>
      <c r="V1775" s="19">
        <v>47</v>
      </c>
      <c r="AS1775" s="2"/>
      <c r="AT1775" s="2"/>
      <c r="AU1775" s="2"/>
      <c r="AV1775" s="15"/>
      <c r="AW1775" s="15"/>
      <c r="BA1775" s="2"/>
      <c r="BB1775" s="2"/>
      <c r="BD1775" s="20"/>
      <c r="BE1775" s="20"/>
      <c r="BG1775" s="3"/>
      <c r="BH1775" s="1"/>
      <c r="BI1775" s="1"/>
      <c r="BJ1775" s="1"/>
      <c r="BK1775" s="1"/>
      <c r="BL1775" s="1"/>
    </row>
    <row r="1776" spans="1:64" x14ac:dyDescent="0.25">
      <c r="A1776" s="1" t="s">
        <v>6</v>
      </c>
      <c r="B1776" s="1" t="s">
        <v>18</v>
      </c>
      <c r="C1776" s="1" t="s">
        <v>1645</v>
      </c>
      <c r="D1776" s="1" t="s">
        <v>4</v>
      </c>
      <c r="E1776" s="1" t="s">
        <v>1452</v>
      </c>
      <c r="F1776" s="1" t="s">
        <v>1453</v>
      </c>
      <c r="G1776">
        <v>-0.26239899999999999</v>
      </c>
      <c r="H1776" s="22">
        <v>-9.9642999999999995E-2</v>
      </c>
      <c r="I1776" s="2">
        <v>-0.26240000000000002</v>
      </c>
      <c r="J1776" s="13">
        <v>-0.35339999999999999</v>
      </c>
      <c r="K1776" s="13">
        <v>0.78820000000000001</v>
      </c>
      <c r="L1776" s="13">
        <v>0.18410000000000001</v>
      </c>
      <c r="M1776" s="13">
        <v>-9.5799999999999996E-2</v>
      </c>
      <c r="N1776" s="13">
        <v>-0.60580000000000001</v>
      </c>
      <c r="O1776" s="13">
        <v>-0.64759999999999995</v>
      </c>
      <c r="P1776" s="13">
        <v>-0.26240000000000002</v>
      </c>
      <c r="Q1776" s="19">
        <v>0</v>
      </c>
      <c r="R1776" s="22">
        <v>0.23</v>
      </c>
      <c r="S1776" s="22">
        <v>0.44</v>
      </c>
      <c r="T1776" s="22">
        <v>0.33</v>
      </c>
      <c r="U1776" s="19">
        <v>26</v>
      </c>
      <c r="V1776" s="19">
        <v>12</v>
      </c>
      <c r="AS1776" s="2"/>
      <c r="AT1776" s="2"/>
      <c r="AU1776" s="2"/>
      <c r="AV1776" s="15"/>
      <c r="AW1776" s="15"/>
      <c r="BA1776" s="2"/>
      <c r="BB1776" s="2"/>
      <c r="BD1776" s="20"/>
      <c r="BE1776" s="20"/>
      <c r="BG1776" s="3"/>
      <c r="BH1776" s="1"/>
      <c r="BI1776" s="1"/>
      <c r="BJ1776" s="1"/>
      <c r="BK1776" s="1"/>
      <c r="BL1776" s="1"/>
    </row>
    <row r="1777" spans="1:64" x14ac:dyDescent="0.25">
      <c r="A1777" s="1" t="s">
        <v>21</v>
      </c>
      <c r="B1777" s="1" t="s">
        <v>18</v>
      </c>
      <c r="C1777" s="1" t="s">
        <v>7</v>
      </c>
      <c r="D1777" s="1" t="s">
        <v>4</v>
      </c>
      <c r="E1777" s="1" t="s">
        <v>622</v>
      </c>
      <c r="F1777" s="1" t="s">
        <v>2370</v>
      </c>
      <c r="G1777"/>
      <c r="H1777" s="22">
        <v>-1.0500000000000001E-2</v>
      </c>
      <c r="J1777" s="13">
        <v>1.89E-2</v>
      </c>
      <c r="K1777" s="13">
        <v>5.62E-2</v>
      </c>
      <c r="L1777" s="13">
        <v>1.2999999999999999E-2</v>
      </c>
      <c r="M1777" s="13">
        <v>1.14E-2</v>
      </c>
      <c r="N1777" s="13">
        <v>-1.83E-2</v>
      </c>
      <c r="O1777" s="13">
        <v>-0.16880000000000001</v>
      </c>
      <c r="P1777" s="13"/>
      <c r="Q1777" s="19">
        <v>46</v>
      </c>
      <c r="R1777" s="22">
        <v>0.23</v>
      </c>
      <c r="S1777" s="22">
        <v>0.28999999999999998</v>
      </c>
      <c r="T1777" s="22">
        <v>0.73</v>
      </c>
      <c r="U1777" s="19">
        <v>105</v>
      </c>
      <c r="V1777" s="19">
        <v>16</v>
      </c>
      <c r="AS1777" s="2"/>
      <c r="AT1777" s="2"/>
      <c r="AU1777" s="2"/>
      <c r="AV1777" s="15"/>
      <c r="AW1777" s="15"/>
      <c r="BA1777" s="2"/>
      <c r="BB1777" s="2"/>
      <c r="BD1777" s="20"/>
      <c r="BE1777" s="20"/>
      <c r="BG1777" s="3"/>
      <c r="BH1777" s="1"/>
      <c r="BI1777" s="1"/>
      <c r="BJ1777" s="1"/>
      <c r="BK1777" s="1"/>
      <c r="BL1777" s="1"/>
    </row>
    <row r="1778" spans="1:64" x14ac:dyDescent="0.25">
      <c r="A1778" s="1" t="s">
        <v>1</v>
      </c>
      <c r="B1778" s="1" t="s">
        <v>18</v>
      </c>
      <c r="C1778" s="1" t="s">
        <v>25</v>
      </c>
      <c r="D1778" s="1" t="s">
        <v>40</v>
      </c>
      <c r="E1778" s="1" t="s">
        <v>3153</v>
      </c>
      <c r="F1778" s="1" t="s">
        <v>3154</v>
      </c>
      <c r="G1778"/>
      <c r="H1778" s="22">
        <v>1.11E-2</v>
      </c>
      <c r="J1778" s="13">
        <v>8.2799999999999999E-2</v>
      </c>
      <c r="K1778" s="13">
        <v>0.13930000000000001</v>
      </c>
      <c r="L1778" s="13">
        <v>3.1899999999999998E-2</v>
      </c>
      <c r="M1778" s="13">
        <v>2.2499999999999999E-2</v>
      </c>
      <c r="N1778" s="13">
        <v>-0.11749999999999999</v>
      </c>
      <c r="O1778" s="13">
        <v>-0.32440000000000002</v>
      </c>
      <c r="P1778" s="13"/>
      <c r="Q1778" s="19">
        <v>1</v>
      </c>
      <c r="R1778" s="22">
        <v>0.23</v>
      </c>
      <c r="S1778" s="22">
        <v>0.3</v>
      </c>
      <c r="T1778" s="22">
        <v>-0.04</v>
      </c>
      <c r="U1778" s="19">
        <v>54</v>
      </c>
      <c r="V1778" s="19">
        <v>13</v>
      </c>
      <c r="AS1778" s="2"/>
      <c r="AT1778" s="2"/>
      <c r="AU1778" s="2"/>
      <c r="AV1778" s="15"/>
      <c r="AW1778" s="15"/>
      <c r="BA1778" s="2"/>
      <c r="BB1778" s="2"/>
      <c r="BD1778" s="20"/>
      <c r="BE1778" s="20"/>
      <c r="BG1778" s="3"/>
      <c r="BH1778" s="1"/>
      <c r="BI1778" s="1"/>
      <c r="BJ1778" s="1"/>
      <c r="BK1778" s="1"/>
      <c r="BL1778" s="1"/>
    </row>
    <row r="1779" spans="1:64" x14ac:dyDescent="0.25">
      <c r="A1779" s="1" t="s">
        <v>1</v>
      </c>
      <c r="B1779" s="1" t="s">
        <v>18</v>
      </c>
      <c r="C1779" s="1" t="s">
        <v>25</v>
      </c>
      <c r="D1779" s="1" t="s">
        <v>4</v>
      </c>
      <c r="E1779" s="1" t="s">
        <v>112</v>
      </c>
      <c r="F1779" s="1" t="s">
        <v>1318</v>
      </c>
      <c r="G1779"/>
      <c r="H1779" s="22">
        <v>2.2000000000000001E-3</v>
      </c>
      <c r="J1779" s="13">
        <v>-0.1051</v>
      </c>
      <c r="K1779" s="13">
        <v>8.2900000000000001E-2</v>
      </c>
      <c r="L1779" s="13">
        <v>1.9400000000000001E-2</v>
      </c>
      <c r="M1779" s="13">
        <v>1.6199999999999999E-2</v>
      </c>
      <c r="N1779" s="13">
        <v>-0.2026</v>
      </c>
      <c r="O1779" s="13">
        <v>-0.2203</v>
      </c>
      <c r="P1779" s="13"/>
      <c r="Q1779" s="19">
        <v>2</v>
      </c>
      <c r="R1779" s="22">
        <v>0.23</v>
      </c>
      <c r="S1779" s="22">
        <v>0.4</v>
      </c>
      <c r="T1779" s="22">
        <v>0.02</v>
      </c>
      <c r="U1779" s="19">
        <v>28</v>
      </c>
      <c r="V1779" s="19">
        <v>9</v>
      </c>
      <c r="AS1779" s="2"/>
      <c r="AT1779" s="2"/>
      <c r="AU1779" s="2"/>
      <c r="AV1779" s="15"/>
      <c r="AW1779" s="15"/>
      <c r="BA1779" s="2"/>
      <c r="BB1779" s="2"/>
      <c r="BD1779" s="20"/>
      <c r="BE1779" s="20"/>
      <c r="BG1779" s="3"/>
      <c r="BH1779" s="1"/>
      <c r="BI1779" s="1"/>
      <c r="BJ1779" s="1"/>
      <c r="BK1779" s="1"/>
      <c r="BL1779" s="1"/>
    </row>
    <row r="1780" spans="1:64" x14ac:dyDescent="0.25">
      <c r="A1780" s="1" t="s">
        <v>1</v>
      </c>
      <c r="B1780" s="1" t="s">
        <v>2</v>
      </c>
      <c r="C1780" s="1" t="s">
        <v>13</v>
      </c>
      <c r="D1780" s="1" t="s">
        <v>4</v>
      </c>
      <c r="E1780" s="1" t="s">
        <v>1679</v>
      </c>
      <c r="F1780" s="1" t="s">
        <v>3000</v>
      </c>
      <c r="G1780"/>
      <c r="H1780" s="22">
        <v>-8.43E-2</v>
      </c>
      <c r="J1780" s="13">
        <v>-0.22989999999999999</v>
      </c>
      <c r="K1780" s="13">
        <v>0.28639999999999999</v>
      </c>
      <c r="L1780" s="13">
        <v>6.7199999999999996E-2</v>
      </c>
      <c r="M1780" s="13">
        <v>2.76E-2</v>
      </c>
      <c r="N1780" s="13">
        <v>-0.56659999999999999</v>
      </c>
      <c r="O1780" s="13">
        <v>-0.56659999999999999</v>
      </c>
      <c r="P1780" s="13"/>
      <c r="Q1780" s="19">
        <v>3</v>
      </c>
      <c r="R1780" s="22">
        <v>0.23</v>
      </c>
      <c r="S1780" s="22">
        <v>0.44</v>
      </c>
      <c r="T1780" s="22">
        <v>-0.18</v>
      </c>
      <c r="U1780" s="19">
        <v>83</v>
      </c>
      <c r="V1780" s="19">
        <v>17</v>
      </c>
      <c r="AS1780" s="2"/>
      <c r="AT1780" s="2"/>
      <c r="AU1780" s="2"/>
      <c r="AV1780" s="15"/>
      <c r="AW1780" s="15"/>
      <c r="BA1780" s="2"/>
      <c r="BB1780" s="2"/>
      <c r="BD1780" s="20"/>
      <c r="BE1780" s="20"/>
      <c r="BG1780" s="3"/>
      <c r="BH1780" s="1"/>
      <c r="BI1780" s="1"/>
      <c r="BJ1780" s="1"/>
      <c r="BK1780" s="1"/>
      <c r="BL1780" s="1"/>
    </row>
    <row r="1781" spans="1:64" x14ac:dyDescent="0.25">
      <c r="A1781" s="1" t="s">
        <v>483</v>
      </c>
      <c r="B1781" s="1" t="s">
        <v>18</v>
      </c>
      <c r="C1781" s="1" t="s">
        <v>539</v>
      </c>
      <c r="D1781" s="1" t="s">
        <v>4</v>
      </c>
      <c r="E1781" s="1" t="s">
        <v>703</v>
      </c>
      <c r="F1781" s="1" t="s">
        <v>704</v>
      </c>
      <c r="G1781"/>
      <c r="H1781" s="22">
        <v>2.0660000000000001E-3</v>
      </c>
      <c r="J1781" s="13">
        <v>7.4999999999999997E-3</v>
      </c>
      <c r="K1781" s="13">
        <v>3.73E-2</v>
      </c>
      <c r="L1781" s="13">
        <v>8.6E-3</v>
      </c>
      <c r="M1781" s="13">
        <v>7.9000000000000008E-3</v>
      </c>
      <c r="N1781" s="13">
        <v>-1.7500000000000002E-2</v>
      </c>
      <c r="O1781" s="13">
        <v>-9.11E-2</v>
      </c>
      <c r="P1781" s="13"/>
      <c r="Q1781" s="19">
        <v>7</v>
      </c>
      <c r="R1781" s="22">
        <v>0.23</v>
      </c>
      <c r="S1781" s="22">
        <v>0.22</v>
      </c>
      <c r="T1781" s="22">
        <v>0.53</v>
      </c>
      <c r="U1781" s="19">
        <v>59</v>
      </c>
      <c r="V1781" s="19">
        <v>20</v>
      </c>
      <c r="AS1781" s="2"/>
      <c r="AT1781" s="2"/>
      <c r="AU1781" s="2"/>
      <c r="AV1781" s="15"/>
      <c r="AW1781" s="15"/>
      <c r="BA1781" s="2"/>
      <c r="BB1781" s="2"/>
      <c r="BD1781" s="20"/>
      <c r="BE1781" s="20"/>
      <c r="BG1781" s="3"/>
      <c r="BH1781" s="1"/>
      <c r="BI1781" s="1"/>
      <c r="BJ1781" s="1"/>
      <c r="BK1781" s="1"/>
      <c r="BL1781" s="1"/>
    </row>
    <row r="1782" spans="1:64" x14ac:dyDescent="0.25">
      <c r="A1782" s="1" t="s">
        <v>32</v>
      </c>
      <c r="B1782" s="1" t="s">
        <v>18</v>
      </c>
      <c r="C1782" s="1" t="s">
        <v>25</v>
      </c>
      <c r="D1782" s="1" t="s">
        <v>33</v>
      </c>
      <c r="E1782" s="1" t="s">
        <v>2601</v>
      </c>
      <c r="F1782" s="1" t="s">
        <v>2602</v>
      </c>
      <c r="G1782"/>
      <c r="H1782" s="22">
        <v>-1.47E-2</v>
      </c>
      <c r="J1782" s="13">
        <v>3.5999999999999997E-2</v>
      </c>
      <c r="K1782" s="13">
        <v>3.15E-2</v>
      </c>
      <c r="L1782" s="13">
        <v>7.1999999999999998E-3</v>
      </c>
      <c r="M1782" s="13">
        <v>6.7000000000000002E-3</v>
      </c>
      <c r="N1782" s="13">
        <v>-1.47E-2</v>
      </c>
      <c r="O1782" s="13">
        <v>-8.6199999999999999E-2</v>
      </c>
      <c r="P1782" s="13"/>
      <c r="Q1782" s="19">
        <v>13</v>
      </c>
      <c r="R1782" s="22">
        <v>0.23</v>
      </c>
      <c r="S1782" s="22">
        <v>0.28000000000000003</v>
      </c>
      <c r="T1782" s="22">
        <v>0.67</v>
      </c>
      <c r="U1782" s="19">
        <v>64</v>
      </c>
      <c r="V1782" s="19">
        <v>14</v>
      </c>
      <c r="AS1782" s="2"/>
      <c r="AT1782" s="2"/>
      <c r="AU1782" s="2"/>
      <c r="AV1782" s="15"/>
      <c r="AW1782" s="15"/>
      <c r="BA1782" s="2"/>
      <c r="BB1782" s="2"/>
      <c r="BD1782" s="20"/>
      <c r="BE1782" s="20"/>
      <c r="BG1782" s="3"/>
      <c r="BH1782" s="1"/>
      <c r="BI1782" s="1"/>
      <c r="BJ1782" s="1"/>
      <c r="BK1782" s="1"/>
      <c r="BL1782" s="1"/>
    </row>
    <row r="1783" spans="1:64" x14ac:dyDescent="0.25">
      <c r="A1783" s="1" t="s">
        <v>483</v>
      </c>
      <c r="B1783" s="1" t="s">
        <v>18</v>
      </c>
      <c r="C1783" s="1" t="s">
        <v>39</v>
      </c>
      <c r="D1783" s="1" t="s">
        <v>4</v>
      </c>
      <c r="E1783" s="1" t="s">
        <v>2286</v>
      </c>
      <c r="F1783" s="1" t="s">
        <v>2701</v>
      </c>
      <c r="G1783"/>
      <c r="H1783" s="22">
        <v>-1.1999999999999999E-3</v>
      </c>
      <c r="J1783" s="13">
        <v>9.5500000000000002E-2</v>
      </c>
      <c r="K1783" s="13">
        <v>0.12740000000000001</v>
      </c>
      <c r="L1783" s="13">
        <v>2.9499999999999998E-2</v>
      </c>
      <c r="M1783" s="13">
        <v>2.1600000000000001E-2</v>
      </c>
      <c r="N1783" s="13">
        <v>-0.16819999999999999</v>
      </c>
      <c r="O1783" s="13">
        <v>-0.38750000000000001</v>
      </c>
      <c r="P1783" s="13"/>
      <c r="Q1783" s="19">
        <v>49</v>
      </c>
      <c r="R1783" s="22">
        <v>0.23</v>
      </c>
      <c r="S1783" s="22">
        <v>0.35</v>
      </c>
      <c r="T1783" s="22">
        <v>0.78</v>
      </c>
      <c r="U1783" s="19">
        <v>42</v>
      </c>
      <c r="V1783" s="19">
        <v>8</v>
      </c>
      <c r="AS1783" s="2"/>
      <c r="AT1783" s="2"/>
      <c r="AU1783" s="2"/>
      <c r="AV1783" s="15"/>
      <c r="AW1783" s="15"/>
      <c r="BA1783" s="2"/>
      <c r="BB1783" s="2"/>
      <c r="BD1783" s="20"/>
      <c r="BE1783" s="20"/>
      <c r="BG1783" s="3"/>
      <c r="BH1783" s="1"/>
      <c r="BI1783" s="1"/>
      <c r="BJ1783" s="1"/>
      <c r="BK1783" s="1"/>
      <c r="BL1783" s="1"/>
    </row>
    <row r="1784" spans="1:64" x14ac:dyDescent="0.25">
      <c r="A1784" s="1" t="s">
        <v>1</v>
      </c>
      <c r="B1784" s="1" t="s">
        <v>2</v>
      </c>
      <c r="C1784" s="1" t="s">
        <v>13</v>
      </c>
      <c r="D1784" s="1" t="s">
        <v>4</v>
      </c>
      <c r="E1784" s="1" t="s">
        <v>2875</v>
      </c>
      <c r="F1784" s="1" t="s">
        <v>2876</v>
      </c>
      <c r="G1784"/>
      <c r="H1784" s="22">
        <v>6.1000000000000004E-3</v>
      </c>
      <c r="J1784" s="13">
        <v>-5.9400000000000001E-2</v>
      </c>
      <c r="K1784" s="13">
        <v>9.5200000000000007E-2</v>
      </c>
      <c r="L1784" s="13">
        <v>2.1600000000000001E-2</v>
      </c>
      <c r="M1784" s="13">
        <v>1.72E-2</v>
      </c>
      <c r="N1784" s="13">
        <v>-0.1449</v>
      </c>
      <c r="O1784" s="13">
        <v>-0.1757</v>
      </c>
      <c r="P1784" s="13"/>
      <c r="Q1784" s="19">
        <v>20</v>
      </c>
      <c r="R1784" s="22">
        <v>0.23</v>
      </c>
      <c r="S1784" s="22">
        <v>0.3</v>
      </c>
      <c r="T1784" s="22">
        <v>0.02</v>
      </c>
      <c r="U1784" s="19">
        <v>25</v>
      </c>
      <c r="V1784" s="19">
        <v>7</v>
      </c>
      <c r="AS1784" s="2"/>
      <c r="AT1784" s="2"/>
      <c r="AU1784" s="2"/>
      <c r="AV1784" s="15"/>
      <c r="AW1784" s="15"/>
      <c r="BA1784" s="2"/>
      <c r="BB1784" s="2"/>
      <c r="BD1784" s="20"/>
      <c r="BE1784" s="20"/>
      <c r="BG1784" s="3"/>
      <c r="BH1784" s="1"/>
      <c r="BI1784" s="1"/>
      <c r="BJ1784" s="1"/>
      <c r="BK1784" s="1"/>
      <c r="BL1784" s="1"/>
    </row>
    <row r="1785" spans="1:64" x14ac:dyDescent="0.25">
      <c r="A1785" s="1" t="s">
        <v>1</v>
      </c>
      <c r="B1785" s="1" t="s">
        <v>18</v>
      </c>
      <c r="C1785" s="1" t="s">
        <v>25</v>
      </c>
      <c r="D1785" s="1" t="s">
        <v>4</v>
      </c>
      <c r="E1785" s="1" t="s">
        <v>2991</v>
      </c>
      <c r="F1785" s="1" t="s">
        <v>2992</v>
      </c>
      <c r="G1785"/>
      <c r="H1785" s="22">
        <v>-5.1900000000000002E-2</v>
      </c>
      <c r="J1785" s="13">
        <v>-2.9600000000000001E-2</v>
      </c>
      <c r="K1785" s="13">
        <v>0.14230000000000001</v>
      </c>
      <c r="L1785" s="13">
        <v>3.0599999999999999E-2</v>
      </c>
      <c r="M1785" s="13">
        <v>2.06E-2</v>
      </c>
      <c r="N1785" s="13">
        <v>-0.157</v>
      </c>
      <c r="O1785" s="13">
        <v>-0.45800000000000002</v>
      </c>
      <c r="P1785" s="13"/>
      <c r="Q1785" s="19">
        <v>23</v>
      </c>
      <c r="R1785" s="22">
        <v>0.22</v>
      </c>
      <c r="S1785" s="22">
        <v>0.3</v>
      </c>
      <c r="T1785" s="22">
        <v>7.0000000000000007E-2</v>
      </c>
      <c r="U1785" s="19">
        <v>89</v>
      </c>
      <c r="V1785" s="19">
        <v>12</v>
      </c>
      <c r="AS1785" s="2"/>
      <c r="AT1785" s="2"/>
      <c r="AU1785" s="2"/>
      <c r="AV1785" s="15"/>
      <c r="AW1785" s="15"/>
      <c r="BA1785" s="2"/>
      <c r="BB1785" s="2"/>
      <c r="BD1785" s="20"/>
      <c r="BE1785" s="20"/>
      <c r="BG1785" s="3"/>
      <c r="BH1785" s="1"/>
      <c r="BI1785" s="1"/>
      <c r="BJ1785" s="1"/>
      <c r="BK1785" s="1"/>
      <c r="BL1785" s="1"/>
    </row>
    <row r="1786" spans="1:64" x14ac:dyDescent="0.25">
      <c r="A1786" s="1" t="s">
        <v>17</v>
      </c>
      <c r="B1786" s="1" t="s">
        <v>18</v>
      </c>
      <c r="C1786" s="1" t="s">
        <v>25</v>
      </c>
      <c r="D1786" s="1" t="s">
        <v>100</v>
      </c>
      <c r="E1786" s="1" t="s">
        <v>2114</v>
      </c>
      <c r="F1786" s="1" t="s">
        <v>2115</v>
      </c>
      <c r="G1786"/>
      <c r="H1786" s="22">
        <v>2.3300000000000001E-2</v>
      </c>
      <c r="J1786" s="13">
        <v>5.4000000000000003E-3</v>
      </c>
      <c r="K1786" s="13">
        <v>7.5999999999999998E-2</v>
      </c>
      <c r="L1786" s="13">
        <v>1.6500000000000001E-2</v>
      </c>
      <c r="M1786" s="13">
        <v>1.3899999999999999E-2</v>
      </c>
      <c r="N1786" s="13">
        <v>-5.3699999999999998E-2</v>
      </c>
      <c r="O1786" s="13">
        <v>-9.8299999999999998E-2</v>
      </c>
      <c r="P1786" s="13"/>
      <c r="Q1786" s="19">
        <v>16</v>
      </c>
      <c r="R1786" s="22">
        <v>0.22</v>
      </c>
      <c r="S1786" s="22">
        <v>0.43</v>
      </c>
      <c r="T1786" s="22">
        <v>0.44</v>
      </c>
      <c r="U1786" s="19">
        <v>38</v>
      </c>
      <c r="V1786" s="19">
        <v>10</v>
      </c>
      <c r="AS1786" s="2"/>
      <c r="AT1786" s="2"/>
      <c r="AU1786" s="2"/>
      <c r="AV1786" s="15"/>
      <c r="AW1786" s="15"/>
      <c r="BA1786" s="2"/>
      <c r="BB1786" s="2"/>
      <c r="BD1786" s="20"/>
      <c r="BE1786" s="20"/>
      <c r="BG1786" s="3"/>
      <c r="BH1786" s="1"/>
      <c r="BI1786" s="1"/>
      <c r="BJ1786" s="1"/>
      <c r="BK1786" s="1"/>
      <c r="BL1786" s="1"/>
    </row>
    <row r="1787" spans="1:64" x14ac:dyDescent="0.25">
      <c r="A1787" s="1" t="s">
        <v>148</v>
      </c>
      <c r="B1787" s="1" t="s">
        <v>2</v>
      </c>
      <c r="C1787" s="1" t="s">
        <v>39</v>
      </c>
      <c r="D1787" s="1" t="s">
        <v>4</v>
      </c>
      <c r="E1787" s="1" t="s">
        <v>2578</v>
      </c>
      <c r="F1787" s="1" t="s">
        <v>2579</v>
      </c>
      <c r="G1787"/>
      <c r="H1787" s="22">
        <v>-3.7000000000000002E-3</v>
      </c>
      <c r="J1787" s="13">
        <v>1.2200000000000001E-2</v>
      </c>
      <c r="K1787" s="13">
        <v>3.04E-2</v>
      </c>
      <c r="L1787" s="13">
        <v>6.7999999999999996E-3</v>
      </c>
      <c r="M1787" s="13">
        <v>6.3E-3</v>
      </c>
      <c r="N1787" s="13">
        <v>-2.8899999999999999E-2</v>
      </c>
      <c r="O1787" s="13">
        <v>-5.6000000000000001E-2</v>
      </c>
      <c r="P1787" s="13"/>
      <c r="Q1787" s="19">
        <v>31</v>
      </c>
      <c r="R1787" s="22">
        <v>0.22</v>
      </c>
      <c r="S1787" s="22">
        <v>0.4</v>
      </c>
      <c r="T1787" s="22">
        <v>-0.62</v>
      </c>
      <c r="U1787" s="19">
        <v>57</v>
      </c>
      <c r="V1787" s="19">
        <v>30</v>
      </c>
      <c r="AS1787" s="2"/>
      <c r="AT1787" s="2"/>
      <c r="AU1787" s="2"/>
      <c r="AV1787" s="15"/>
      <c r="AW1787" s="15"/>
      <c r="BA1787" s="2"/>
      <c r="BB1787" s="2"/>
      <c r="BD1787" s="20"/>
      <c r="BE1787" s="20"/>
      <c r="BG1787" s="3"/>
      <c r="BH1787" s="1"/>
      <c r="BI1787" s="1"/>
      <c r="BJ1787" s="1"/>
      <c r="BK1787" s="1"/>
      <c r="BL1787" s="1"/>
    </row>
    <row r="1788" spans="1:64" x14ac:dyDescent="0.25">
      <c r="A1788" s="1" t="s">
        <v>6</v>
      </c>
      <c r="B1788" s="1" t="s">
        <v>18</v>
      </c>
      <c r="C1788" s="1" t="s">
        <v>1645</v>
      </c>
      <c r="D1788" s="1" t="s">
        <v>4</v>
      </c>
      <c r="E1788" s="1" t="s">
        <v>2268</v>
      </c>
      <c r="F1788" s="1" t="s">
        <v>2269</v>
      </c>
      <c r="G1788">
        <v>-9.5780000000000004E-2</v>
      </c>
      <c r="H1788" s="22">
        <v>-8.8093000000000005E-2</v>
      </c>
      <c r="I1788" s="2">
        <v>-9.5799999999999996E-2</v>
      </c>
      <c r="J1788" s="13">
        <v>0.24759999999999999</v>
      </c>
      <c r="K1788" s="13">
        <v>0.48559999999999998</v>
      </c>
      <c r="L1788" s="13">
        <v>0.107</v>
      </c>
      <c r="M1788" s="13">
        <v>3.2000000000000002E-3</v>
      </c>
      <c r="N1788" s="13">
        <v>-0.27189999999999998</v>
      </c>
      <c r="O1788" s="13">
        <v>-0.45129999999999998</v>
      </c>
      <c r="P1788" s="13">
        <v>-9.5799999999999996E-2</v>
      </c>
      <c r="Q1788" s="19">
        <v>0</v>
      </c>
      <c r="R1788" s="22">
        <v>0.22</v>
      </c>
      <c r="S1788" s="22">
        <v>0.51</v>
      </c>
      <c r="T1788" s="22">
        <v>0.27</v>
      </c>
      <c r="U1788" s="19">
        <v>14</v>
      </c>
      <c r="V1788" s="19">
        <v>12</v>
      </c>
      <c r="AS1788" s="2"/>
      <c r="AT1788" s="2"/>
      <c r="AU1788" s="2"/>
      <c r="AV1788" s="15"/>
      <c r="AW1788" s="15"/>
      <c r="BA1788" s="2"/>
      <c r="BB1788" s="2"/>
      <c r="BD1788" s="20"/>
      <c r="BE1788" s="20"/>
      <c r="BG1788" s="3"/>
      <c r="BH1788" s="1"/>
      <c r="BI1788" s="1"/>
      <c r="BJ1788" s="1"/>
      <c r="BK1788" s="1"/>
      <c r="BL1788" s="1"/>
    </row>
    <row r="1789" spans="1:64" x14ac:dyDescent="0.25">
      <c r="A1789" s="1" t="s">
        <v>17</v>
      </c>
      <c r="B1789" s="1" t="s">
        <v>2</v>
      </c>
      <c r="C1789" s="1" t="s">
        <v>39</v>
      </c>
      <c r="D1789" s="1" t="s">
        <v>4</v>
      </c>
      <c r="E1789" s="1" t="s">
        <v>273</v>
      </c>
      <c r="F1789" s="1" t="s">
        <v>3344</v>
      </c>
      <c r="G1789"/>
      <c r="H1789" s="22">
        <v>-7.0000000000000001E-3</v>
      </c>
      <c r="J1789" s="13">
        <v>6.4999999999999997E-3</v>
      </c>
      <c r="K1789" s="13">
        <v>0.1578</v>
      </c>
      <c r="L1789" s="13">
        <v>3.4000000000000002E-2</v>
      </c>
      <c r="M1789" s="13">
        <v>0</v>
      </c>
      <c r="N1789" s="13">
        <v>-7.0000000000000001E-3</v>
      </c>
      <c r="O1789" s="13">
        <v>-3.6999999999999998E-2</v>
      </c>
      <c r="P1789" s="13"/>
      <c r="Q1789" s="19">
        <v>45</v>
      </c>
      <c r="R1789" s="22">
        <v>0.22</v>
      </c>
      <c r="S1789" s="22">
        <v>0.46</v>
      </c>
      <c r="T1789" s="22"/>
      <c r="U1789" s="19">
        <v>1</v>
      </c>
      <c r="V1789" s="19">
        <v>1</v>
      </c>
      <c r="AS1789" s="2"/>
      <c r="AT1789" s="2"/>
      <c r="AU1789" s="2"/>
      <c r="AV1789" s="15"/>
      <c r="AW1789" s="15"/>
      <c r="BA1789" s="2"/>
      <c r="BB1789" s="2"/>
      <c r="BD1789" s="20"/>
      <c r="BE1789" s="20"/>
      <c r="BG1789" s="3"/>
      <c r="BH1789" s="1"/>
      <c r="BI1789" s="1"/>
      <c r="BJ1789" s="1"/>
      <c r="BK1789" s="1"/>
      <c r="BL1789" s="1"/>
    </row>
    <row r="1790" spans="1:64" x14ac:dyDescent="0.25">
      <c r="A1790" s="1" t="s">
        <v>2738</v>
      </c>
      <c r="B1790" s="1" t="s">
        <v>2</v>
      </c>
      <c r="C1790" s="1" t="s">
        <v>22</v>
      </c>
      <c r="D1790" s="1" t="s">
        <v>30</v>
      </c>
      <c r="E1790" s="1" t="s">
        <v>2739</v>
      </c>
      <c r="F1790" s="1" t="s">
        <v>2744</v>
      </c>
      <c r="G1790"/>
      <c r="H1790" s="22">
        <v>-8.3799999999999999E-2</v>
      </c>
      <c r="J1790" s="13">
        <v>-0.14019999999999999</v>
      </c>
      <c r="K1790" s="13">
        <v>0.39190000000000003</v>
      </c>
      <c r="L1790" s="13">
        <v>8.5500000000000007E-2</v>
      </c>
      <c r="M1790" s="13">
        <v>1.5100000000000001E-2</v>
      </c>
      <c r="N1790" s="13">
        <v>-0.37819999999999998</v>
      </c>
      <c r="O1790" s="13">
        <v>-0.37819999999999998</v>
      </c>
      <c r="P1790" s="13"/>
      <c r="Q1790" s="19">
        <v>0</v>
      </c>
      <c r="R1790" s="22">
        <v>0.22</v>
      </c>
      <c r="S1790" s="22">
        <v>0.52</v>
      </c>
      <c r="T1790" s="22">
        <v>0.65</v>
      </c>
      <c r="U1790" s="19">
        <v>13</v>
      </c>
      <c r="V1790" s="19">
        <v>5</v>
      </c>
      <c r="AS1790" s="2"/>
      <c r="AT1790" s="2"/>
      <c r="AU1790" s="2"/>
      <c r="AV1790" s="15"/>
      <c r="AW1790" s="15"/>
      <c r="BA1790" s="2"/>
      <c r="BB1790" s="2"/>
      <c r="BD1790" s="20"/>
      <c r="BE1790" s="20"/>
      <c r="BG1790" s="3"/>
      <c r="BH1790" s="1"/>
      <c r="BI1790" s="1"/>
      <c r="BJ1790" s="1"/>
      <c r="BK1790" s="1"/>
      <c r="BL1790" s="1"/>
    </row>
    <row r="1791" spans="1:64" x14ac:dyDescent="0.25">
      <c r="A1791" s="1" t="s">
        <v>1</v>
      </c>
      <c r="B1791" s="1" t="s">
        <v>2</v>
      </c>
      <c r="C1791" s="1" t="s">
        <v>39</v>
      </c>
      <c r="D1791" s="1" t="s">
        <v>4</v>
      </c>
      <c r="E1791" s="1" t="s">
        <v>1711</v>
      </c>
      <c r="F1791" s="1" t="s">
        <v>1712</v>
      </c>
      <c r="G1791"/>
      <c r="H1791" s="22">
        <v>-4.2103000000000002E-2</v>
      </c>
      <c r="J1791" s="13">
        <v>0.1003</v>
      </c>
      <c r="K1791" s="13">
        <v>0.1794</v>
      </c>
      <c r="L1791" s="13">
        <v>3.9399999999999998E-2</v>
      </c>
      <c r="M1791" s="13">
        <v>2.5000000000000001E-2</v>
      </c>
      <c r="N1791" s="13">
        <v>-0.13719999999999999</v>
      </c>
      <c r="O1791" s="13">
        <v>-0.13719999999999999</v>
      </c>
      <c r="P1791" s="13"/>
      <c r="Q1791" s="19">
        <v>4</v>
      </c>
      <c r="R1791" s="22">
        <v>0.22</v>
      </c>
      <c r="S1791" s="22">
        <v>0.62</v>
      </c>
      <c r="T1791" s="22">
        <v>0.52</v>
      </c>
      <c r="U1791" s="19">
        <v>9</v>
      </c>
      <c r="V1791" s="19">
        <v>8</v>
      </c>
      <c r="AS1791" s="2"/>
      <c r="AT1791" s="2"/>
      <c r="AU1791" s="2"/>
      <c r="AV1791" s="15"/>
      <c r="AW1791" s="15"/>
      <c r="BA1791" s="2"/>
      <c r="BB1791" s="2"/>
      <c r="BD1791" s="20"/>
      <c r="BE1791" s="20"/>
      <c r="BG1791" s="3"/>
      <c r="BH1791" s="1"/>
      <c r="BI1791" s="1"/>
      <c r="BJ1791" s="1"/>
      <c r="BK1791" s="1"/>
      <c r="BL1791" s="1"/>
    </row>
    <row r="1792" spans="1:64" x14ac:dyDescent="0.25">
      <c r="A1792" s="1" t="s">
        <v>32</v>
      </c>
      <c r="B1792" s="1" t="s">
        <v>18</v>
      </c>
      <c r="C1792" s="1" t="s">
        <v>39</v>
      </c>
      <c r="D1792" s="1" t="s">
        <v>33</v>
      </c>
      <c r="E1792" s="1" t="s">
        <v>1114</v>
      </c>
      <c r="F1792" s="1" t="s">
        <v>2537</v>
      </c>
      <c r="G1792"/>
      <c r="H1792" s="22">
        <v>0</v>
      </c>
      <c r="J1792" s="13">
        <v>4.4900000000000002E-2</v>
      </c>
      <c r="K1792" s="13">
        <v>3.3599999999999998E-2</v>
      </c>
      <c r="L1792" s="13">
        <v>7.4000000000000003E-3</v>
      </c>
      <c r="M1792" s="13">
        <v>6.8999999999999999E-3</v>
      </c>
      <c r="N1792" s="13">
        <v>0</v>
      </c>
      <c r="O1792" s="13">
        <v>-7.3599999999999999E-2</v>
      </c>
      <c r="P1792" s="13"/>
      <c r="Q1792" s="19">
        <v>3</v>
      </c>
      <c r="R1792" s="22">
        <v>0.22</v>
      </c>
      <c r="S1792" s="22">
        <v>0.2</v>
      </c>
      <c r="T1792" s="22">
        <v>0.52</v>
      </c>
      <c r="U1792" s="19">
        <v>42</v>
      </c>
      <c r="V1792" s="19">
        <v>9</v>
      </c>
      <c r="AS1792" s="2"/>
      <c r="AT1792" s="2"/>
      <c r="AU1792" s="2"/>
      <c r="AV1792" s="15"/>
      <c r="AW1792" s="15"/>
      <c r="BA1792" s="2"/>
      <c r="BB1792" s="2"/>
      <c r="BD1792" s="20"/>
      <c r="BE1792" s="20"/>
      <c r="BG1792" s="3"/>
      <c r="BH1792" s="1"/>
      <c r="BI1792" s="1"/>
      <c r="BJ1792" s="1"/>
      <c r="BK1792" s="1"/>
      <c r="BL1792" s="1"/>
    </row>
    <row r="1793" spans="1:64" x14ac:dyDescent="0.25">
      <c r="A1793" s="1" t="s">
        <v>65</v>
      </c>
      <c r="B1793" s="1" t="s">
        <v>18</v>
      </c>
      <c r="C1793" s="1" t="s">
        <v>292</v>
      </c>
      <c r="D1793" s="1" t="s">
        <v>100</v>
      </c>
      <c r="E1793" s="1" t="s">
        <v>2177</v>
      </c>
      <c r="F1793" s="1" t="s">
        <v>2178</v>
      </c>
      <c r="G1793">
        <v>4.2005000000000001E-2</v>
      </c>
      <c r="H1793" s="22">
        <v>3.6337000000000001E-2</v>
      </c>
      <c r="I1793" s="2">
        <v>4.2000000000000003E-2</v>
      </c>
      <c r="J1793" s="13">
        <v>0.12790000000000001</v>
      </c>
      <c r="K1793" s="13">
        <v>0.43159999999999998</v>
      </c>
      <c r="L1793" s="13">
        <v>9.2999999999999999E-2</v>
      </c>
      <c r="M1793" s="13">
        <v>2.2599999999999999E-2</v>
      </c>
      <c r="N1793" s="13">
        <v>-0.33339999999999997</v>
      </c>
      <c r="O1793" s="13">
        <v>-0.88790000000000002</v>
      </c>
      <c r="P1793" s="13">
        <v>4.2000000000000003E-2</v>
      </c>
      <c r="Q1793" s="19">
        <v>0</v>
      </c>
      <c r="R1793" s="22">
        <v>0.22</v>
      </c>
      <c r="S1793" s="22">
        <v>0.38</v>
      </c>
      <c r="T1793" s="22">
        <v>0.32</v>
      </c>
      <c r="U1793" s="19">
        <v>114</v>
      </c>
      <c r="V1793" s="19">
        <v>17</v>
      </c>
      <c r="AS1793" s="2"/>
      <c r="AT1793" s="2"/>
      <c r="AU1793" s="2"/>
      <c r="AV1793" s="15"/>
      <c r="AW1793" s="15"/>
      <c r="BA1793" s="2"/>
      <c r="BB1793" s="2"/>
      <c r="BD1793" s="20"/>
      <c r="BE1793" s="20"/>
      <c r="BG1793" s="3"/>
      <c r="BH1793" s="1"/>
      <c r="BI1793" s="1"/>
      <c r="BJ1793" s="1"/>
      <c r="BK1793" s="1"/>
      <c r="BL1793" s="1"/>
    </row>
    <row r="1794" spans="1:64" x14ac:dyDescent="0.25">
      <c r="A1794" s="1" t="s">
        <v>1</v>
      </c>
      <c r="B1794" s="1" t="s">
        <v>18</v>
      </c>
      <c r="C1794" s="1" t="s">
        <v>39</v>
      </c>
      <c r="D1794" s="1" t="s">
        <v>4</v>
      </c>
      <c r="E1794" s="1" t="s">
        <v>234</v>
      </c>
      <c r="F1794" s="1" t="s">
        <v>235</v>
      </c>
      <c r="G1794"/>
      <c r="H1794" s="22">
        <v>-4.7899999999999998E-2</v>
      </c>
      <c r="J1794" s="13">
        <v>0.2102</v>
      </c>
      <c r="K1794" s="13">
        <v>0.14660000000000001</v>
      </c>
      <c r="L1794" s="13">
        <v>3.2500000000000001E-2</v>
      </c>
      <c r="M1794" s="13">
        <v>2.23E-2</v>
      </c>
      <c r="N1794" s="13">
        <v>-0.1114</v>
      </c>
      <c r="O1794" s="13">
        <v>-0.40150000000000002</v>
      </c>
      <c r="P1794" s="13"/>
      <c r="Q1794" s="19">
        <v>0</v>
      </c>
      <c r="R1794" s="22">
        <v>0.22</v>
      </c>
      <c r="S1794" s="22">
        <v>0.41</v>
      </c>
      <c r="T1794" s="22">
        <v>0.19</v>
      </c>
      <c r="U1794" s="19">
        <v>182</v>
      </c>
      <c r="V1794" s="19">
        <v>15</v>
      </c>
      <c r="AS1794" s="2"/>
      <c r="AT1794" s="2"/>
      <c r="AU1794" s="2"/>
      <c r="AV1794" s="15"/>
      <c r="AW1794" s="15"/>
      <c r="BA1794" s="2"/>
      <c r="BB1794" s="2"/>
      <c r="BD1794" s="20"/>
      <c r="BE1794" s="20"/>
      <c r="BG1794" s="3"/>
      <c r="BH1794" s="1"/>
      <c r="BI1794" s="1"/>
      <c r="BJ1794" s="1"/>
      <c r="BK1794" s="1"/>
      <c r="BL1794" s="1"/>
    </row>
    <row r="1795" spans="1:64" x14ac:dyDescent="0.25">
      <c r="A1795" s="1" t="s">
        <v>32</v>
      </c>
      <c r="B1795" s="1" t="s">
        <v>18</v>
      </c>
      <c r="C1795" s="1" t="s">
        <v>25</v>
      </c>
      <c r="D1795" s="1" t="s">
        <v>100</v>
      </c>
      <c r="E1795" s="1" t="s">
        <v>710</v>
      </c>
      <c r="F1795" s="1" t="s">
        <v>2679</v>
      </c>
      <c r="G1795"/>
      <c r="H1795" s="22">
        <v>1.4E-3</v>
      </c>
      <c r="J1795" s="13">
        <v>6.3600000000000004E-2</v>
      </c>
      <c r="K1795" s="13">
        <v>4.8899999999999999E-2</v>
      </c>
      <c r="L1795" s="13">
        <v>1.0800000000000001E-2</v>
      </c>
      <c r="M1795" s="13">
        <v>9.5999999999999992E-3</v>
      </c>
      <c r="N1795" s="13">
        <v>0</v>
      </c>
      <c r="O1795" s="13">
        <v>-0.1555</v>
      </c>
      <c r="P1795" s="13"/>
      <c r="Q1795" s="19">
        <v>284</v>
      </c>
      <c r="R1795" s="22">
        <v>0.22</v>
      </c>
      <c r="S1795" s="22">
        <v>0.22</v>
      </c>
      <c r="T1795" s="22">
        <v>0.72</v>
      </c>
      <c r="U1795" s="19">
        <v>39</v>
      </c>
      <c r="V1795" s="19">
        <v>8</v>
      </c>
      <c r="AS1795" s="2"/>
      <c r="AT1795" s="2"/>
      <c r="AU1795" s="2"/>
      <c r="AV1795" s="15"/>
      <c r="AW1795" s="15"/>
      <c r="BA1795" s="2"/>
      <c r="BB1795" s="2"/>
      <c r="BD1795" s="20"/>
      <c r="BE1795" s="20"/>
      <c r="BG1795" s="3"/>
      <c r="BH1795" s="1"/>
      <c r="BI1795" s="1"/>
      <c r="BJ1795" s="1"/>
      <c r="BK1795" s="1"/>
      <c r="BL1795" s="1"/>
    </row>
    <row r="1796" spans="1:64" x14ac:dyDescent="0.25">
      <c r="A1796" s="1" t="s">
        <v>1</v>
      </c>
      <c r="B1796" s="1" t="s">
        <v>18</v>
      </c>
      <c r="C1796" s="1" t="s">
        <v>56</v>
      </c>
      <c r="D1796" s="1" t="s">
        <v>48</v>
      </c>
      <c r="E1796" s="1" t="s">
        <v>926</v>
      </c>
      <c r="F1796" s="1" t="s">
        <v>927</v>
      </c>
      <c r="G1796"/>
      <c r="H1796" s="22">
        <v>8.7500000000000008E-3</v>
      </c>
      <c r="J1796" s="13">
        <v>-3.4099999999999998E-2</v>
      </c>
      <c r="K1796" s="13">
        <v>0.10349999999999999</v>
      </c>
      <c r="L1796" s="13">
        <v>2.1299999999999999E-2</v>
      </c>
      <c r="M1796" s="13">
        <v>1.66E-2</v>
      </c>
      <c r="N1796" s="13">
        <v>-4.3900000000000002E-2</v>
      </c>
      <c r="O1796" s="13">
        <v>-0.13650000000000001</v>
      </c>
      <c r="P1796" s="13"/>
      <c r="Q1796" s="19">
        <v>83</v>
      </c>
      <c r="R1796" s="22">
        <v>0.21</v>
      </c>
      <c r="S1796" s="22">
        <v>0.52</v>
      </c>
      <c r="T1796" s="22">
        <v>-0.32</v>
      </c>
      <c r="U1796" s="19">
        <v>19</v>
      </c>
      <c r="V1796" s="19">
        <v>8</v>
      </c>
      <c r="AS1796" s="2"/>
      <c r="AT1796" s="2"/>
      <c r="AU1796" s="2"/>
      <c r="AV1796" s="15"/>
      <c r="AW1796" s="15"/>
      <c r="BA1796" s="2"/>
      <c r="BB1796" s="2"/>
      <c r="BD1796" s="20"/>
      <c r="BE1796" s="20"/>
      <c r="BG1796" s="3"/>
      <c r="BH1796" s="1"/>
      <c r="BI1796" s="1"/>
      <c r="BJ1796" s="1"/>
      <c r="BK1796" s="1"/>
      <c r="BL1796" s="1"/>
    </row>
    <row r="1797" spans="1:64" x14ac:dyDescent="0.25">
      <c r="A1797" s="1" t="s">
        <v>1</v>
      </c>
      <c r="B1797" s="1" t="s">
        <v>2</v>
      </c>
      <c r="C1797" s="1" t="s">
        <v>13</v>
      </c>
      <c r="D1797" s="1" t="s">
        <v>4</v>
      </c>
      <c r="E1797" s="1" t="s">
        <v>1387</v>
      </c>
      <c r="F1797" s="1" t="s">
        <v>386</v>
      </c>
      <c r="G1797">
        <v>6.5554000000000001E-2</v>
      </c>
      <c r="H1797" s="22">
        <v>5.0600000000000003E-3</v>
      </c>
      <c r="I1797" s="2">
        <v>6.5600000000000006E-2</v>
      </c>
      <c r="J1797" s="13">
        <v>7.3400000000000007E-2</v>
      </c>
      <c r="K1797" s="13">
        <v>0.18709999999999999</v>
      </c>
      <c r="L1797" s="13">
        <v>3.9300000000000002E-2</v>
      </c>
      <c r="M1797" s="13">
        <v>2.1999999999999999E-2</v>
      </c>
      <c r="N1797" s="13">
        <v>-0.13320000000000001</v>
      </c>
      <c r="O1797" s="13">
        <v>-0.31640000000000001</v>
      </c>
      <c r="P1797" s="13">
        <v>6.5600000000000006E-2</v>
      </c>
      <c r="Q1797" s="19">
        <v>0</v>
      </c>
      <c r="R1797" s="22">
        <v>0.21</v>
      </c>
      <c r="S1797" s="22">
        <v>0.3</v>
      </c>
      <c r="T1797" s="22">
        <v>-0.06</v>
      </c>
      <c r="U1797" s="19">
        <v>130</v>
      </c>
      <c r="V1797" s="19">
        <v>20</v>
      </c>
      <c r="AS1797" s="2"/>
      <c r="AT1797" s="2"/>
      <c r="AU1797" s="2"/>
      <c r="AV1797" s="15"/>
      <c r="AW1797" s="15"/>
      <c r="BA1797" s="2"/>
      <c r="BB1797" s="2"/>
      <c r="BD1797" s="20"/>
      <c r="BE1797" s="20"/>
      <c r="BG1797" s="3"/>
      <c r="BH1797" s="1"/>
      <c r="BI1797" s="1"/>
      <c r="BJ1797" s="1"/>
      <c r="BK1797" s="1"/>
      <c r="BL1797" s="1"/>
    </row>
    <row r="1798" spans="1:64" x14ac:dyDescent="0.25">
      <c r="A1798" s="1" t="s">
        <v>6</v>
      </c>
      <c r="B1798" s="1" t="s">
        <v>18</v>
      </c>
      <c r="C1798" s="1" t="s">
        <v>1645</v>
      </c>
      <c r="D1798" s="1" t="s">
        <v>4</v>
      </c>
      <c r="E1798" s="1" t="s">
        <v>1302</v>
      </c>
      <c r="F1798" s="1" t="s">
        <v>1303</v>
      </c>
      <c r="G1798">
        <v>2.4747000000000002E-2</v>
      </c>
      <c r="H1798" s="22">
        <v>-0.107197</v>
      </c>
      <c r="I1798" s="2">
        <v>2.47E-2</v>
      </c>
      <c r="J1798" s="13">
        <v>0.58189999999999997</v>
      </c>
      <c r="K1798" s="13">
        <v>0.83509999999999995</v>
      </c>
      <c r="L1798" s="13">
        <v>0.17119999999999999</v>
      </c>
      <c r="M1798" s="13">
        <v>-0.11269999999999999</v>
      </c>
      <c r="N1798" s="13">
        <v>-0.40310000000000001</v>
      </c>
      <c r="O1798" s="13">
        <v>-0.81040000000000001</v>
      </c>
      <c r="P1798" s="13">
        <v>2.47E-2</v>
      </c>
      <c r="Q1798" s="19">
        <v>0</v>
      </c>
      <c r="R1798" s="22">
        <v>0.21</v>
      </c>
      <c r="S1798" s="22">
        <v>0.49</v>
      </c>
      <c r="T1798" s="22">
        <v>0.55000000000000004</v>
      </c>
      <c r="U1798" s="19">
        <v>39</v>
      </c>
      <c r="V1798" s="19">
        <v>39</v>
      </c>
      <c r="AS1798" s="2"/>
      <c r="AT1798" s="2"/>
      <c r="AU1798" s="2"/>
      <c r="AV1798" s="15"/>
      <c r="AW1798" s="15"/>
      <c r="BA1798" s="2"/>
      <c r="BB1798" s="2"/>
      <c r="BD1798" s="20"/>
      <c r="BE1798" s="20"/>
      <c r="BG1798" s="3"/>
      <c r="BH1798" s="1"/>
      <c r="BI1798" s="1"/>
      <c r="BJ1798" s="1"/>
      <c r="BK1798" s="1"/>
      <c r="BL1798" s="1"/>
    </row>
    <row r="1799" spans="1:64" x14ac:dyDescent="0.25">
      <c r="A1799" s="1" t="s">
        <v>1</v>
      </c>
      <c r="B1799" s="1" t="s">
        <v>2</v>
      </c>
      <c r="C1799" s="1" t="s">
        <v>13</v>
      </c>
      <c r="D1799" s="1" t="s">
        <v>344</v>
      </c>
      <c r="E1799" s="1" t="s">
        <v>277</v>
      </c>
      <c r="F1799" s="1" t="s">
        <v>2733</v>
      </c>
      <c r="G1799"/>
      <c r="H1799" s="22">
        <v>2.0999999999999999E-3</v>
      </c>
      <c r="J1799" s="13">
        <v>-4.2799999999999998E-2</v>
      </c>
      <c r="K1799" s="13">
        <v>6.1499999999999999E-2</v>
      </c>
      <c r="L1799" s="13">
        <v>1.2800000000000001E-2</v>
      </c>
      <c r="M1799" s="13">
        <v>1.0999999999999999E-2</v>
      </c>
      <c r="N1799" s="13">
        <v>-5.7099999999999998E-2</v>
      </c>
      <c r="O1799" s="13">
        <v>-7.5200000000000003E-2</v>
      </c>
      <c r="P1799" s="13"/>
      <c r="Q1799" s="19">
        <v>1271</v>
      </c>
      <c r="R1799" s="22">
        <v>0.21</v>
      </c>
      <c r="S1799" s="22">
        <v>0.28999999999999998</v>
      </c>
      <c r="T1799" s="22">
        <v>-0.16</v>
      </c>
      <c r="U1799" s="19">
        <v>9</v>
      </c>
      <c r="V1799" s="19">
        <v>2</v>
      </c>
      <c r="AS1799" s="2"/>
      <c r="AT1799" s="2"/>
      <c r="AU1799" s="2"/>
      <c r="AV1799" s="15"/>
      <c r="AW1799" s="15"/>
      <c r="BA1799" s="2"/>
      <c r="BB1799" s="2"/>
      <c r="BD1799" s="20"/>
      <c r="BE1799" s="20"/>
      <c r="BG1799" s="3"/>
      <c r="BH1799" s="1"/>
      <c r="BI1799" s="1"/>
      <c r="BJ1799" s="1"/>
      <c r="BK1799" s="1"/>
      <c r="BL1799" s="1"/>
    </row>
    <row r="1800" spans="1:64" x14ac:dyDescent="0.25">
      <c r="A1800" s="1" t="s">
        <v>17</v>
      </c>
      <c r="B1800" s="1" t="s">
        <v>18</v>
      </c>
      <c r="C1800" s="1" t="s">
        <v>286</v>
      </c>
      <c r="D1800" s="1" t="s">
        <v>4</v>
      </c>
      <c r="E1800" s="1" t="s">
        <v>97</v>
      </c>
      <c r="F1800" s="1" t="s">
        <v>1492</v>
      </c>
      <c r="G1800"/>
      <c r="H1800" s="22">
        <v>-4.7699999999999999E-2</v>
      </c>
      <c r="J1800" s="13">
        <v>2.29E-2</v>
      </c>
      <c r="K1800" s="13">
        <v>0.15429999999999999</v>
      </c>
      <c r="L1800" s="13">
        <v>3.3099999999999997E-2</v>
      </c>
      <c r="M1800" s="13">
        <v>2.1999999999999999E-2</v>
      </c>
      <c r="N1800" s="13">
        <v>-6.6400000000000001E-2</v>
      </c>
      <c r="O1800" s="13">
        <v>-0.15379999999999999</v>
      </c>
      <c r="P1800" s="13"/>
      <c r="Q1800" s="19">
        <v>22</v>
      </c>
      <c r="R1800" s="22">
        <v>0.21</v>
      </c>
      <c r="S1800" s="22">
        <v>0.4</v>
      </c>
      <c r="T1800" s="22">
        <v>0.64</v>
      </c>
      <c r="U1800" s="19">
        <v>10</v>
      </c>
      <c r="V1800" s="19">
        <v>4</v>
      </c>
      <c r="AS1800" s="2"/>
      <c r="AT1800" s="2"/>
      <c r="AU1800" s="2"/>
      <c r="AV1800" s="15"/>
      <c r="AW1800" s="15"/>
      <c r="BA1800" s="2"/>
      <c r="BB1800" s="2"/>
      <c r="BD1800" s="20"/>
      <c r="BE1800" s="20"/>
      <c r="BG1800" s="3"/>
      <c r="BH1800" s="1"/>
      <c r="BI1800" s="1"/>
      <c r="BJ1800" s="1"/>
      <c r="BK1800" s="1"/>
      <c r="BL1800" s="1"/>
    </row>
    <row r="1801" spans="1:64" x14ac:dyDescent="0.25">
      <c r="A1801" s="1" t="s">
        <v>6</v>
      </c>
      <c r="B1801" s="1" t="s">
        <v>18</v>
      </c>
      <c r="C1801" s="1" t="s">
        <v>1645</v>
      </c>
      <c r="D1801" s="1" t="s">
        <v>4</v>
      </c>
      <c r="E1801" s="1" t="s">
        <v>1264</v>
      </c>
      <c r="F1801" s="1" t="s">
        <v>1265</v>
      </c>
      <c r="G1801">
        <v>2.1309000000000002E-2</v>
      </c>
      <c r="H1801" s="22">
        <v>-0.112294</v>
      </c>
      <c r="I1801" s="2">
        <v>2.1299999999999999E-2</v>
      </c>
      <c r="J1801" s="13">
        <v>0.55869999999999997</v>
      </c>
      <c r="K1801" s="13">
        <v>0.79769999999999996</v>
      </c>
      <c r="L1801" s="13">
        <v>0.17019999999999999</v>
      </c>
      <c r="M1801" s="13">
        <v>-9.5600000000000004E-2</v>
      </c>
      <c r="N1801" s="13">
        <v>-0.36349999999999999</v>
      </c>
      <c r="O1801" s="13">
        <v>-0.80869999999999997</v>
      </c>
      <c r="P1801" s="13">
        <v>2.1299999999999999E-2</v>
      </c>
      <c r="Q1801" s="19">
        <v>0</v>
      </c>
      <c r="R1801" s="22">
        <v>0.21</v>
      </c>
      <c r="S1801" s="22">
        <v>0.48</v>
      </c>
      <c r="T1801" s="22">
        <v>0.56999999999999995</v>
      </c>
      <c r="U1801" s="19">
        <v>39</v>
      </c>
      <c r="V1801" s="19">
        <v>20</v>
      </c>
      <c r="AS1801" s="2"/>
      <c r="AT1801" s="2"/>
      <c r="AU1801" s="2"/>
      <c r="AV1801" s="15"/>
      <c r="AW1801" s="15"/>
      <c r="BA1801" s="2"/>
      <c r="BB1801" s="2"/>
      <c r="BD1801" s="20"/>
      <c r="BE1801" s="20"/>
      <c r="BG1801" s="3"/>
      <c r="BH1801" s="1"/>
      <c r="BI1801" s="1"/>
      <c r="BJ1801" s="1"/>
      <c r="BK1801" s="1"/>
      <c r="BL1801" s="1"/>
    </row>
    <row r="1802" spans="1:64" x14ac:dyDescent="0.25">
      <c r="A1802" s="1" t="s">
        <v>17</v>
      </c>
      <c r="B1802" s="1" t="s">
        <v>18</v>
      </c>
      <c r="C1802" s="1" t="s">
        <v>25</v>
      </c>
      <c r="D1802" s="1" t="s">
        <v>4</v>
      </c>
      <c r="E1802" s="1" t="s">
        <v>1582</v>
      </c>
      <c r="F1802" s="1" t="s">
        <v>892</v>
      </c>
      <c r="G1802"/>
      <c r="H1802" s="22">
        <v>3.0630000000000002E-3</v>
      </c>
      <c r="J1802" s="13">
        <v>2.1299999999999999E-2</v>
      </c>
      <c r="K1802" s="13">
        <v>2.7E-2</v>
      </c>
      <c r="L1802" s="13">
        <v>5.7999999999999996E-3</v>
      </c>
      <c r="M1802" s="13">
        <v>5.4999999999999997E-3</v>
      </c>
      <c r="N1802" s="13">
        <v>-1.29E-2</v>
      </c>
      <c r="O1802" s="13">
        <v>-3.6799999999999999E-2</v>
      </c>
      <c r="P1802" s="13"/>
      <c r="Q1802" s="19">
        <v>0</v>
      </c>
      <c r="R1802" s="22">
        <v>0.21</v>
      </c>
      <c r="S1802" s="22">
        <v>0.31</v>
      </c>
      <c r="T1802" s="22">
        <v>0.25</v>
      </c>
      <c r="U1802" s="19">
        <v>22</v>
      </c>
      <c r="V1802" s="19">
        <v>10</v>
      </c>
      <c r="AS1802" s="2"/>
      <c r="AT1802" s="2"/>
      <c r="AU1802" s="2"/>
      <c r="AV1802" s="15"/>
      <c r="AW1802" s="15"/>
      <c r="BA1802" s="2"/>
      <c r="BB1802" s="2"/>
      <c r="BD1802" s="20"/>
      <c r="BE1802" s="20"/>
      <c r="BG1802" s="3"/>
      <c r="BH1802" s="1"/>
      <c r="BI1802" s="1"/>
      <c r="BJ1802" s="1"/>
      <c r="BK1802" s="1"/>
      <c r="BL1802" s="1"/>
    </row>
    <row r="1803" spans="1:64" x14ac:dyDescent="0.25">
      <c r="A1803" s="1" t="s">
        <v>21</v>
      </c>
      <c r="B1803" s="1" t="s">
        <v>18</v>
      </c>
      <c r="C1803" s="1" t="s">
        <v>25</v>
      </c>
      <c r="D1803" s="1" t="s">
        <v>4</v>
      </c>
      <c r="E1803" s="1" t="s">
        <v>1111</v>
      </c>
      <c r="F1803" s="1" t="s">
        <v>716</v>
      </c>
      <c r="G1803"/>
      <c r="H1803" s="22">
        <v>0</v>
      </c>
      <c r="J1803" s="13">
        <v>-1.6500000000000001E-2</v>
      </c>
      <c r="K1803" s="13">
        <v>8.6400000000000005E-2</v>
      </c>
      <c r="L1803" s="13">
        <v>1.72E-2</v>
      </c>
      <c r="M1803" s="13">
        <v>1.3599999999999999E-2</v>
      </c>
      <c r="N1803" s="13">
        <v>-1.6500000000000001E-2</v>
      </c>
      <c r="O1803" s="13">
        <v>-0.1648</v>
      </c>
      <c r="P1803" s="13"/>
      <c r="Q1803" s="19">
        <v>384</v>
      </c>
      <c r="R1803" s="22">
        <v>0.2</v>
      </c>
      <c r="S1803" s="22">
        <v>0.26</v>
      </c>
      <c r="T1803" s="22">
        <v>0.73</v>
      </c>
      <c r="U1803" s="19">
        <v>37</v>
      </c>
      <c r="V1803" s="19">
        <v>26</v>
      </c>
      <c r="AS1803" s="2"/>
      <c r="AT1803" s="2"/>
      <c r="AU1803" s="2"/>
      <c r="AV1803" s="15"/>
      <c r="AW1803" s="15"/>
      <c r="BA1803" s="2"/>
      <c r="BB1803" s="2"/>
      <c r="BD1803" s="20"/>
      <c r="BE1803" s="20"/>
      <c r="BG1803" s="3"/>
      <c r="BH1803" s="1"/>
      <c r="BI1803" s="1"/>
      <c r="BJ1803" s="1"/>
      <c r="BK1803" s="1"/>
      <c r="BL1803" s="1"/>
    </row>
    <row r="1804" spans="1:64" x14ac:dyDescent="0.25">
      <c r="A1804" s="1" t="s">
        <v>27</v>
      </c>
      <c r="B1804" s="1" t="s">
        <v>2</v>
      </c>
      <c r="C1804" s="1" t="s">
        <v>25</v>
      </c>
      <c r="D1804" s="1" t="s">
        <v>4</v>
      </c>
      <c r="E1804" s="1" t="s">
        <v>1840</v>
      </c>
      <c r="F1804" s="1" t="s">
        <v>1841</v>
      </c>
      <c r="G1804"/>
      <c r="H1804" s="22">
        <v>-1.37E-2</v>
      </c>
      <c r="J1804" s="13">
        <v>-4.5699999999999998E-2</v>
      </c>
      <c r="K1804" s="13">
        <v>7.9500000000000001E-2</v>
      </c>
      <c r="L1804" s="13">
        <v>1.6199999999999999E-2</v>
      </c>
      <c r="M1804" s="13">
        <v>1.3299999999999999E-2</v>
      </c>
      <c r="N1804" s="13">
        <v>-9.2499999999999999E-2</v>
      </c>
      <c r="O1804" s="13">
        <v>-9.2499999999999999E-2</v>
      </c>
      <c r="P1804" s="13"/>
      <c r="Q1804" s="19">
        <v>69</v>
      </c>
      <c r="R1804" s="22">
        <v>0.2</v>
      </c>
      <c r="S1804" s="22">
        <v>0.43</v>
      </c>
      <c r="T1804" s="22">
        <v>0.21</v>
      </c>
      <c r="U1804" s="19">
        <v>6</v>
      </c>
      <c r="V1804" s="19">
        <v>2</v>
      </c>
      <c r="AS1804" s="2"/>
      <c r="AT1804" s="2"/>
      <c r="AU1804" s="2"/>
      <c r="AV1804" s="15"/>
      <c r="AW1804" s="15"/>
      <c r="BA1804" s="2"/>
      <c r="BB1804" s="2"/>
      <c r="BD1804" s="20"/>
      <c r="BE1804" s="20"/>
      <c r="BG1804" s="3"/>
      <c r="BH1804" s="1"/>
      <c r="BI1804" s="1"/>
      <c r="BJ1804" s="1"/>
      <c r="BK1804" s="1"/>
      <c r="BL1804" s="1"/>
    </row>
    <row r="1805" spans="1:64" x14ac:dyDescent="0.25">
      <c r="A1805" s="1" t="s">
        <v>65</v>
      </c>
      <c r="B1805" s="1" t="s">
        <v>68</v>
      </c>
      <c r="C1805" s="1" t="s">
        <v>7</v>
      </c>
      <c r="D1805" s="1" t="s">
        <v>16</v>
      </c>
      <c r="E1805" s="1" t="s">
        <v>63</v>
      </c>
      <c r="F1805" s="1" t="s">
        <v>66</v>
      </c>
      <c r="G1805"/>
      <c r="H1805" s="22">
        <v>-1.2E-2</v>
      </c>
      <c r="J1805" s="13">
        <v>1.78E-2</v>
      </c>
      <c r="K1805" s="13">
        <v>9.1899999999999996E-2</v>
      </c>
      <c r="L1805" s="13">
        <v>1.8599999999999998E-2</v>
      </c>
      <c r="M1805" s="13">
        <v>1.4500000000000001E-2</v>
      </c>
      <c r="N1805" s="13">
        <v>-0.1174</v>
      </c>
      <c r="O1805" s="13">
        <v>-0.42880000000000001</v>
      </c>
      <c r="P1805" s="13"/>
      <c r="Q1805" s="19">
        <v>592</v>
      </c>
      <c r="R1805" s="22">
        <v>0.2</v>
      </c>
      <c r="S1805" s="22">
        <v>0.32</v>
      </c>
      <c r="T1805" s="22">
        <v>0.3</v>
      </c>
      <c r="U1805" s="19">
        <v>130</v>
      </c>
      <c r="V1805" s="19">
        <v>81</v>
      </c>
      <c r="AS1805" s="2"/>
      <c r="AT1805" s="2"/>
      <c r="AU1805" s="2"/>
      <c r="AV1805" s="15"/>
      <c r="AW1805" s="15"/>
      <c r="BA1805" s="2"/>
      <c r="BB1805" s="2"/>
      <c r="BD1805" s="20"/>
      <c r="BE1805" s="20"/>
      <c r="BG1805" s="3"/>
      <c r="BH1805" s="1"/>
      <c r="BI1805" s="1"/>
      <c r="BJ1805" s="1"/>
      <c r="BK1805" s="1"/>
      <c r="BL1805" s="1"/>
    </row>
    <row r="1806" spans="1:64" x14ac:dyDescent="0.25">
      <c r="A1806" s="1" t="s">
        <v>1079</v>
      </c>
      <c r="B1806" s="1" t="s">
        <v>18</v>
      </c>
      <c r="C1806" s="1" t="s">
        <v>7</v>
      </c>
      <c r="D1806" s="1" t="s">
        <v>287</v>
      </c>
      <c r="E1806" s="1" t="s">
        <v>2225</v>
      </c>
      <c r="F1806" s="1" t="s">
        <v>2226</v>
      </c>
      <c r="G1806">
        <v>-9.1739999999999999E-3</v>
      </c>
      <c r="H1806" s="22">
        <v>0.12953400000000001</v>
      </c>
      <c r="I1806" s="2">
        <v>-9.1999999999999998E-3</v>
      </c>
      <c r="J1806" s="13">
        <v>0.47299999999999998</v>
      </c>
      <c r="K1806" s="13">
        <v>0.46029999999999999</v>
      </c>
      <c r="L1806" s="13">
        <v>9.0300000000000005E-2</v>
      </c>
      <c r="M1806" s="13">
        <v>-9.7999999999999997E-3</v>
      </c>
      <c r="N1806" s="13">
        <v>-0.63139999999999996</v>
      </c>
      <c r="O1806" s="13">
        <v>-0.84640000000000004</v>
      </c>
      <c r="P1806" s="13">
        <v>-9.1999999999999998E-3</v>
      </c>
      <c r="Q1806" s="19">
        <v>0</v>
      </c>
      <c r="R1806" s="22">
        <v>0.2</v>
      </c>
      <c r="S1806" s="22">
        <v>0.3</v>
      </c>
      <c r="T1806" s="22">
        <v>0.09</v>
      </c>
      <c r="U1806" s="19">
        <v>38</v>
      </c>
      <c r="V1806" s="19">
        <v>22</v>
      </c>
      <c r="AS1806" s="2"/>
      <c r="AT1806" s="2"/>
      <c r="AU1806" s="2"/>
      <c r="AV1806" s="15"/>
      <c r="AW1806" s="15"/>
      <c r="BA1806" s="2"/>
      <c r="BB1806" s="2"/>
      <c r="BD1806" s="20"/>
      <c r="BE1806" s="20"/>
      <c r="BG1806" s="3"/>
      <c r="BH1806" s="1"/>
      <c r="BI1806" s="1"/>
      <c r="BJ1806" s="1"/>
      <c r="BK1806" s="1"/>
      <c r="BL1806" s="1"/>
    </row>
    <row r="1807" spans="1:64" x14ac:dyDescent="0.25">
      <c r="A1807" s="1" t="s">
        <v>17</v>
      </c>
      <c r="B1807" s="1" t="s">
        <v>18</v>
      </c>
      <c r="C1807" s="1" t="s">
        <v>25</v>
      </c>
      <c r="D1807" s="1" t="s">
        <v>1686</v>
      </c>
      <c r="E1807" s="1" t="s">
        <v>2124</v>
      </c>
      <c r="F1807" s="1" t="s">
        <v>2124</v>
      </c>
      <c r="G1807"/>
      <c r="H1807" s="22">
        <v>-1.95E-2</v>
      </c>
      <c r="J1807" s="13">
        <v>1.8599999999999998E-2</v>
      </c>
      <c r="K1807" s="13">
        <v>0.17560000000000001</v>
      </c>
      <c r="L1807" s="13">
        <v>3.4799999999999998E-2</v>
      </c>
      <c r="M1807" s="13">
        <v>0.02</v>
      </c>
      <c r="N1807" s="13">
        <v>-6.1199999999999997E-2</v>
      </c>
      <c r="O1807" s="13">
        <v>-0.2177</v>
      </c>
      <c r="P1807" s="13"/>
      <c r="Q1807" s="19">
        <v>105</v>
      </c>
      <c r="R1807" s="22">
        <v>0.2</v>
      </c>
      <c r="S1807" s="22">
        <v>0.36</v>
      </c>
      <c r="T1807" s="22">
        <v>0.82</v>
      </c>
      <c r="U1807" s="19">
        <v>18</v>
      </c>
      <c r="V1807" s="19">
        <v>5</v>
      </c>
      <c r="AS1807" s="2"/>
      <c r="AT1807" s="2"/>
      <c r="AU1807" s="2"/>
      <c r="AV1807" s="15"/>
      <c r="AW1807" s="15"/>
      <c r="BA1807" s="2"/>
      <c r="BB1807" s="2"/>
      <c r="BD1807" s="20"/>
      <c r="BE1807" s="20"/>
      <c r="BG1807" s="3"/>
      <c r="BH1807" s="1"/>
      <c r="BI1807" s="1"/>
      <c r="BJ1807" s="1"/>
      <c r="BK1807" s="1"/>
      <c r="BL1807" s="1"/>
    </row>
    <row r="1808" spans="1:64" x14ac:dyDescent="0.25">
      <c r="A1808" s="1" t="s">
        <v>21</v>
      </c>
      <c r="B1808" s="1" t="s">
        <v>18</v>
      </c>
      <c r="C1808" s="1" t="s">
        <v>7</v>
      </c>
      <c r="D1808" s="1" t="s">
        <v>4</v>
      </c>
      <c r="E1808" s="1" t="s">
        <v>379</v>
      </c>
      <c r="F1808" s="1" t="s">
        <v>380</v>
      </c>
      <c r="G1808">
        <v>2.4008999999999999E-2</v>
      </c>
      <c r="H1808" s="22">
        <v>-6.4348000000000002E-2</v>
      </c>
      <c r="I1808" s="2">
        <v>2.4E-2</v>
      </c>
      <c r="J1808" s="13">
        <v>9.1200000000000003E-2</v>
      </c>
      <c r="K1808" s="13">
        <v>0.1018</v>
      </c>
      <c r="L1808" s="13">
        <v>2.0299999999999999E-2</v>
      </c>
      <c r="M1808" s="13">
        <v>1.52E-2</v>
      </c>
      <c r="N1808" s="13">
        <v>-5.6000000000000001E-2</v>
      </c>
      <c r="O1808" s="13">
        <v>-0.25580000000000003</v>
      </c>
      <c r="P1808" s="13">
        <v>2.4E-2</v>
      </c>
      <c r="Q1808" s="19">
        <v>0</v>
      </c>
      <c r="R1808" s="22">
        <v>0.2</v>
      </c>
      <c r="S1808" s="22">
        <v>0.26</v>
      </c>
      <c r="T1808" s="22">
        <v>0.87</v>
      </c>
      <c r="U1808" s="19">
        <v>43</v>
      </c>
      <c r="V1808" s="19">
        <v>12</v>
      </c>
      <c r="AS1808" s="2"/>
      <c r="AT1808" s="2"/>
      <c r="AU1808" s="2"/>
      <c r="AV1808" s="15"/>
      <c r="AW1808" s="15"/>
      <c r="BA1808" s="2"/>
      <c r="BB1808" s="2"/>
      <c r="BD1808" s="20"/>
      <c r="BE1808" s="20"/>
      <c r="BG1808" s="3"/>
      <c r="BH1808" s="1"/>
      <c r="BI1808" s="1"/>
      <c r="BJ1808" s="1"/>
      <c r="BK1808" s="1"/>
      <c r="BL1808" s="1"/>
    </row>
    <row r="1809" spans="1:64" x14ac:dyDescent="0.25">
      <c r="A1809" s="1" t="s">
        <v>36</v>
      </c>
      <c r="B1809" s="1" t="s">
        <v>18</v>
      </c>
      <c r="C1809" s="1" t="s">
        <v>39</v>
      </c>
      <c r="D1809" s="1" t="s">
        <v>4</v>
      </c>
      <c r="E1809" s="1" t="s">
        <v>415</v>
      </c>
      <c r="F1809" s="1" t="s">
        <v>415</v>
      </c>
      <c r="G1809">
        <v>1.034E-3</v>
      </c>
      <c r="H1809" s="22">
        <v>-7.9122999999999999E-2</v>
      </c>
      <c r="I1809" s="2">
        <v>1E-3</v>
      </c>
      <c r="J1809" s="13">
        <v>-3.3000000000000002E-2</v>
      </c>
      <c r="K1809" s="13">
        <v>8.5099999999999995E-2</v>
      </c>
      <c r="L1809" s="13">
        <v>1.6799999999999999E-2</v>
      </c>
      <c r="M1809" s="13">
        <v>1.3299999999999999E-2</v>
      </c>
      <c r="N1809" s="13">
        <v>-0.24349999999999999</v>
      </c>
      <c r="O1809" s="13">
        <v>-0.26860000000000001</v>
      </c>
      <c r="P1809" s="13">
        <v>1E-3</v>
      </c>
      <c r="Q1809" s="19">
        <v>0</v>
      </c>
      <c r="R1809" s="22">
        <v>0.2</v>
      </c>
      <c r="S1809" s="22">
        <v>0.3</v>
      </c>
      <c r="T1809" s="22">
        <v>0.3</v>
      </c>
      <c r="U1809" s="19">
        <v>48</v>
      </c>
      <c r="V1809" s="19">
        <v>12</v>
      </c>
      <c r="AS1809" s="2"/>
      <c r="AT1809" s="2"/>
      <c r="AU1809" s="2"/>
      <c r="AV1809" s="15"/>
      <c r="AW1809" s="15"/>
      <c r="BA1809" s="2"/>
      <c r="BB1809" s="2"/>
      <c r="BD1809" s="20"/>
      <c r="BE1809" s="20"/>
      <c r="BG1809" s="3"/>
      <c r="BH1809" s="1"/>
      <c r="BI1809" s="1"/>
      <c r="BJ1809" s="1"/>
      <c r="BK1809" s="1"/>
      <c r="BL1809" s="1"/>
    </row>
    <row r="1810" spans="1:64" x14ac:dyDescent="0.25">
      <c r="A1810" s="1" t="s">
        <v>1</v>
      </c>
      <c r="B1810" s="1" t="s">
        <v>2</v>
      </c>
      <c r="C1810" s="1" t="s">
        <v>39</v>
      </c>
      <c r="D1810" s="1" t="s">
        <v>16</v>
      </c>
      <c r="E1810" s="1" t="s">
        <v>1439</v>
      </c>
      <c r="F1810" s="1" t="s">
        <v>2193</v>
      </c>
      <c r="G1810"/>
      <c r="H1810" s="22">
        <v>2.9999999999999997E-4</v>
      </c>
      <c r="J1810" s="13">
        <v>-2.4899999999999999E-2</v>
      </c>
      <c r="K1810" s="13">
        <v>3.5999999999999997E-2</v>
      </c>
      <c r="L1810" s="13">
        <v>7.1000000000000004E-3</v>
      </c>
      <c r="M1810" s="13">
        <v>6.4999999999999997E-3</v>
      </c>
      <c r="N1810" s="13">
        <v>-8.8999999999999996E-2</v>
      </c>
      <c r="O1810" s="13">
        <v>-8.9300000000000004E-2</v>
      </c>
      <c r="P1810" s="13"/>
      <c r="Q1810" s="19">
        <v>130</v>
      </c>
      <c r="R1810" s="22">
        <v>0.2</v>
      </c>
      <c r="S1810" s="22">
        <v>0.28000000000000003</v>
      </c>
      <c r="T1810" s="22">
        <v>-0.18</v>
      </c>
      <c r="U1810" s="19">
        <v>32</v>
      </c>
      <c r="V1810" s="19">
        <v>9</v>
      </c>
      <c r="AS1810" s="2"/>
      <c r="AT1810" s="2"/>
      <c r="AU1810" s="2"/>
      <c r="AV1810" s="15"/>
      <c r="AW1810" s="15"/>
      <c r="BA1810" s="2"/>
      <c r="BB1810" s="2"/>
      <c r="BD1810" s="20"/>
      <c r="BE1810" s="20"/>
      <c r="BG1810" s="3"/>
      <c r="BH1810" s="1"/>
      <c r="BI1810" s="1"/>
      <c r="BJ1810" s="1"/>
      <c r="BK1810" s="1"/>
      <c r="BL1810" s="1"/>
    </row>
    <row r="1811" spans="1:64" x14ac:dyDescent="0.25">
      <c r="A1811" s="1" t="s">
        <v>987</v>
      </c>
      <c r="B1811" s="1" t="s">
        <v>987</v>
      </c>
      <c r="C1811" s="1" t="s">
        <v>987</v>
      </c>
      <c r="D1811" s="1" t="s">
        <v>987</v>
      </c>
      <c r="E1811" s="1" t="s">
        <v>987</v>
      </c>
      <c r="F1811" s="1" t="s">
        <v>129</v>
      </c>
      <c r="G1811">
        <v>3.1198E-2</v>
      </c>
      <c r="H1811" s="22">
        <v>-1.8076999999999999E-2</v>
      </c>
      <c r="I1811" s="2">
        <v>3.1199999999999999E-2</v>
      </c>
      <c r="J1811" s="13">
        <v>9.2799999999999994E-2</v>
      </c>
      <c r="K1811" s="13">
        <v>0.10349999999999999</v>
      </c>
      <c r="L1811" s="13">
        <v>2.07E-2</v>
      </c>
      <c r="M1811" s="13">
        <v>1.55E-2</v>
      </c>
      <c r="N1811" s="13">
        <v>0</v>
      </c>
      <c r="O1811" s="13">
        <v>-0.18690000000000001</v>
      </c>
      <c r="P1811" s="13">
        <v>3.1199999999999999E-2</v>
      </c>
      <c r="Q1811" s="19"/>
      <c r="R1811" s="22">
        <v>0.2</v>
      </c>
      <c r="S1811" s="22">
        <v>0.37</v>
      </c>
      <c r="T1811" s="22">
        <v>0.94</v>
      </c>
      <c r="U1811" s="19">
        <v>31</v>
      </c>
      <c r="V1811" s="19">
        <v>11</v>
      </c>
      <c r="AS1811" s="2"/>
      <c r="AT1811" s="2"/>
      <c r="AU1811" s="2"/>
      <c r="AV1811" s="15"/>
      <c r="AW1811" s="15"/>
      <c r="BA1811" s="2"/>
      <c r="BB1811" s="2"/>
      <c r="BD1811" s="20"/>
      <c r="BE1811" s="20"/>
      <c r="BG1811" s="3"/>
      <c r="BH1811" s="1"/>
      <c r="BI1811" s="1"/>
      <c r="BJ1811" s="1"/>
      <c r="BK1811" s="1"/>
      <c r="BL1811" s="1"/>
    </row>
    <row r="1812" spans="1:64" x14ac:dyDescent="0.25">
      <c r="A1812" s="1" t="s">
        <v>6</v>
      </c>
      <c r="B1812" s="1" t="s">
        <v>18</v>
      </c>
      <c r="C1812" s="1" t="s">
        <v>1645</v>
      </c>
      <c r="D1812" s="1" t="s">
        <v>4</v>
      </c>
      <c r="E1812" s="1" t="s">
        <v>2051</v>
      </c>
      <c r="F1812" s="1" t="s">
        <v>2052</v>
      </c>
      <c r="G1812">
        <v>7.3362999999999998E-2</v>
      </c>
      <c r="H1812" s="22">
        <v>-7.3483000000000007E-2</v>
      </c>
      <c r="I1812" s="2">
        <v>7.3400000000000007E-2</v>
      </c>
      <c r="J1812" s="13">
        <v>1.0138</v>
      </c>
      <c r="K1812" s="13">
        <v>0.72289999999999999</v>
      </c>
      <c r="L1812" s="13">
        <v>0.14530000000000001</v>
      </c>
      <c r="M1812" s="13">
        <v>-0.1</v>
      </c>
      <c r="N1812" s="13">
        <v>-0.46239999999999998</v>
      </c>
      <c r="O1812" s="13">
        <v>-0.86319999999999997</v>
      </c>
      <c r="P1812" s="13">
        <v>7.3400000000000007E-2</v>
      </c>
      <c r="Q1812" s="19">
        <v>0</v>
      </c>
      <c r="R1812" s="22">
        <v>0.2</v>
      </c>
      <c r="S1812" s="22">
        <v>0.39</v>
      </c>
      <c r="T1812" s="22">
        <v>0.5</v>
      </c>
      <c r="U1812" s="19">
        <v>46</v>
      </c>
      <c r="V1812" s="19">
        <v>23</v>
      </c>
      <c r="AS1812" s="2"/>
      <c r="AT1812" s="2"/>
      <c r="AU1812" s="2"/>
      <c r="AV1812" s="15"/>
      <c r="AW1812" s="15"/>
      <c r="BA1812" s="2"/>
      <c r="BB1812" s="2"/>
      <c r="BD1812" s="20"/>
      <c r="BE1812" s="20"/>
      <c r="BG1812" s="3"/>
      <c r="BH1812" s="1"/>
      <c r="BI1812" s="1"/>
      <c r="BJ1812" s="1"/>
      <c r="BK1812" s="1"/>
      <c r="BL1812" s="1"/>
    </row>
    <row r="1813" spans="1:64" x14ac:dyDescent="0.25">
      <c r="A1813" s="1" t="s">
        <v>1</v>
      </c>
      <c r="B1813" s="1" t="s">
        <v>2</v>
      </c>
      <c r="C1813" s="1" t="s">
        <v>56</v>
      </c>
      <c r="D1813" s="1" t="s">
        <v>30</v>
      </c>
      <c r="E1813" s="1" t="s">
        <v>466</v>
      </c>
      <c r="F1813" s="1" t="s">
        <v>2315</v>
      </c>
      <c r="G1813"/>
      <c r="H1813" s="22">
        <v>-2.4899999999999999E-2</v>
      </c>
      <c r="J1813" s="13">
        <v>0.12479999999999999</v>
      </c>
      <c r="K1813" s="13">
        <v>0.18790000000000001</v>
      </c>
      <c r="L1813" s="13">
        <v>3.5799999999999998E-2</v>
      </c>
      <c r="M1813" s="13">
        <v>1.8800000000000001E-2</v>
      </c>
      <c r="N1813" s="13">
        <v>-2.4899999999999999E-2</v>
      </c>
      <c r="O1813" s="13">
        <v>-0.3306</v>
      </c>
      <c r="P1813" s="13"/>
      <c r="Q1813" s="19">
        <v>34</v>
      </c>
      <c r="R1813" s="22">
        <v>0.19</v>
      </c>
      <c r="S1813" s="22">
        <v>0.42</v>
      </c>
      <c r="T1813" s="22">
        <v>0.93</v>
      </c>
      <c r="U1813" s="19">
        <v>31</v>
      </c>
      <c r="V1813" s="19">
        <v>8</v>
      </c>
      <c r="AS1813" s="2"/>
      <c r="AT1813" s="2"/>
      <c r="AU1813" s="2"/>
      <c r="AV1813" s="15"/>
      <c r="AW1813" s="15"/>
      <c r="BA1813" s="2"/>
      <c r="BB1813" s="2"/>
      <c r="BD1813" s="20"/>
      <c r="BE1813" s="20"/>
      <c r="BG1813" s="3"/>
      <c r="BH1813" s="1"/>
      <c r="BI1813" s="1"/>
      <c r="BJ1813" s="1"/>
      <c r="BK1813" s="1"/>
      <c r="BL1813" s="1"/>
    </row>
    <row r="1814" spans="1:64" x14ac:dyDescent="0.25">
      <c r="A1814" s="1" t="s">
        <v>483</v>
      </c>
      <c r="B1814" s="1" t="s">
        <v>18</v>
      </c>
      <c r="C1814" s="1" t="s">
        <v>539</v>
      </c>
      <c r="D1814" s="1" t="s">
        <v>4</v>
      </c>
      <c r="E1814" s="1" t="s">
        <v>392</v>
      </c>
      <c r="F1814" s="1" t="s">
        <v>2170</v>
      </c>
      <c r="G1814">
        <v>0</v>
      </c>
      <c r="H1814" s="22">
        <v>6.6667000000000004E-2</v>
      </c>
      <c r="I1814" s="2">
        <v>0</v>
      </c>
      <c r="J1814" s="13">
        <v>-2.9999999999999997E-4</v>
      </c>
      <c r="K1814" s="13">
        <v>0.3251</v>
      </c>
      <c r="L1814" s="13">
        <v>6.1199999999999997E-2</v>
      </c>
      <c r="M1814" s="13">
        <v>1.52E-2</v>
      </c>
      <c r="N1814" s="13">
        <v>-9.2100000000000001E-2</v>
      </c>
      <c r="O1814" s="13">
        <v>-0.41860000000000003</v>
      </c>
      <c r="P1814" s="13">
        <v>0</v>
      </c>
      <c r="Q1814" s="19">
        <v>0</v>
      </c>
      <c r="R1814" s="22">
        <v>0.19</v>
      </c>
      <c r="S1814" s="22">
        <v>0.22</v>
      </c>
      <c r="T1814" s="22">
        <v>0.48</v>
      </c>
      <c r="U1814" s="19">
        <v>42</v>
      </c>
      <c r="V1814" s="19">
        <v>15</v>
      </c>
      <c r="AS1814" s="2"/>
      <c r="AT1814" s="2"/>
      <c r="AU1814" s="2"/>
      <c r="AV1814" s="15"/>
      <c r="AW1814" s="15"/>
      <c r="BA1814" s="2"/>
      <c r="BB1814" s="2"/>
      <c r="BD1814" s="20"/>
      <c r="BE1814" s="20"/>
      <c r="BG1814" s="3"/>
      <c r="BH1814" s="1"/>
      <c r="BI1814" s="1"/>
      <c r="BJ1814" s="1"/>
      <c r="BK1814" s="1"/>
      <c r="BL1814" s="1"/>
    </row>
    <row r="1815" spans="1:64" x14ac:dyDescent="0.25">
      <c r="A1815" s="1" t="s">
        <v>1079</v>
      </c>
      <c r="B1815" s="1" t="s">
        <v>18</v>
      </c>
      <c r="C1815" s="1" t="s">
        <v>7</v>
      </c>
      <c r="D1815" s="1" t="s">
        <v>473</v>
      </c>
      <c r="E1815" s="1" t="s">
        <v>2159</v>
      </c>
      <c r="F1815" s="1" t="s">
        <v>2159</v>
      </c>
      <c r="G1815">
        <v>0</v>
      </c>
      <c r="H1815" s="22">
        <v>0</v>
      </c>
      <c r="I1815" s="2">
        <v>0</v>
      </c>
      <c r="J1815" s="13">
        <v>0.2621</v>
      </c>
      <c r="K1815" s="13">
        <v>0.34420000000000001</v>
      </c>
      <c r="L1815" s="13">
        <v>6.4699999999999994E-2</v>
      </c>
      <c r="M1815" s="13">
        <v>1.0500000000000001E-2</v>
      </c>
      <c r="N1815" s="13">
        <v>-0.16700000000000001</v>
      </c>
      <c r="O1815" s="13">
        <v>-0.75680000000000003</v>
      </c>
      <c r="P1815" s="13">
        <v>0</v>
      </c>
      <c r="Q1815" s="19">
        <v>0</v>
      </c>
      <c r="R1815" s="22">
        <v>0.19</v>
      </c>
      <c r="S1815" s="22">
        <v>0.27</v>
      </c>
      <c r="T1815" s="22">
        <v>0.21</v>
      </c>
      <c r="U1815" s="19">
        <v>130</v>
      </c>
      <c r="V1815" s="19">
        <v>49</v>
      </c>
      <c r="AS1815" s="2"/>
      <c r="AT1815" s="2"/>
      <c r="AU1815" s="2"/>
      <c r="AV1815" s="15"/>
      <c r="AW1815" s="15"/>
      <c r="BA1815" s="2"/>
      <c r="BB1815" s="2"/>
      <c r="BD1815" s="20"/>
      <c r="BE1815" s="20"/>
      <c r="BG1815" s="3"/>
      <c r="BH1815" s="1"/>
      <c r="BI1815" s="1"/>
      <c r="BJ1815" s="1"/>
      <c r="BK1815" s="1"/>
      <c r="BL1815" s="1"/>
    </row>
    <row r="1816" spans="1:64" x14ac:dyDescent="0.25">
      <c r="A1816" s="1" t="s">
        <v>483</v>
      </c>
      <c r="B1816" s="1" t="s">
        <v>18</v>
      </c>
      <c r="C1816" s="1" t="s">
        <v>25</v>
      </c>
      <c r="D1816" s="1" t="s">
        <v>4</v>
      </c>
      <c r="E1816" s="1" t="s">
        <v>360</v>
      </c>
      <c r="F1816" s="1" t="s">
        <v>2385</v>
      </c>
      <c r="G1816"/>
      <c r="H1816" s="22">
        <v>1.2800000000000001E-2</v>
      </c>
      <c r="J1816" s="13">
        <v>2.1100000000000001E-2</v>
      </c>
      <c r="K1816" s="13">
        <v>4.9700000000000001E-2</v>
      </c>
      <c r="L1816" s="13">
        <v>9.4999999999999998E-3</v>
      </c>
      <c r="M1816" s="13">
        <v>8.3000000000000001E-3</v>
      </c>
      <c r="N1816" s="13">
        <v>-5.4000000000000003E-3</v>
      </c>
      <c r="O1816" s="13">
        <v>-0.1014</v>
      </c>
      <c r="P1816" s="13"/>
      <c r="Q1816" s="19">
        <v>154</v>
      </c>
      <c r="R1816" s="22">
        <v>0.19</v>
      </c>
      <c r="S1816" s="22">
        <v>0.28999999999999998</v>
      </c>
      <c r="T1816" s="22">
        <v>0.26</v>
      </c>
      <c r="U1816" s="19">
        <v>36</v>
      </c>
      <c r="V1816" s="19">
        <v>17</v>
      </c>
      <c r="AS1816" s="2"/>
      <c r="AT1816" s="2"/>
      <c r="AU1816" s="2"/>
      <c r="AV1816" s="15"/>
      <c r="AW1816" s="15"/>
      <c r="BA1816" s="2"/>
      <c r="BB1816" s="2"/>
      <c r="BD1816" s="20"/>
      <c r="BE1816" s="20"/>
      <c r="BG1816" s="3"/>
      <c r="BH1816" s="1"/>
      <c r="BI1816" s="1"/>
      <c r="BJ1816" s="1"/>
      <c r="BK1816" s="1"/>
      <c r="BL1816" s="1"/>
    </row>
    <row r="1817" spans="1:64" x14ac:dyDescent="0.25">
      <c r="A1817" s="1" t="s">
        <v>1079</v>
      </c>
      <c r="B1817" s="1" t="s">
        <v>18</v>
      </c>
      <c r="C1817" s="1" t="s">
        <v>7</v>
      </c>
      <c r="D1817" s="1" t="s">
        <v>1375</v>
      </c>
      <c r="E1817" s="1" t="s">
        <v>2189</v>
      </c>
      <c r="F1817" s="1" t="s">
        <v>2189</v>
      </c>
      <c r="G1817">
        <v>-0.12626299999999999</v>
      </c>
      <c r="H1817" s="22">
        <v>6.4516000000000004E-2</v>
      </c>
      <c r="I1817" s="2">
        <v>-0.1263</v>
      </c>
      <c r="J1817" s="13">
        <v>0.2576</v>
      </c>
      <c r="K1817" s="13">
        <v>0.24679999999999999</v>
      </c>
      <c r="L1817" s="13">
        <v>4.7699999999999999E-2</v>
      </c>
      <c r="M1817" s="13">
        <v>1.7999999999999999E-2</v>
      </c>
      <c r="N1817" s="13">
        <v>-0.28699999999999998</v>
      </c>
      <c r="O1817" s="13">
        <v>-0.3891</v>
      </c>
      <c r="P1817" s="13">
        <v>-0.1263</v>
      </c>
      <c r="Q1817" s="19">
        <v>0</v>
      </c>
      <c r="R1817" s="22">
        <v>0.19</v>
      </c>
      <c r="S1817" s="22">
        <v>0.32</v>
      </c>
      <c r="T1817" s="22">
        <v>0.24</v>
      </c>
      <c r="U1817" s="19">
        <v>30</v>
      </c>
      <c r="V1817" s="19">
        <v>12</v>
      </c>
      <c r="AS1817" s="2"/>
      <c r="AT1817" s="2"/>
      <c r="AU1817" s="2"/>
      <c r="AV1817" s="15"/>
      <c r="AW1817" s="15"/>
      <c r="BA1817" s="2"/>
      <c r="BB1817" s="2"/>
      <c r="BD1817" s="20"/>
      <c r="BE1817" s="20"/>
      <c r="BG1817" s="3"/>
      <c r="BH1817" s="1"/>
      <c r="BI1817" s="1"/>
      <c r="BJ1817" s="1"/>
      <c r="BK1817" s="1"/>
      <c r="BL1817" s="1"/>
    </row>
    <row r="1818" spans="1:64" x14ac:dyDescent="0.25">
      <c r="A1818" s="1" t="s">
        <v>1</v>
      </c>
      <c r="B1818" s="1" t="s">
        <v>18</v>
      </c>
      <c r="C1818" s="1" t="s">
        <v>25</v>
      </c>
      <c r="D1818" s="1" t="s">
        <v>4</v>
      </c>
      <c r="E1818" s="1" t="s">
        <v>98</v>
      </c>
      <c r="F1818" s="1" t="s">
        <v>99</v>
      </c>
      <c r="G1818"/>
      <c r="H1818" s="22">
        <v>0</v>
      </c>
      <c r="J1818" s="13">
        <v>-2.7E-2</v>
      </c>
      <c r="K1818" s="13">
        <v>8.6400000000000005E-2</v>
      </c>
      <c r="L1818" s="13">
        <v>1.6199999999999999E-2</v>
      </c>
      <c r="M1818" s="13">
        <v>1.26E-2</v>
      </c>
      <c r="N1818" s="13">
        <v>-0.17810000000000001</v>
      </c>
      <c r="O1818" s="13">
        <v>-0.2046</v>
      </c>
      <c r="P1818" s="13"/>
      <c r="Q1818" s="19">
        <v>0</v>
      </c>
      <c r="R1818" s="22">
        <v>0.19</v>
      </c>
      <c r="S1818" s="22">
        <v>0.27</v>
      </c>
      <c r="T1818" s="22">
        <v>-0.16</v>
      </c>
      <c r="U1818" s="19">
        <v>58</v>
      </c>
      <c r="V1818" s="19">
        <v>17</v>
      </c>
      <c r="AS1818" s="2"/>
      <c r="AT1818" s="2"/>
      <c r="AU1818" s="2"/>
      <c r="AV1818" s="15"/>
      <c r="AW1818" s="15"/>
      <c r="BA1818" s="2"/>
      <c r="BB1818" s="2"/>
      <c r="BD1818" s="20"/>
      <c r="BE1818" s="20"/>
      <c r="BG1818" s="3"/>
      <c r="BH1818" s="1"/>
      <c r="BI1818" s="1"/>
      <c r="BJ1818" s="1"/>
      <c r="BK1818" s="1"/>
      <c r="BL1818" s="1"/>
    </row>
    <row r="1819" spans="1:64" x14ac:dyDescent="0.25">
      <c r="A1819" s="1" t="s">
        <v>21</v>
      </c>
      <c r="B1819" s="1" t="s">
        <v>18</v>
      </c>
      <c r="C1819" s="1" t="s">
        <v>7</v>
      </c>
      <c r="D1819" s="1" t="s">
        <v>4</v>
      </c>
      <c r="E1819" s="1" t="s">
        <v>437</v>
      </c>
      <c r="F1819" s="1" t="s">
        <v>438</v>
      </c>
      <c r="G1819">
        <v>2.3927E-2</v>
      </c>
      <c r="H1819" s="22">
        <v>-2.9211999999999998E-2</v>
      </c>
      <c r="I1819" s="2">
        <v>2.3900000000000001E-2</v>
      </c>
      <c r="J1819" s="13">
        <v>0.14899999999999999</v>
      </c>
      <c r="K1819" s="13">
        <v>0.13370000000000001</v>
      </c>
      <c r="L1819" s="13">
        <v>2.5100000000000001E-2</v>
      </c>
      <c r="M1819" s="13">
        <v>1.6299999999999999E-2</v>
      </c>
      <c r="N1819" s="13">
        <v>-6.0000000000000001E-3</v>
      </c>
      <c r="O1819" s="13">
        <v>-0.31630000000000003</v>
      </c>
      <c r="P1819" s="13">
        <v>2.3900000000000001E-2</v>
      </c>
      <c r="Q1819" s="19">
        <v>0</v>
      </c>
      <c r="R1819" s="22">
        <v>0.19</v>
      </c>
      <c r="S1819" s="22">
        <v>0.28999999999999998</v>
      </c>
      <c r="T1819" s="22">
        <v>0.74</v>
      </c>
      <c r="U1819" s="19">
        <v>69</v>
      </c>
      <c r="V1819" s="19">
        <v>13</v>
      </c>
      <c r="AS1819" s="2"/>
      <c r="AT1819" s="2"/>
      <c r="AU1819" s="2"/>
      <c r="AV1819" s="15"/>
      <c r="AW1819" s="15"/>
      <c r="BA1819" s="2"/>
      <c r="BB1819" s="2"/>
      <c r="BD1819" s="20"/>
      <c r="BE1819" s="20"/>
      <c r="BG1819" s="3"/>
      <c r="BH1819" s="1"/>
      <c r="BI1819" s="1"/>
      <c r="BJ1819" s="1"/>
      <c r="BK1819" s="1"/>
      <c r="BL1819" s="1"/>
    </row>
    <row r="1820" spans="1:64" x14ac:dyDescent="0.25">
      <c r="A1820" s="1" t="s">
        <v>1</v>
      </c>
      <c r="B1820" s="1" t="s">
        <v>2</v>
      </c>
      <c r="C1820" s="1" t="s">
        <v>13</v>
      </c>
      <c r="D1820" s="1" t="s">
        <v>4</v>
      </c>
      <c r="E1820" s="1" t="s">
        <v>752</v>
      </c>
      <c r="F1820" s="1" t="s">
        <v>1545</v>
      </c>
      <c r="G1820"/>
      <c r="H1820" s="22">
        <v>-8.4999999999999995E-4</v>
      </c>
      <c r="J1820" s="13">
        <v>7.3700000000000002E-2</v>
      </c>
      <c r="K1820" s="13">
        <v>9.9699999999999997E-2</v>
      </c>
      <c r="L1820" s="13">
        <v>1.7899999999999999E-2</v>
      </c>
      <c r="M1820" s="13">
        <v>1.3100000000000001E-2</v>
      </c>
      <c r="N1820" s="13">
        <v>-7.0900000000000005E-2</v>
      </c>
      <c r="O1820" s="13">
        <v>-0.27329999999999999</v>
      </c>
      <c r="P1820" s="13"/>
      <c r="Q1820" s="19">
        <v>44</v>
      </c>
      <c r="R1820" s="22">
        <v>0.18</v>
      </c>
      <c r="S1820" s="22">
        <v>0.31</v>
      </c>
      <c r="T1820" s="22">
        <v>0.06</v>
      </c>
      <c r="U1820" s="19">
        <v>84</v>
      </c>
      <c r="V1820" s="19">
        <v>29</v>
      </c>
      <c r="AS1820" s="2"/>
      <c r="AT1820" s="2"/>
      <c r="AU1820" s="2"/>
      <c r="AV1820" s="15"/>
      <c r="AW1820" s="15"/>
      <c r="BA1820" s="2"/>
      <c r="BB1820" s="2"/>
      <c r="BD1820" s="20"/>
      <c r="BE1820" s="20"/>
      <c r="BG1820" s="3"/>
      <c r="BH1820" s="1"/>
      <c r="BI1820" s="1"/>
      <c r="BJ1820" s="1"/>
      <c r="BK1820" s="1"/>
      <c r="BL1820" s="1"/>
    </row>
    <row r="1821" spans="1:64" x14ac:dyDescent="0.25">
      <c r="A1821" s="1" t="s">
        <v>32</v>
      </c>
      <c r="B1821" s="1" t="s">
        <v>18</v>
      </c>
      <c r="C1821" s="1" t="s">
        <v>1122</v>
      </c>
      <c r="D1821" s="1" t="s">
        <v>4</v>
      </c>
      <c r="E1821" s="1" t="s">
        <v>1123</v>
      </c>
      <c r="F1821" s="1" t="s">
        <v>1124</v>
      </c>
      <c r="G1821">
        <v>-2.1052999999999999E-2</v>
      </c>
      <c r="H1821" s="22">
        <v>-3.1845999999999999E-2</v>
      </c>
      <c r="I1821" s="2">
        <v>-2.1100000000000001E-2</v>
      </c>
      <c r="J1821" s="13">
        <v>0.3498</v>
      </c>
      <c r="K1821" s="13">
        <v>0.16259999999999999</v>
      </c>
      <c r="L1821" s="13">
        <v>2.9100000000000001E-2</v>
      </c>
      <c r="M1821" s="13">
        <v>1.52E-2</v>
      </c>
      <c r="N1821" s="13">
        <v>-0.1298</v>
      </c>
      <c r="O1821" s="13">
        <v>-0.4541</v>
      </c>
      <c r="P1821" s="13">
        <v>-2.1100000000000001E-2</v>
      </c>
      <c r="Q1821" s="19">
        <v>0</v>
      </c>
      <c r="R1821" s="22">
        <v>0.18</v>
      </c>
      <c r="S1821" s="22">
        <v>0.18</v>
      </c>
      <c r="T1821" s="22">
        <v>0.43</v>
      </c>
      <c r="U1821" s="19">
        <v>61</v>
      </c>
      <c r="V1821" s="19">
        <v>9</v>
      </c>
      <c r="AS1821" s="2"/>
      <c r="AT1821" s="2"/>
      <c r="AU1821" s="2"/>
      <c r="AV1821" s="15"/>
      <c r="AW1821" s="15"/>
      <c r="BA1821" s="2"/>
      <c r="BB1821" s="2"/>
      <c r="BD1821" s="20"/>
      <c r="BE1821" s="20"/>
      <c r="BG1821" s="3"/>
      <c r="BH1821" s="1"/>
      <c r="BI1821" s="1"/>
      <c r="BJ1821" s="1"/>
      <c r="BK1821" s="1"/>
      <c r="BL1821" s="1"/>
    </row>
    <row r="1822" spans="1:64" x14ac:dyDescent="0.25">
      <c r="A1822" s="1" t="s">
        <v>1</v>
      </c>
      <c r="B1822" s="1" t="s">
        <v>2</v>
      </c>
      <c r="C1822" s="1" t="s">
        <v>22</v>
      </c>
      <c r="D1822" s="1" t="s">
        <v>45</v>
      </c>
      <c r="E1822" s="1" t="s">
        <v>63</v>
      </c>
      <c r="F1822" s="1" t="s">
        <v>753</v>
      </c>
      <c r="G1822"/>
      <c r="H1822" s="22">
        <v>1E-4</v>
      </c>
      <c r="J1822" s="13">
        <v>-9.06E-2</v>
      </c>
      <c r="K1822" s="13">
        <v>0.16969999999999999</v>
      </c>
      <c r="L1822" s="13">
        <v>3.1199999999999999E-2</v>
      </c>
      <c r="M1822" s="13">
        <v>1.77E-2</v>
      </c>
      <c r="N1822" s="13">
        <v>-0.35389999999999999</v>
      </c>
      <c r="O1822" s="13">
        <v>-0.37109999999999999</v>
      </c>
      <c r="P1822" s="13"/>
      <c r="Q1822" s="19">
        <v>7</v>
      </c>
      <c r="R1822" s="22">
        <v>0.18</v>
      </c>
      <c r="S1822" s="22">
        <v>0.33</v>
      </c>
      <c r="T1822" s="22">
        <v>-0.01</v>
      </c>
      <c r="U1822" s="19">
        <v>73</v>
      </c>
      <c r="V1822" s="19">
        <v>9</v>
      </c>
      <c r="AS1822" s="2"/>
      <c r="AT1822" s="2"/>
      <c r="AU1822" s="2"/>
      <c r="AV1822" s="15"/>
      <c r="AW1822" s="15"/>
      <c r="BA1822" s="2"/>
      <c r="BB1822" s="2"/>
      <c r="BD1822" s="20"/>
      <c r="BE1822" s="20"/>
      <c r="BG1822" s="3"/>
      <c r="BH1822" s="1"/>
      <c r="BI1822" s="1"/>
      <c r="BJ1822" s="1"/>
      <c r="BK1822" s="1"/>
      <c r="BL1822" s="1"/>
    </row>
    <row r="1823" spans="1:64" x14ac:dyDescent="0.25">
      <c r="A1823" s="1" t="s">
        <v>65</v>
      </c>
      <c r="B1823" s="1" t="s">
        <v>68</v>
      </c>
      <c r="C1823" s="1" t="s">
        <v>39</v>
      </c>
      <c r="D1823" s="1" t="s">
        <v>170</v>
      </c>
      <c r="E1823" s="1" t="s">
        <v>895</v>
      </c>
      <c r="F1823" s="1" t="s">
        <v>896</v>
      </c>
      <c r="G1823"/>
      <c r="H1823" s="22">
        <v>-1.7942E-2</v>
      </c>
      <c r="J1823" s="13">
        <v>0.22109999999999999</v>
      </c>
      <c r="K1823" s="13">
        <v>0.1444</v>
      </c>
      <c r="L1823" s="13">
        <v>2.58E-2</v>
      </c>
      <c r="M1823" s="13">
        <v>1.5599999999999999E-2</v>
      </c>
      <c r="N1823" s="13">
        <v>-8.3099999999999993E-2</v>
      </c>
      <c r="O1823" s="13">
        <v>-0.52080000000000004</v>
      </c>
      <c r="P1823" s="13"/>
      <c r="Q1823" s="19">
        <v>0</v>
      </c>
      <c r="R1823" s="22">
        <v>0.18</v>
      </c>
      <c r="S1823" s="22">
        <v>0.31</v>
      </c>
      <c r="T1823" s="22">
        <v>0.1</v>
      </c>
      <c r="U1823" s="19">
        <v>160</v>
      </c>
      <c r="V1823" s="19">
        <v>33</v>
      </c>
      <c r="AS1823" s="2"/>
      <c r="AT1823" s="2"/>
      <c r="AU1823" s="2"/>
      <c r="AV1823" s="15"/>
      <c r="AW1823" s="15"/>
      <c r="BA1823" s="2"/>
      <c r="BB1823" s="2"/>
      <c r="BD1823" s="20"/>
      <c r="BE1823" s="20"/>
      <c r="BG1823" s="3"/>
      <c r="BH1823" s="1"/>
      <c r="BI1823" s="1"/>
      <c r="BJ1823" s="1"/>
      <c r="BK1823" s="1"/>
      <c r="BL1823" s="1"/>
    </row>
    <row r="1824" spans="1:64" x14ac:dyDescent="0.25">
      <c r="A1824" s="1" t="s">
        <v>65</v>
      </c>
      <c r="B1824" s="1" t="s">
        <v>68</v>
      </c>
      <c r="C1824" s="1" t="s">
        <v>25</v>
      </c>
      <c r="D1824" s="1" t="s">
        <v>286</v>
      </c>
      <c r="E1824" s="1" t="s">
        <v>898</v>
      </c>
      <c r="F1824" s="1" t="s">
        <v>900</v>
      </c>
      <c r="G1824"/>
      <c r="H1824" s="22">
        <v>-7.5599999999999999E-3</v>
      </c>
      <c r="J1824" s="13">
        <v>5.5899999999999998E-2</v>
      </c>
      <c r="K1824" s="13">
        <v>4.87E-2</v>
      </c>
      <c r="L1824" s="13">
        <v>8.6999999999999994E-3</v>
      </c>
      <c r="M1824" s="13">
        <v>7.4999999999999997E-3</v>
      </c>
      <c r="N1824" s="13">
        <v>-5.0099999999999999E-2</v>
      </c>
      <c r="O1824" s="13">
        <v>-0.15640000000000001</v>
      </c>
      <c r="P1824" s="13"/>
      <c r="Q1824" s="19">
        <v>0</v>
      </c>
      <c r="R1824" s="22">
        <v>0.18</v>
      </c>
      <c r="S1824" s="22">
        <v>0.23</v>
      </c>
      <c r="T1824" s="22">
        <v>0.85</v>
      </c>
      <c r="U1824" s="19">
        <v>41</v>
      </c>
      <c r="V1824" s="19">
        <v>8</v>
      </c>
      <c r="AS1824" s="2"/>
      <c r="AT1824" s="2"/>
      <c r="AU1824" s="2"/>
      <c r="AV1824" s="15"/>
      <c r="AW1824" s="15"/>
      <c r="BA1824" s="2"/>
      <c r="BB1824" s="2"/>
      <c r="BD1824" s="20"/>
      <c r="BE1824" s="20"/>
      <c r="BG1824" s="3"/>
      <c r="BH1824" s="1"/>
      <c r="BI1824" s="1"/>
      <c r="BJ1824" s="1"/>
      <c r="BK1824" s="1"/>
      <c r="BL1824" s="1"/>
    </row>
    <row r="1825" spans="1:64" x14ac:dyDescent="0.25">
      <c r="A1825" s="1" t="s">
        <v>6</v>
      </c>
      <c r="B1825" s="1" t="s">
        <v>18</v>
      </c>
      <c r="C1825" s="1" t="s">
        <v>1645</v>
      </c>
      <c r="D1825" s="1" t="s">
        <v>4</v>
      </c>
      <c r="E1825" s="1" t="s">
        <v>1260</v>
      </c>
      <c r="F1825" s="1" t="s">
        <v>1261</v>
      </c>
      <c r="G1825">
        <v>-0.14992800000000001</v>
      </c>
      <c r="H1825" s="22">
        <v>-0.253189</v>
      </c>
      <c r="I1825" s="2">
        <v>-0.14990000000000001</v>
      </c>
      <c r="J1825" s="13">
        <v>-5.6599999999999998E-2</v>
      </c>
      <c r="K1825" s="13">
        <v>0.94530000000000003</v>
      </c>
      <c r="L1825" s="13">
        <v>0.17230000000000001</v>
      </c>
      <c r="M1825" s="13">
        <v>-0.29959999999999998</v>
      </c>
      <c r="N1825" s="13">
        <v>-0.86939999999999995</v>
      </c>
      <c r="O1825" s="13">
        <v>-0.90739999999999998</v>
      </c>
      <c r="P1825" s="13">
        <v>-0.14990000000000001</v>
      </c>
      <c r="Q1825" s="19">
        <v>0</v>
      </c>
      <c r="R1825" s="22">
        <v>0.18</v>
      </c>
      <c r="S1825" s="22">
        <v>0.28000000000000003</v>
      </c>
      <c r="T1825" s="22">
        <v>0.28999999999999998</v>
      </c>
      <c r="U1825" s="19">
        <v>37</v>
      </c>
      <c r="V1825" s="19">
        <v>21</v>
      </c>
      <c r="AS1825" s="2"/>
      <c r="AT1825" s="2"/>
      <c r="AU1825" s="2"/>
      <c r="AV1825" s="15"/>
      <c r="AW1825" s="15"/>
      <c r="BA1825" s="2"/>
      <c r="BB1825" s="2"/>
      <c r="BD1825" s="20"/>
      <c r="BE1825" s="20"/>
      <c r="BG1825" s="3"/>
      <c r="BH1825" s="1"/>
      <c r="BI1825" s="1"/>
      <c r="BJ1825" s="1"/>
      <c r="BK1825" s="1"/>
      <c r="BL1825" s="1"/>
    </row>
    <row r="1826" spans="1:64" x14ac:dyDescent="0.25">
      <c r="A1826" s="1" t="s">
        <v>21</v>
      </c>
      <c r="B1826" s="1" t="s">
        <v>18</v>
      </c>
      <c r="C1826" s="1" t="s">
        <v>7</v>
      </c>
      <c r="D1826" s="1" t="s">
        <v>4</v>
      </c>
      <c r="E1826" s="1" t="s">
        <v>2359</v>
      </c>
      <c r="F1826" s="1" t="s">
        <v>2360</v>
      </c>
      <c r="G1826"/>
      <c r="H1826" s="22">
        <v>-1.78E-2</v>
      </c>
      <c r="J1826" s="13">
        <v>4.7399999999999998E-2</v>
      </c>
      <c r="K1826" s="13">
        <v>8.9499999999999996E-2</v>
      </c>
      <c r="L1826" s="13">
        <v>1.61E-2</v>
      </c>
      <c r="M1826" s="13">
        <v>1.21E-2</v>
      </c>
      <c r="N1826" s="13">
        <v>-6.2899999999999998E-2</v>
      </c>
      <c r="O1826" s="13">
        <v>-0.21260000000000001</v>
      </c>
      <c r="P1826" s="13"/>
      <c r="Q1826" s="19">
        <v>26</v>
      </c>
      <c r="R1826" s="22">
        <v>0.18</v>
      </c>
      <c r="S1826" s="22">
        <v>0.21</v>
      </c>
      <c r="T1826" s="22">
        <v>0.69</v>
      </c>
      <c r="U1826" s="19">
        <v>40</v>
      </c>
      <c r="V1826" s="19">
        <v>9</v>
      </c>
      <c r="AS1826" s="2"/>
      <c r="AT1826" s="2"/>
      <c r="AU1826" s="2"/>
      <c r="AV1826" s="15"/>
      <c r="AW1826" s="15"/>
      <c r="BA1826" s="2"/>
      <c r="BB1826" s="2"/>
      <c r="BD1826" s="20"/>
      <c r="BE1826" s="20"/>
      <c r="BG1826" s="3"/>
      <c r="BH1826" s="1"/>
      <c r="BI1826" s="1"/>
      <c r="BJ1826" s="1"/>
      <c r="BK1826" s="1"/>
      <c r="BL1826" s="1"/>
    </row>
    <row r="1827" spans="1:64" x14ac:dyDescent="0.25">
      <c r="A1827" s="1" t="s">
        <v>21</v>
      </c>
      <c r="B1827" s="1" t="s">
        <v>18</v>
      </c>
      <c r="C1827" s="1" t="s">
        <v>7</v>
      </c>
      <c r="D1827" s="1" t="s">
        <v>4</v>
      </c>
      <c r="E1827" s="1" t="s">
        <v>622</v>
      </c>
      <c r="F1827" s="1" t="s">
        <v>909</v>
      </c>
      <c r="G1827"/>
      <c r="H1827" s="22">
        <v>-5.6470000000000001E-3</v>
      </c>
      <c r="J1827" s="13">
        <v>3.2500000000000001E-2</v>
      </c>
      <c r="K1827" s="13">
        <v>4.48E-2</v>
      </c>
      <c r="L1827" s="13">
        <v>8.0000000000000002E-3</v>
      </c>
      <c r="M1827" s="13">
        <v>7.0000000000000001E-3</v>
      </c>
      <c r="N1827" s="13">
        <v>-5.0299999999999997E-2</v>
      </c>
      <c r="O1827" s="13">
        <v>-0.152</v>
      </c>
      <c r="P1827" s="13"/>
      <c r="Q1827" s="19">
        <v>0</v>
      </c>
      <c r="R1827" s="22">
        <v>0.18</v>
      </c>
      <c r="S1827" s="22">
        <v>0.2</v>
      </c>
      <c r="T1827" s="22">
        <v>0.63</v>
      </c>
      <c r="U1827" s="19">
        <v>48</v>
      </c>
      <c r="V1827" s="19">
        <v>11</v>
      </c>
      <c r="AS1827" s="2"/>
      <c r="AT1827" s="2"/>
      <c r="AU1827" s="2"/>
      <c r="AV1827" s="15"/>
      <c r="AW1827" s="15"/>
      <c r="BA1827" s="2"/>
      <c r="BB1827" s="2"/>
      <c r="BD1827" s="20"/>
      <c r="BE1827" s="20"/>
      <c r="BG1827" s="3"/>
      <c r="BH1827" s="1"/>
      <c r="BI1827" s="1"/>
      <c r="BJ1827" s="1"/>
      <c r="BK1827" s="1"/>
      <c r="BL1827" s="1"/>
    </row>
    <row r="1828" spans="1:64" x14ac:dyDescent="0.25">
      <c r="A1828" s="1" t="s">
        <v>21</v>
      </c>
      <c r="B1828" s="1" t="s">
        <v>2</v>
      </c>
      <c r="C1828" s="1" t="s">
        <v>7</v>
      </c>
      <c r="D1828" s="1" t="s">
        <v>30</v>
      </c>
      <c r="E1828" s="1" t="s">
        <v>875</v>
      </c>
      <c r="F1828" s="1" t="s">
        <v>876</v>
      </c>
      <c r="G1828"/>
      <c r="H1828" s="22">
        <v>1.402E-3</v>
      </c>
      <c r="J1828" s="13">
        <v>5.5599999999999997E-2</v>
      </c>
      <c r="K1828" s="13">
        <v>8.1699999999999995E-2</v>
      </c>
      <c r="L1828" s="13">
        <v>1.5100000000000001E-2</v>
      </c>
      <c r="M1828" s="13">
        <v>1.18E-2</v>
      </c>
      <c r="N1828" s="13">
        <v>-0.1663</v>
      </c>
      <c r="O1828" s="13">
        <v>-0.25879999999999997</v>
      </c>
      <c r="P1828" s="13"/>
      <c r="Q1828" s="19">
        <v>0</v>
      </c>
      <c r="R1828" s="22">
        <v>0.18</v>
      </c>
      <c r="S1828" s="22">
        <v>0.21</v>
      </c>
      <c r="T1828" s="22">
        <v>0.64</v>
      </c>
      <c r="U1828" s="19">
        <v>83</v>
      </c>
      <c r="V1828" s="19">
        <v>15</v>
      </c>
      <c r="AS1828" s="2"/>
      <c r="AT1828" s="2"/>
      <c r="AU1828" s="2"/>
      <c r="AV1828" s="15"/>
      <c r="AW1828" s="15"/>
      <c r="BA1828" s="2"/>
      <c r="BB1828" s="2"/>
      <c r="BD1828" s="20"/>
      <c r="BE1828" s="20"/>
      <c r="BG1828" s="3"/>
      <c r="BH1828" s="1"/>
      <c r="BI1828" s="1"/>
      <c r="BJ1828" s="1"/>
      <c r="BK1828" s="1"/>
      <c r="BL1828" s="1"/>
    </row>
    <row r="1829" spans="1:64" x14ac:dyDescent="0.25">
      <c r="A1829" s="1" t="s">
        <v>1</v>
      </c>
      <c r="B1829" s="1" t="s">
        <v>2</v>
      </c>
      <c r="C1829" s="1" t="s">
        <v>22</v>
      </c>
      <c r="D1829" s="1" t="s">
        <v>4</v>
      </c>
      <c r="E1829" s="1" t="s">
        <v>79</v>
      </c>
      <c r="F1829" s="1" t="s">
        <v>311</v>
      </c>
      <c r="G1829"/>
      <c r="H1829" s="22">
        <v>3.1800000000000002E-2</v>
      </c>
      <c r="J1829" s="13">
        <v>-4.6100000000000002E-2</v>
      </c>
      <c r="K1829" s="13">
        <v>0.13020000000000001</v>
      </c>
      <c r="L1829" s="13">
        <v>2.3300000000000001E-2</v>
      </c>
      <c r="M1829" s="13">
        <v>1.5100000000000001E-2</v>
      </c>
      <c r="N1829" s="13">
        <v>-0.25109999999999999</v>
      </c>
      <c r="O1829" s="13">
        <v>-0.2742</v>
      </c>
      <c r="P1829" s="13"/>
      <c r="Q1829" s="19">
        <v>9</v>
      </c>
      <c r="R1829" s="22">
        <v>0.18</v>
      </c>
      <c r="S1829" s="22">
        <v>0.33</v>
      </c>
      <c r="T1829" s="22">
        <v>-0.28999999999999998</v>
      </c>
      <c r="U1829" s="19">
        <v>52</v>
      </c>
      <c r="V1829" s="19">
        <v>7</v>
      </c>
      <c r="AS1829" s="2"/>
      <c r="AT1829" s="2"/>
      <c r="AU1829" s="2"/>
      <c r="AV1829" s="15"/>
      <c r="AW1829" s="15"/>
      <c r="BA1829" s="2"/>
      <c r="BB1829" s="2"/>
      <c r="BD1829" s="20"/>
      <c r="BE1829" s="20"/>
      <c r="BG1829" s="3"/>
      <c r="BH1829" s="1"/>
      <c r="BI1829" s="1"/>
      <c r="BJ1829" s="1"/>
      <c r="BK1829" s="1"/>
      <c r="BL1829" s="1"/>
    </row>
    <row r="1830" spans="1:64" x14ac:dyDescent="0.25">
      <c r="A1830" s="1" t="s">
        <v>483</v>
      </c>
      <c r="B1830" s="1" t="s">
        <v>18</v>
      </c>
      <c r="C1830" s="1" t="s">
        <v>539</v>
      </c>
      <c r="D1830" s="1" t="s">
        <v>4</v>
      </c>
      <c r="E1830" s="1" t="s">
        <v>88</v>
      </c>
      <c r="F1830" s="1" t="s">
        <v>2526</v>
      </c>
      <c r="G1830"/>
      <c r="H1830" s="22">
        <v>7.7999999999999996E-3</v>
      </c>
      <c r="J1830" s="13">
        <v>2.6499999999999999E-2</v>
      </c>
      <c r="K1830" s="13">
        <v>3.5799999999999998E-2</v>
      </c>
      <c r="L1830" s="13">
        <v>6.4000000000000003E-3</v>
      </c>
      <c r="M1830" s="13">
        <v>5.7999999999999996E-3</v>
      </c>
      <c r="N1830" s="13">
        <v>-6.4000000000000003E-3</v>
      </c>
      <c r="O1830" s="13">
        <v>-7.22E-2</v>
      </c>
      <c r="P1830" s="13"/>
      <c r="Q1830" s="19">
        <v>38</v>
      </c>
      <c r="R1830" s="22">
        <v>0.18</v>
      </c>
      <c r="S1830" s="22">
        <v>0.22</v>
      </c>
      <c r="T1830" s="22">
        <v>0.27</v>
      </c>
      <c r="U1830" s="19">
        <v>28</v>
      </c>
      <c r="V1830" s="19">
        <v>13</v>
      </c>
      <c r="AS1830" s="2"/>
      <c r="AT1830" s="2"/>
      <c r="AU1830" s="2"/>
      <c r="AV1830" s="15"/>
      <c r="AW1830" s="15"/>
      <c r="BA1830" s="2"/>
      <c r="BB1830" s="2"/>
      <c r="BD1830" s="20"/>
      <c r="BE1830" s="20"/>
      <c r="BG1830" s="3"/>
      <c r="BH1830" s="1"/>
      <c r="BI1830" s="1"/>
      <c r="BJ1830" s="1"/>
      <c r="BK1830" s="1"/>
      <c r="BL1830" s="1"/>
    </row>
    <row r="1831" spans="1:64" x14ac:dyDescent="0.25">
      <c r="A1831" s="1" t="s">
        <v>36</v>
      </c>
      <c r="B1831" s="1" t="s">
        <v>18</v>
      </c>
      <c r="C1831" s="1" t="s">
        <v>39</v>
      </c>
      <c r="D1831" s="1" t="s">
        <v>4</v>
      </c>
      <c r="E1831" s="1" t="s">
        <v>486</v>
      </c>
      <c r="F1831" s="1" t="s">
        <v>1126</v>
      </c>
      <c r="G1831">
        <v>6.0239999999999998E-3</v>
      </c>
      <c r="H1831" s="22">
        <v>-3.2829999999999999E-3</v>
      </c>
      <c r="I1831" s="2">
        <v>6.0000000000000001E-3</v>
      </c>
      <c r="J1831" s="13">
        <v>-3.73E-2</v>
      </c>
      <c r="K1831" s="13">
        <v>5.8500000000000003E-2</v>
      </c>
      <c r="L1831" s="13">
        <v>1.04E-2</v>
      </c>
      <c r="M1831" s="13">
        <v>8.6999999999999994E-3</v>
      </c>
      <c r="N1831" s="13">
        <v>-7.5800000000000006E-2</v>
      </c>
      <c r="O1831" s="13">
        <v>-0.26750000000000002</v>
      </c>
      <c r="P1831" s="13">
        <v>6.0000000000000001E-3</v>
      </c>
      <c r="Q1831" s="19">
        <v>0</v>
      </c>
      <c r="R1831" s="22">
        <v>0.18</v>
      </c>
      <c r="S1831" s="22">
        <v>0.18</v>
      </c>
      <c r="T1831" s="22">
        <v>0.53</v>
      </c>
      <c r="U1831" s="19">
        <v>149</v>
      </c>
      <c r="V1831" s="19">
        <v>19</v>
      </c>
      <c r="AS1831" s="2"/>
      <c r="AT1831" s="2"/>
      <c r="AU1831" s="2"/>
      <c r="AV1831" s="15"/>
      <c r="AW1831" s="15"/>
      <c r="BA1831" s="2"/>
      <c r="BB1831" s="2"/>
      <c r="BD1831" s="20"/>
      <c r="BE1831" s="20"/>
      <c r="BG1831" s="3"/>
      <c r="BH1831" s="1"/>
      <c r="BI1831" s="1"/>
      <c r="BJ1831" s="1"/>
      <c r="BK1831" s="1"/>
      <c r="BL1831" s="1"/>
    </row>
    <row r="1832" spans="1:64" x14ac:dyDescent="0.25">
      <c r="A1832" s="1" t="s">
        <v>17</v>
      </c>
      <c r="B1832" s="1" t="s">
        <v>18</v>
      </c>
      <c r="C1832" s="1" t="s">
        <v>25</v>
      </c>
      <c r="D1832" s="1" t="s">
        <v>290</v>
      </c>
      <c r="E1832" s="1" t="s">
        <v>487</v>
      </c>
      <c r="F1832" s="1" t="s">
        <v>551</v>
      </c>
      <c r="G1832">
        <v>1.2089000000000001E-2</v>
      </c>
      <c r="H1832" s="22">
        <v>-7.4879999999999999E-3</v>
      </c>
      <c r="I1832" s="2">
        <v>1.21E-2</v>
      </c>
      <c r="J1832" s="13">
        <v>6.9699999999999998E-2</v>
      </c>
      <c r="K1832" s="13">
        <v>0.13830000000000001</v>
      </c>
      <c r="L1832" s="13">
        <v>2.52E-2</v>
      </c>
      <c r="M1832" s="13">
        <v>1.5900000000000001E-2</v>
      </c>
      <c r="N1832" s="13">
        <v>-0.16070000000000001</v>
      </c>
      <c r="O1832" s="13">
        <v>-0.33689999999999998</v>
      </c>
      <c r="P1832" s="13">
        <v>1.21E-2</v>
      </c>
      <c r="Q1832" s="19">
        <v>0</v>
      </c>
      <c r="R1832" s="22">
        <v>0.18</v>
      </c>
      <c r="S1832" s="22">
        <v>0.27</v>
      </c>
      <c r="T1832" s="22">
        <v>0.36</v>
      </c>
      <c r="U1832" s="19">
        <v>64</v>
      </c>
      <c r="V1832" s="19">
        <v>23</v>
      </c>
      <c r="AS1832" s="2"/>
      <c r="AT1832" s="2"/>
      <c r="AU1832" s="2"/>
      <c r="AV1832" s="15"/>
      <c r="AW1832" s="15"/>
      <c r="BA1832" s="2"/>
      <c r="BB1832" s="2"/>
      <c r="BD1832" s="20"/>
      <c r="BE1832" s="20"/>
      <c r="BG1832" s="3"/>
      <c r="BH1832" s="1"/>
      <c r="BI1832" s="1"/>
      <c r="BJ1832" s="1"/>
      <c r="BK1832" s="1"/>
      <c r="BL1832" s="1"/>
    </row>
    <row r="1833" spans="1:64" x14ac:dyDescent="0.25">
      <c r="A1833" s="1" t="s">
        <v>1</v>
      </c>
      <c r="B1833" s="1" t="s">
        <v>2</v>
      </c>
      <c r="C1833" s="1" t="s">
        <v>342</v>
      </c>
      <c r="D1833" s="1" t="s">
        <v>4</v>
      </c>
      <c r="E1833" s="1" t="s">
        <v>1487</v>
      </c>
      <c r="F1833" s="1" t="s">
        <v>2928</v>
      </c>
      <c r="G1833"/>
      <c r="H1833" s="22">
        <v>-1.06E-2</v>
      </c>
      <c r="J1833" s="13">
        <v>-7.2900000000000006E-2</v>
      </c>
      <c r="K1833" s="13">
        <v>0.14530000000000001</v>
      </c>
      <c r="L1833" s="13">
        <v>2.5700000000000001E-2</v>
      </c>
      <c r="M1833" s="13">
        <v>1.7100000000000001E-2</v>
      </c>
      <c r="N1833" s="13">
        <v>-0.22040000000000001</v>
      </c>
      <c r="O1833" s="13">
        <v>-0.22040000000000001</v>
      </c>
      <c r="P1833" s="13"/>
      <c r="Q1833" s="19">
        <v>77</v>
      </c>
      <c r="R1833" s="22">
        <v>0.18</v>
      </c>
      <c r="S1833" s="22">
        <v>1.42</v>
      </c>
      <c r="T1833" s="22">
        <v>-0.42</v>
      </c>
      <c r="U1833" s="19">
        <v>57</v>
      </c>
      <c r="V1833" s="19">
        <v>28</v>
      </c>
      <c r="AS1833" s="2"/>
      <c r="AT1833" s="2"/>
      <c r="AU1833" s="2"/>
      <c r="AV1833" s="15"/>
      <c r="AW1833" s="15"/>
      <c r="BA1833" s="2"/>
      <c r="BB1833" s="2"/>
      <c r="BD1833" s="20"/>
      <c r="BE1833" s="20"/>
      <c r="BG1833" s="3"/>
      <c r="BH1833" s="1"/>
      <c r="BI1833" s="1"/>
      <c r="BJ1833" s="1"/>
      <c r="BK1833" s="1"/>
      <c r="BL1833" s="1"/>
    </row>
    <row r="1834" spans="1:64" x14ac:dyDescent="0.25">
      <c r="A1834" s="1" t="s">
        <v>1</v>
      </c>
      <c r="B1834" s="1" t="s">
        <v>2</v>
      </c>
      <c r="C1834" s="1" t="s">
        <v>39</v>
      </c>
      <c r="D1834" s="1" t="s">
        <v>4</v>
      </c>
      <c r="E1834" s="1" t="s">
        <v>1531</v>
      </c>
      <c r="F1834" s="1" t="s">
        <v>1945</v>
      </c>
      <c r="G1834"/>
      <c r="H1834" s="22">
        <v>-1.55E-2</v>
      </c>
      <c r="J1834" s="13">
        <v>0.1037</v>
      </c>
      <c r="K1834" s="13">
        <v>0.18099999999999999</v>
      </c>
      <c r="L1834" s="13">
        <v>3.3000000000000002E-2</v>
      </c>
      <c r="M1834" s="13">
        <v>1.6799999999999999E-2</v>
      </c>
      <c r="N1834" s="13">
        <v>-0.12889999999999999</v>
      </c>
      <c r="O1834" s="13">
        <v>-0.33979999999999999</v>
      </c>
      <c r="P1834" s="13"/>
      <c r="Q1834" s="19">
        <v>50</v>
      </c>
      <c r="R1834" s="22">
        <v>0.18</v>
      </c>
      <c r="S1834" s="22">
        <v>0.26</v>
      </c>
      <c r="T1834" s="22">
        <v>0.21</v>
      </c>
      <c r="U1834" s="19">
        <v>30</v>
      </c>
      <c r="V1834" s="19">
        <v>26</v>
      </c>
      <c r="AS1834" s="2"/>
      <c r="AT1834" s="2"/>
      <c r="AU1834" s="2"/>
      <c r="AV1834" s="15"/>
      <c r="AW1834" s="15"/>
      <c r="BA1834" s="2"/>
      <c r="BB1834" s="2"/>
      <c r="BD1834" s="20"/>
      <c r="BE1834" s="20"/>
      <c r="BG1834" s="3"/>
      <c r="BH1834" s="1"/>
      <c r="BI1834" s="1"/>
      <c r="BJ1834" s="1"/>
      <c r="BK1834" s="1"/>
      <c r="BL1834" s="1"/>
    </row>
    <row r="1835" spans="1:64" x14ac:dyDescent="0.25">
      <c r="A1835" s="1" t="s">
        <v>1</v>
      </c>
      <c r="B1835" s="1" t="s">
        <v>2</v>
      </c>
      <c r="C1835" s="1" t="s">
        <v>22</v>
      </c>
      <c r="D1835" s="1" t="s">
        <v>4</v>
      </c>
      <c r="E1835" s="1" t="s">
        <v>754</v>
      </c>
      <c r="F1835" s="1" t="s">
        <v>1419</v>
      </c>
      <c r="G1835"/>
      <c r="H1835" s="22">
        <v>3.1350000000000003E-2</v>
      </c>
      <c r="J1835" s="13">
        <v>-8.8700000000000001E-2</v>
      </c>
      <c r="K1835" s="13">
        <v>0.1275</v>
      </c>
      <c r="L1835" s="13">
        <v>2.3400000000000001E-2</v>
      </c>
      <c r="M1835" s="13">
        <v>1.55E-2</v>
      </c>
      <c r="N1835" s="13">
        <v>-0.19009999999999999</v>
      </c>
      <c r="O1835" s="13">
        <v>-0.23130000000000001</v>
      </c>
      <c r="P1835" s="13"/>
      <c r="Q1835" s="19">
        <v>261</v>
      </c>
      <c r="R1835" s="22">
        <v>0.18</v>
      </c>
      <c r="S1835" s="22">
        <v>0.35</v>
      </c>
      <c r="T1835" s="22">
        <v>-0.48</v>
      </c>
      <c r="U1835" s="19">
        <v>27</v>
      </c>
      <c r="V1835" s="19">
        <v>6</v>
      </c>
      <c r="AS1835" s="2"/>
      <c r="AT1835" s="2"/>
      <c r="AU1835" s="2"/>
      <c r="AV1835" s="15"/>
      <c r="AW1835" s="15"/>
      <c r="BA1835" s="2"/>
      <c r="BB1835" s="2"/>
      <c r="BD1835" s="20"/>
      <c r="BE1835" s="20"/>
      <c r="BG1835" s="3"/>
      <c r="BH1835" s="1"/>
      <c r="BI1835" s="1"/>
      <c r="BJ1835" s="1"/>
      <c r="BK1835" s="1"/>
      <c r="BL1835" s="1"/>
    </row>
    <row r="1836" spans="1:64" x14ac:dyDescent="0.25">
      <c r="A1836" s="1" t="s">
        <v>148</v>
      </c>
      <c r="B1836" s="1" t="s">
        <v>2</v>
      </c>
      <c r="C1836" s="1" t="s">
        <v>39</v>
      </c>
      <c r="D1836" s="1" t="s">
        <v>48</v>
      </c>
      <c r="E1836" s="1" t="s">
        <v>2585</v>
      </c>
      <c r="F1836" s="1" t="s">
        <v>837</v>
      </c>
      <c r="G1836"/>
      <c r="H1836" s="22">
        <v>-0.01</v>
      </c>
      <c r="J1836" s="13">
        <v>-6.1000000000000004E-3</v>
      </c>
      <c r="K1836" s="13">
        <v>7.2300000000000003E-2</v>
      </c>
      <c r="L1836" s="13">
        <v>1.24E-2</v>
      </c>
      <c r="M1836" s="13">
        <v>9.9000000000000008E-3</v>
      </c>
      <c r="N1836" s="13">
        <v>-1.77E-2</v>
      </c>
      <c r="O1836" s="13">
        <v>-6.3799999999999996E-2</v>
      </c>
      <c r="P1836" s="13"/>
      <c r="Q1836" s="19">
        <v>7</v>
      </c>
      <c r="R1836" s="22">
        <v>0.17</v>
      </c>
      <c r="S1836" s="22">
        <v>0.28999999999999998</v>
      </c>
      <c r="T1836" s="22">
        <v>-0.15</v>
      </c>
      <c r="U1836" s="19">
        <v>14</v>
      </c>
      <c r="V1836" s="19">
        <v>10</v>
      </c>
      <c r="AS1836" s="2"/>
      <c r="AT1836" s="2"/>
      <c r="AU1836" s="2"/>
      <c r="AV1836" s="15"/>
      <c r="AW1836" s="15"/>
      <c r="BA1836" s="2"/>
      <c r="BB1836" s="2"/>
      <c r="BD1836" s="20"/>
      <c r="BE1836" s="20"/>
      <c r="BG1836" s="3"/>
      <c r="BH1836" s="1"/>
      <c r="BI1836" s="1"/>
      <c r="BJ1836" s="1"/>
      <c r="BK1836" s="1"/>
      <c r="BL1836" s="1"/>
    </row>
    <row r="1837" spans="1:64" x14ac:dyDescent="0.25">
      <c r="A1837" s="1" t="s">
        <v>1</v>
      </c>
      <c r="B1837" s="1" t="s">
        <v>2</v>
      </c>
      <c r="C1837" s="1" t="s">
        <v>13</v>
      </c>
      <c r="D1837" s="1" t="s">
        <v>4</v>
      </c>
      <c r="E1837" s="1" t="s">
        <v>158</v>
      </c>
      <c r="F1837" s="1" t="s">
        <v>1549</v>
      </c>
      <c r="G1837"/>
      <c r="H1837" s="22">
        <v>3.8399999999999997E-2</v>
      </c>
      <c r="J1837" s="13">
        <v>3.1899999999999998E-2</v>
      </c>
      <c r="K1837" s="13">
        <v>0.13389999999999999</v>
      </c>
      <c r="L1837" s="13">
        <v>2.2700000000000001E-2</v>
      </c>
      <c r="M1837" s="13">
        <v>1.4E-2</v>
      </c>
      <c r="N1837" s="13">
        <v>-0.1547</v>
      </c>
      <c r="O1837" s="13">
        <v>-0.42320000000000002</v>
      </c>
      <c r="P1837" s="13"/>
      <c r="Q1837" s="19">
        <v>4425</v>
      </c>
      <c r="R1837" s="22">
        <v>0.17</v>
      </c>
      <c r="S1837" s="22">
        <v>0.33</v>
      </c>
      <c r="T1837" s="22">
        <v>-0.25</v>
      </c>
      <c r="U1837" s="19">
        <v>106</v>
      </c>
      <c r="V1837" s="19">
        <v>17</v>
      </c>
      <c r="AS1837" s="2"/>
      <c r="AT1837" s="2"/>
      <c r="AU1837" s="2"/>
      <c r="AV1837" s="15"/>
      <c r="AW1837" s="15"/>
      <c r="BA1837" s="2"/>
      <c r="BB1837" s="2"/>
      <c r="BD1837" s="20"/>
      <c r="BE1837" s="20"/>
      <c r="BG1837" s="3"/>
      <c r="BH1837" s="1"/>
      <c r="BI1837" s="1"/>
      <c r="BJ1837" s="1"/>
      <c r="BK1837" s="1"/>
      <c r="BL1837" s="1"/>
    </row>
    <row r="1838" spans="1:64" x14ac:dyDescent="0.25">
      <c r="A1838" s="1" t="s">
        <v>6</v>
      </c>
      <c r="B1838" s="1" t="s">
        <v>18</v>
      </c>
      <c r="C1838" s="1" t="s">
        <v>1645</v>
      </c>
      <c r="D1838" s="1" t="s">
        <v>4</v>
      </c>
      <c r="E1838" s="1" t="s">
        <v>1355</v>
      </c>
      <c r="F1838" s="1" t="s">
        <v>1356</v>
      </c>
      <c r="G1838">
        <v>-5.2065E-2</v>
      </c>
      <c r="H1838" s="22">
        <v>-0.17294699999999999</v>
      </c>
      <c r="I1838" s="2">
        <v>-5.21E-2</v>
      </c>
      <c r="J1838" s="13">
        <v>0.13539999999999999</v>
      </c>
      <c r="K1838" s="13">
        <v>0.8488</v>
      </c>
      <c r="L1838" s="13">
        <v>0.14680000000000001</v>
      </c>
      <c r="M1838" s="13">
        <v>-0.16320000000000001</v>
      </c>
      <c r="N1838" s="13">
        <v>-0.41120000000000001</v>
      </c>
      <c r="O1838" s="13">
        <v>-0.77559999999999996</v>
      </c>
      <c r="P1838" s="13">
        <v>-5.21E-2</v>
      </c>
      <c r="Q1838" s="19">
        <v>0</v>
      </c>
      <c r="R1838" s="22">
        <v>0.17</v>
      </c>
      <c r="S1838" s="22">
        <v>0.37</v>
      </c>
      <c r="T1838" s="22">
        <v>0.55000000000000004</v>
      </c>
      <c r="U1838" s="19">
        <v>34</v>
      </c>
      <c r="V1838" s="19">
        <v>34</v>
      </c>
      <c r="AS1838" s="2"/>
      <c r="AT1838" s="2"/>
      <c r="AU1838" s="2"/>
      <c r="AV1838" s="15"/>
      <c r="AW1838" s="15"/>
      <c r="BA1838" s="2"/>
      <c r="BB1838" s="2"/>
      <c r="BD1838" s="20"/>
      <c r="BE1838" s="20"/>
      <c r="BG1838" s="3"/>
      <c r="BH1838" s="1"/>
      <c r="BI1838" s="1"/>
      <c r="BJ1838" s="1"/>
      <c r="BK1838" s="1"/>
      <c r="BL1838" s="1"/>
    </row>
    <row r="1839" spans="1:64" x14ac:dyDescent="0.25">
      <c r="A1839" s="1" t="s">
        <v>6</v>
      </c>
      <c r="B1839" s="1" t="s">
        <v>8</v>
      </c>
      <c r="C1839" s="1" t="s">
        <v>27</v>
      </c>
      <c r="D1839" s="1" t="s">
        <v>4</v>
      </c>
      <c r="E1839" s="1" t="s">
        <v>3186</v>
      </c>
      <c r="F1839" s="1" t="s">
        <v>3187</v>
      </c>
      <c r="G1839"/>
      <c r="H1839" s="22">
        <v>1.7100000000000001E-2</v>
      </c>
      <c r="J1839" s="13">
        <v>0.1767</v>
      </c>
      <c r="K1839" s="13">
        <v>0.10929999999999999</v>
      </c>
      <c r="L1839" s="13">
        <v>1.8599999999999998E-2</v>
      </c>
      <c r="M1839" s="13">
        <v>1.24E-2</v>
      </c>
      <c r="N1839" s="13">
        <v>0</v>
      </c>
      <c r="O1839" s="13">
        <v>-0.18940000000000001</v>
      </c>
      <c r="P1839" s="13"/>
      <c r="Q1839" s="19">
        <v>0</v>
      </c>
      <c r="R1839" s="22">
        <v>0.17</v>
      </c>
      <c r="S1839" s="22">
        <v>0.12</v>
      </c>
      <c r="T1839" s="22">
        <v>-7.0000000000000007E-2</v>
      </c>
      <c r="U1839" s="19">
        <v>26</v>
      </c>
      <c r="V1839" s="19">
        <v>26</v>
      </c>
      <c r="AS1839" s="2"/>
      <c r="AT1839" s="2"/>
      <c r="AU1839" s="2"/>
      <c r="AV1839" s="15"/>
      <c r="AW1839" s="15"/>
      <c r="BA1839" s="2"/>
      <c r="BB1839" s="2"/>
      <c r="BD1839" s="20"/>
      <c r="BE1839" s="20"/>
      <c r="BG1839" s="3"/>
      <c r="BH1839" s="1"/>
      <c r="BI1839" s="1"/>
      <c r="BJ1839" s="1"/>
      <c r="BK1839" s="1"/>
      <c r="BL1839" s="1"/>
    </row>
    <row r="1840" spans="1:64" x14ac:dyDescent="0.25">
      <c r="A1840" s="1" t="s">
        <v>6</v>
      </c>
      <c r="B1840" s="1" t="s">
        <v>18</v>
      </c>
      <c r="C1840" s="1" t="s">
        <v>1645</v>
      </c>
      <c r="D1840" s="1" t="s">
        <v>4</v>
      </c>
      <c r="E1840" s="1" t="s">
        <v>1072</v>
      </c>
      <c r="F1840" s="1" t="s">
        <v>1073</v>
      </c>
      <c r="G1840">
        <v>-0.104033</v>
      </c>
      <c r="H1840" s="22">
        <v>-0.23661199999999999</v>
      </c>
      <c r="I1840" s="2">
        <v>-0.104</v>
      </c>
      <c r="J1840" s="13">
        <v>-0.27660000000000001</v>
      </c>
      <c r="K1840" s="13">
        <v>1.0306999999999999</v>
      </c>
      <c r="L1840" s="13">
        <v>0.17319999999999999</v>
      </c>
      <c r="M1840" s="13">
        <v>-0.31180000000000002</v>
      </c>
      <c r="N1840" s="13">
        <v>-0.93840000000000001</v>
      </c>
      <c r="O1840" s="13">
        <v>-0.94510000000000005</v>
      </c>
      <c r="P1840" s="13">
        <v>-0.104</v>
      </c>
      <c r="Q1840" s="19">
        <v>0</v>
      </c>
      <c r="R1840" s="22">
        <v>0.17</v>
      </c>
      <c r="S1840" s="22">
        <v>0.33</v>
      </c>
      <c r="T1840" s="22">
        <v>0.49</v>
      </c>
      <c r="U1840" s="19">
        <v>37</v>
      </c>
      <c r="V1840" s="19">
        <v>11</v>
      </c>
      <c r="AS1840" s="2"/>
      <c r="AT1840" s="2"/>
      <c r="AU1840" s="2"/>
      <c r="AV1840" s="15"/>
      <c r="AW1840" s="15"/>
      <c r="BA1840" s="2"/>
      <c r="BB1840" s="2"/>
      <c r="BD1840" s="20"/>
      <c r="BE1840" s="20"/>
      <c r="BG1840" s="3"/>
      <c r="BH1840" s="1"/>
      <c r="BI1840" s="1"/>
      <c r="BJ1840" s="1"/>
      <c r="BK1840" s="1"/>
      <c r="BL1840" s="1"/>
    </row>
    <row r="1841" spans="1:64" x14ac:dyDescent="0.25">
      <c r="A1841" s="1" t="s">
        <v>17</v>
      </c>
      <c r="B1841" s="1" t="s">
        <v>18</v>
      </c>
      <c r="C1841" s="1" t="s">
        <v>25</v>
      </c>
      <c r="D1841" s="1" t="s">
        <v>283</v>
      </c>
      <c r="E1841" s="1" t="s">
        <v>3087</v>
      </c>
      <c r="F1841" s="1" t="s">
        <v>3088</v>
      </c>
      <c r="G1841"/>
      <c r="H1841" s="22">
        <v>-9.8500000000000004E-2</v>
      </c>
      <c r="J1841" s="13">
        <v>-3.6499999999999998E-2</v>
      </c>
      <c r="K1841" s="13">
        <v>0.19220000000000001</v>
      </c>
      <c r="L1841" s="13">
        <v>3.3099999999999997E-2</v>
      </c>
      <c r="M1841" s="13">
        <v>1.5800000000000002E-2</v>
      </c>
      <c r="N1841" s="13">
        <v>-9.8500000000000004E-2</v>
      </c>
      <c r="O1841" s="13">
        <v>-9.8500000000000004E-2</v>
      </c>
      <c r="P1841" s="13"/>
      <c r="Q1841" s="19">
        <v>16</v>
      </c>
      <c r="R1841" s="22">
        <v>0.17</v>
      </c>
      <c r="S1841" s="22">
        <v>0.33</v>
      </c>
      <c r="T1841" s="22">
        <v>0.84</v>
      </c>
      <c r="U1841" s="19">
        <v>4</v>
      </c>
      <c r="V1841" s="19">
        <v>2</v>
      </c>
      <c r="AS1841" s="2"/>
      <c r="AT1841" s="2"/>
      <c r="AU1841" s="2"/>
      <c r="AV1841" s="15"/>
      <c r="AW1841" s="15"/>
      <c r="BA1841" s="2"/>
      <c r="BB1841" s="2"/>
      <c r="BD1841" s="20"/>
      <c r="BE1841" s="20"/>
      <c r="BG1841" s="3"/>
      <c r="BH1841" s="1"/>
      <c r="BI1841" s="1"/>
      <c r="BJ1841" s="1"/>
      <c r="BK1841" s="1"/>
      <c r="BL1841" s="1"/>
    </row>
    <row r="1842" spans="1:64" x14ac:dyDescent="0.25">
      <c r="A1842" s="1" t="s">
        <v>148</v>
      </c>
      <c r="B1842" s="1" t="s">
        <v>2</v>
      </c>
      <c r="C1842" s="1" t="s">
        <v>39</v>
      </c>
      <c r="D1842" s="1" t="s">
        <v>4</v>
      </c>
      <c r="E1842" s="1" t="s">
        <v>636</v>
      </c>
      <c r="F1842" s="1" t="s">
        <v>2500</v>
      </c>
      <c r="G1842"/>
      <c r="H1842" s="22">
        <v>3.6200000000000003E-2</v>
      </c>
      <c r="J1842" s="13">
        <v>0.16070000000000001</v>
      </c>
      <c r="K1842" s="13">
        <v>6.7000000000000004E-2</v>
      </c>
      <c r="L1842" s="13">
        <v>1.12E-2</v>
      </c>
      <c r="M1842" s="13">
        <v>8.9999999999999993E-3</v>
      </c>
      <c r="N1842" s="13">
        <v>-4.1599999999999998E-2</v>
      </c>
      <c r="O1842" s="13">
        <v>-0.34250000000000003</v>
      </c>
      <c r="P1842" s="13"/>
      <c r="Q1842" s="19">
        <v>123</v>
      </c>
      <c r="R1842" s="22">
        <v>0.17</v>
      </c>
      <c r="S1842" s="22">
        <v>0.24</v>
      </c>
      <c r="T1842" s="22">
        <v>-0.17</v>
      </c>
      <c r="U1842" s="19">
        <v>91</v>
      </c>
      <c r="V1842" s="19">
        <v>20</v>
      </c>
      <c r="AS1842" s="2"/>
      <c r="AT1842" s="2"/>
      <c r="AU1842" s="2"/>
      <c r="AV1842" s="15"/>
      <c r="AW1842" s="15"/>
      <c r="BA1842" s="2"/>
      <c r="BB1842" s="2"/>
      <c r="BD1842" s="20"/>
      <c r="BE1842" s="20"/>
      <c r="BG1842" s="3"/>
      <c r="BH1842" s="1"/>
      <c r="BI1842" s="1"/>
      <c r="BJ1842" s="1"/>
      <c r="BK1842" s="1"/>
      <c r="BL1842" s="1"/>
    </row>
    <row r="1843" spans="1:64" x14ac:dyDescent="0.25">
      <c r="A1843" s="1" t="s">
        <v>6</v>
      </c>
      <c r="B1843" s="1" t="s">
        <v>18</v>
      </c>
      <c r="C1843" s="1" t="s">
        <v>1645</v>
      </c>
      <c r="D1843" s="1" t="s">
        <v>4</v>
      </c>
      <c r="E1843" s="1" t="s">
        <v>3201</v>
      </c>
      <c r="F1843" s="1" t="s">
        <v>3202</v>
      </c>
      <c r="G1843"/>
      <c r="H1843" s="22">
        <v>-3.4700000000000002E-2</v>
      </c>
      <c r="J1843" s="13">
        <v>0.45929999999999999</v>
      </c>
      <c r="K1843" s="13">
        <v>0.48380000000000001</v>
      </c>
      <c r="L1843" s="13">
        <v>8.2600000000000007E-2</v>
      </c>
      <c r="M1843" s="13">
        <v>-3.32E-2</v>
      </c>
      <c r="N1843" s="13">
        <v>-0.17080000000000001</v>
      </c>
      <c r="O1843" s="13">
        <v>-0.73640000000000005</v>
      </c>
      <c r="P1843" s="13"/>
      <c r="Q1843" s="19">
        <v>3</v>
      </c>
      <c r="R1843" s="22">
        <v>0.17</v>
      </c>
      <c r="S1843" s="22">
        <v>0.27</v>
      </c>
      <c r="T1843" s="22">
        <v>0.43</v>
      </c>
      <c r="U1843" s="19">
        <v>44</v>
      </c>
      <c r="V1843" s="19">
        <v>44</v>
      </c>
      <c r="AS1843" s="2"/>
      <c r="AT1843" s="2"/>
      <c r="AU1843" s="2"/>
      <c r="AV1843" s="15"/>
      <c r="AW1843" s="15"/>
      <c r="BA1843" s="2"/>
      <c r="BB1843" s="2"/>
      <c r="BD1843" s="20"/>
      <c r="BE1843" s="20"/>
      <c r="BG1843" s="3"/>
      <c r="BH1843" s="1"/>
      <c r="BI1843" s="1"/>
      <c r="BJ1843" s="1"/>
      <c r="BK1843" s="1"/>
      <c r="BL1843" s="1"/>
    </row>
    <row r="1844" spans="1:64" x14ac:dyDescent="0.25">
      <c r="A1844" s="1" t="s">
        <v>6</v>
      </c>
      <c r="B1844" s="1" t="s">
        <v>18</v>
      </c>
      <c r="C1844" s="1" t="s">
        <v>1645</v>
      </c>
      <c r="D1844" s="1" t="s">
        <v>4</v>
      </c>
      <c r="E1844" s="1" t="s">
        <v>2110</v>
      </c>
      <c r="F1844" s="1" t="s">
        <v>2111</v>
      </c>
      <c r="G1844">
        <v>-0.29596299999999998</v>
      </c>
      <c r="H1844" s="22">
        <v>-0.27384500000000001</v>
      </c>
      <c r="I1844" s="2">
        <v>-0.29599999999999999</v>
      </c>
      <c r="J1844" s="13">
        <v>0.31659999999999999</v>
      </c>
      <c r="K1844" s="13">
        <v>1.3090999999999999</v>
      </c>
      <c r="L1844" s="13">
        <v>0.22209999999999999</v>
      </c>
      <c r="M1844" s="13">
        <v>-0.36270000000000002</v>
      </c>
      <c r="N1844" s="13">
        <v>-0.81540000000000001</v>
      </c>
      <c r="O1844" s="13">
        <v>-0.93920000000000003</v>
      </c>
      <c r="P1844" s="13">
        <v>-0.29599999999999999</v>
      </c>
      <c r="Q1844" s="19">
        <v>0</v>
      </c>
      <c r="R1844" s="22">
        <v>0.17</v>
      </c>
      <c r="S1844" s="22">
        <v>0.47</v>
      </c>
      <c r="T1844" s="22">
        <v>0.42</v>
      </c>
      <c r="U1844" s="19">
        <v>45</v>
      </c>
      <c r="V1844" s="19">
        <v>45</v>
      </c>
      <c r="AS1844" s="2"/>
      <c r="AT1844" s="2"/>
      <c r="AU1844" s="2"/>
      <c r="AV1844" s="15"/>
      <c r="AW1844" s="15"/>
      <c r="BA1844" s="2"/>
      <c r="BB1844" s="2"/>
      <c r="BD1844" s="20"/>
      <c r="BE1844" s="20"/>
      <c r="BG1844" s="3"/>
      <c r="BH1844" s="1"/>
      <c r="BI1844" s="1"/>
      <c r="BJ1844" s="1"/>
      <c r="BK1844" s="1"/>
      <c r="BL1844" s="1"/>
    </row>
    <row r="1845" spans="1:64" x14ac:dyDescent="0.25">
      <c r="A1845" s="1" t="s">
        <v>1</v>
      </c>
      <c r="B1845" s="1" t="s">
        <v>2</v>
      </c>
      <c r="C1845" s="1" t="s">
        <v>13</v>
      </c>
      <c r="D1845" s="1" t="s">
        <v>4</v>
      </c>
      <c r="E1845" s="1" t="s">
        <v>1298</v>
      </c>
      <c r="F1845" s="1" t="s">
        <v>1376</v>
      </c>
      <c r="G1845"/>
      <c r="H1845" s="22">
        <v>-2.8E-3</v>
      </c>
      <c r="J1845" s="13">
        <v>3.0999999999999999E-3</v>
      </c>
      <c r="K1845" s="13">
        <v>8.2900000000000001E-2</v>
      </c>
      <c r="L1845" s="13">
        <v>1.44E-2</v>
      </c>
      <c r="M1845" s="13">
        <v>1.12E-2</v>
      </c>
      <c r="N1845" s="13">
        <v>-0.1144</v>
      </c>
      <c r="O1845" s="13">
        <v>-0.13639999999999999</v>
      </c>
      <c r="P1845" s="13"/>
      <c r="Q1845" s="19">
        <v>5</v>
      </c>
      <c r="R1845" s="22">
        <v>0.17</v>
      </c>
      <c r="S1845" s="22">
        <v>0.34</v>
      </c>
      <c r="T1845" s="22">
        <v>-0.26</v>
      </c>
      <c r="U1845" s="19">
        <v>27</v>
      </c>
      <c r="V1845" s="19">
        <v>9</v>
      </c>
      <c r="AS1845" s="2"/>
      <c r="AT1845" s="2"/>
      <c r="AU1845" s="2"/>
      <c r="AV1845" s="15"/>
      <c r="AW1845" s="15"/>
      <c r="BA1845" s="2"/>
      <c r="BB1845" s="2"/>
      <c r="BD1845" s="20"/>
      <c r="BE1845" s="20"/>
      <c r="BG1845" s="3"/>
      <c r="BH1845" s="1"/>
      <c r="BI1845" s="1"/>
      <c r="BJ1845" s="1"/>
      <c r="BK1845" s="1"/>
      <c r="BL1845" s="1"/>
    </row>
    <row r="1846" spans="1:64" x14ac:dyDescent="0.25">
      <c r="A1846" s="1" t="s">
        <v>987</v>
      </c>
      <c r="B1846" s="1" t="s">
        <v>987</v>
      </c>
      <c r="C1846" s="1" t="s">
        <v>987</v>
      </c>
      <c r="D1846" s="1" t="s">
        <v>987</v>
      </c>
      <c r="E1846" s="1" t="s">
        <v>987</v>
      </c>
      <c r="F1846" s="1" t="s">
        <v>1668</v>
      </c>
      <c r="G1846"/>
      <c r="H1846" s="22">
        <v>8.6499999999999997E-3</v>
      </c>
      <c r="J1846" s="13">
        <v>0.1195</v>
      </c>
      <c r="K1846" s="13">
        <v>0.1212</v>
      </c>
      <c r="L1846" s="13">
        <v>2.12E-2</v>
      </c>
      <c r="M1846" s="13">
        <v>1.4E-2</v>
      </c>
      <c r="N1846" s="13">
        <v>-8.7099999999999997E-2</v>
      </c>
      <c r="O1846" s="13">
        <v>-0.26390000000000002</v>
      </c>
      <c r="P1846" s="13"/>
      <c r="Q1846" s="19"/>
      <c r="R1846" s="22">
        <v>0.17</v>
      </c>
      <c r="S1846" s="22">
        <v>0.22</v>
      </c>
      <c r="T1846" s="22">
        <v>0.21</v>
      </c>
      <c r="U1846" s="19">
        <v>34</v>
      </c>
      <c r="V1846" s="19">
        <v>12</v>
      </c>
      <c r="AS1846" s="2"/>
      <c r="AT1846" s="2"/>
      <c r="AU1846" s="2"/>
      <c r="AV1846" s="15"/>
      <c r="AW1846" s="15"/>
      <c r="BA1846" s="2"/>
      <c r="BB1846" s="2"/>
      <c r="BD1846" s="20"/>
      <c r="BE1846" s="20"/>
      <c r="BG1846" s="3"/>
      <c r="BH1846" s="1"/>
      <c r="BI1846" s="1"/>
      <c r="BJ1846" s="1"/>
      <c r="BK1846" s="1"/>
      <c r="BL1846" s="1"/>
    </row>
    <row r="1847" spans="1:64" x14ac:dyDescent="0.25">
      <c r="A1847" s="1" t="s">
        <v>17</v>
      </c>
      <c r="B1847" s="1" t="s">
        <v>18</v>
      </c>
      <c r="C1847" s="1" t="s">
        <v>25</v>
      </c>
      <c r="D1847" s="1" t="s">
        <v>473</v>
      </c>
      <c r="E1847" s="1" t="s">
        <v>2865</v>
      </c>
      <c r="F1847" s="1" t="s">
        <v>2867</v>
      </c>
      <c r="G1847"/>
      <c r="H1847" s="22">
        <v>-4.8500000000000001E-2</v>
      </c>
      <c r="J1847" s="13">
        <v>-1.7600000000000001E-2</v>
      </c>
      <c r="K1847" s="13">
        <v>0.1719</v>
      </c>
      <c r="L1847" s="13">
        <v>2.86E-2</v>
      </c>
      <c r="M1847" s="13">
        <v>1.4999999999999999E-2</v>
      </c>
      <c r="N1847" s="13">
        <v>-0.17219999999999999</v>
      </c>
      <c r="O1847" s="13">
        <v>-0.17219999999999999</v>
      </c>
      <c r="P1847" s="13"/>
      <c r="Q1847" s="19">
        <v>127</v>
      </c>
      <c r="R1847" s="22">
        <v>0.17</v>
      </c>
      <c r="S1847" s="22">
        <v>0.43</v>
      </c>
      <c r="T1847" s="22">
        <v>0.52</v>
      </c>
      <c r="U1847" s="19">
        <v>4</v>
      </c>
      <c r="V1847" s="19">
        <v>3</v>
      </c>
      <c r="AS1847" s="2"/>
      <c r="AT1847" s="2"/>
      <c r="AU1847" s="2"/>
      <c r="AV1847" s="15"/>
      <c r="AW1847" s="15"/>
      <c r="BA1847" s="2"/>
      <c r="BB1847" s="2"/>
      <c r="BD1847" s="20"/>
      <c r="BE1847" s="20"/>
      <c r="BG1847" s="3"/>
      <c r="BH1847" s="1"/>
      <c r="BI1847" s="1"/>
      <c r="BJ1847" s="1"/>
      <c r="BK1847" s="1"/>
      <c r="BL1847" s="1"/>
    </row>
    <row r="1848" spans="1:64" x14ac:dyDescent="0.25">
      <c r="A1848" s="1" t="s">
        <v>36</v>
      </c>
      <c r="B1848" s="1" t="s">
        <v>8</v>
      </c>
      <c r="C1848" s="1" t="s">
        <v>7</v>
      </c>
      <c r="D1848" s="1" t="s">
        <v>4</v>
      </c>
      <c r="E1848" s="1" t="s">
        <v>1111</v>
      </c>
      <c r="F1848" s="1" t="s">
        <v>1125</v>
      </c>
      <c r="G1848">
        <v>2.0219999999999999E-3</v>
      </c>
      <c r="H1848" s="22">
        <v>1.4177E-2</v>
      </c>
      <c r="I1848" s="2">
        <v>2E-3</v>
      </c>
      <c r="J1848" s="13">
        <v>-2.6800000000000001E-2</v>
      </c>
      <c r="K1848" s="13">
        <v>5.6500000000000002E-2</v>
      </c>
      <c r="L1848" s="13">
        <v>8.8999999999999999E-3</v>
      </c>
      <c r="M1848" s="13">
        <v>7.3000000000000001E-3</v>
      </c>
      <c r="N1848" s="13">
        <v>-3.9899999999999998E-2</v>
      </c>
      <c r="O1848" s="13">
        <v>-8.9200000000000002E-2</v>
      </c>
      <c r="P1848" s="13">
        <v>2E-3</v>
      </c>
      <c r="Q1848" s="19">
        <v>0</v>
      </c>
      <c r="R1848" s="22">
        <v>0.16</v>
      </c>
      <c r="S1848" s="22">
        <v>0.23</v>
      </c>
      <c r="T1848" s="22">
        <v>0.28999999999999998</v>
      </c>
      <c r="U1848" s="19">
        <v>26</v>
      </c>
      <c r="V1848" s="19">
        <v>7</v>
      </c>
      <c r="AS1848" s="2"/>
      <c r="AT1848" s="2"/>
      <c r="AU1848" s="2"/>
      <c r="AV1848" s="15"/>
      <c r="AW1848" s="15"/>
      <c r="BA1848" s="2"/>
      <c r="BB1848" s="2"/>
      <c r="BD1848" s="20"/>
      <c r="BE1848" s="20"/>
      <c r="BG1848" s="3"/>
      <c r="BH1848" s="1"/>
      <c r="BI1848" s="1"/>
      <c r="BJ1848" s="1"/>
      <c r="BK1848" s="1"/>
      <c r="BL1848" s="1"/>
    </row>
    <row r="1849" spans="1:64" x14ac:dyDescent="0.25">
      <c r="A1849" s="1" t="s">
        <v>148</v>
      </c>
      <c r="B1849" s="1" t="s">
        <v>2</v>
      </c>
      <c r="C1849" s="1" t="s">
        <v>39</v>
      </c>
      <c r="D1849" s="1" t="s">
        <v>4</v>
      </c>
      <c r="E1849" s="1" t="s">
        <v>1362</v>
      </c>
      <c r="F1849" s="1" t="s">
        <v>714</v>
      </c>
      <c r="G1849">
        <v>1.2030000000000001E-3</v>
      </c>
      <c r="H1849" s="22">
        <v>3.3015000000000003E-2</v>
      </c>
      <c r="I1849" s="2">
        <v>1.1999999999999999E-3</v>
      </c>
      <c r="J1849" s="13">
        <v>0.112</v>
      </c>
      <c r="K1849" s="13">
        <v>6.9400000000000003E-2</v>
      </c>
      <c r="L1849" s="13">
        <v>1.11E-2</v>
      </c>
      <c r="M1849" s="13">
        <v>8.6999999999999994E-3</v>
      </c>
      <c r="N1849" s="13">
        <v>0</v>
      </c>
      <c r="O1849" s="13">
        <v>-0.20480000000000001</v>
      </c>
      <c r="P1849" s="13">
        <v>1.1999999999999999E-3</v>
      </c>
      <c r="Q1849" s="19">
        <v>0</v>
      </c>
      <c r="R1849" s="22">
        <v>0.16</v>
      </c>
      <c r="S1849" s="22">
        <v>0.17</v>
      </c>
      <c r="T1849" s="22">
        <v>0.1</v>
      </c>
      <c r="U1849" s="19">
        <v>61</v>
      </c>
      <c r="V1849" s="19">
        <v>22</v>
      </c>
      <c r="AS1849" s="2"/>
      <c r="AT1849" s="2"/>
      <c r="AU1849" s="2"/>
      <c r="AV1849" s="15"/>
      <c r="AW1849" s="15"/>
      <c r="BA1849" s="2"/>
      <c r="BB1849" s="2"/>
      <c r="BD1849" s="20"/>
      <c r="BE1849" s="20"/>
      <c r="BG1849" s="3"/>
      <c r="BH1849" s="1"/>
      <c r="BI1849" s="1"/>
      <c r="BJ1849" s="1"/>
      <c r="BK1849" s="1"/>
      <c r="BL1849" s="1"/>
    </row>
    <row r="1850" spans="1:64" x14ac:dyDescent="0.25">
      <c r="A1850" s="1" t="s">
        <v>1</v>
      </c>
      <c r="B1850" s="1" t="s">
        <v>2</v>
      </c>
      <c r="C1850" s="1" t="s">
        <v>25</v>
      </c>
      <c r="D1850" s="1" t="s">
        <v>4</v>
      </c>
      <c r="E1850" s="1" t="s">
        <v>1870</v>
      </c>
      <c r="F1850" s="1" t="s">
        <v>3126</v>
      </c>
      <c r="G1850"/>
      <c r="H1850" s="22">
        <v>-2.1299999999999999E-2</v>
      </c>
      <c r="J1850" s="13">
        <v>9.3700000000000006E-2</v>
      </c>
      <c r="K1850" s="13">
        <v>9.4600000000000004E-2</v>
      </c>
      <c r="L1850" s="13">
        <v>1.5299999999999999E-2</v>
      </c>
      <c r="M1850" s="13">
        <v>1.0999999999999999E-2</v>
      </c>
      <c r="N1850" s="13">
        <v>-2.1299999999999999E-2</v>
      </c>
      <c r="O1850" s="13">
        <v>-0.12520000000000001</v>
      </c>
      <c r="P1850" s="13"/>
      <c r="Q1850" s="19">
        <v>7</v>
      </c>
      <c r="R1850" s="22">
        <v>0.16</v>
      </c>
      <c r="S1850" s="22">
        <v>0.2</v>
      </c>
      <c r="T1850" s="22">
        <v>0.61</v>
      </c>
      <c r="U1850" s="19">
        <v>15</v>
      </c>
      <c r="V1850" s="19">
        <v>6</v>
      </c>
      <c r="AS1850" s="2"/>
      <c r="AT1850" s="2"/>
      <c r="AU1850" s="2"/>
      <c r="AV1850" s="15"/>
      <c r="AW1850" s="15"/>
      <c r="BA1850" s="2"/>
      <c r="BB1850" s="2"/>
      <c r="BD1850" s="20"/>
      <c r="BE1850" s="20"/>
      <c r="BG1850" s="3"/>
      <c r="BH1850" s="1"/>
      <c r="BI1850" s="1"/>
      <c r="BJ1850" s="1"/>
      <c r="BK1850" s="1"/>
      <c r="BL1850" s="1"/>
    </row>
    <row r="1851" spans="1:64" x14ac:dyDescent="0.25">
      <c r="A1851" s="1" t="s">
        <v>6</v>
      </c>
      <c r="B1851" s="1" t="s">
        <v>18</v>
      </c>
      <c r="C1851" s="1" t="s">
        <v>1645</v>
      </c>
      <c r="D1851" s="1" t="s">
        <v>4</v>
      </c>
      <c r="E1851" s="1" t="s">
        <v>1190</v>
      </c>
      <c r="F1851" s="1" t="s">
        <v>1191</v>
      </c>
      <c r="G1851">
        <v>-0.110096</v>
      </c>
      <c r="H1851" s="22">
        <v>-0.30492399999999997</v>
      </c>
      <c r="I1851" s="2">
        <v>-0.1101</v>
      </c>
      <c r="J1851" s="13">
        <v>-0.124</v>
      </c>
      <c r="K1851" s="13">
        <v>0.81069999999999998</v>
      </c>
      <c r="L1851" s="13">
        <v>0.13339999999999999</v>
      </c>
      <c r="M1851" s="13">
        <v>-0.28520000000000001</v>
      </c>
      <c r="N1851" s="13">
        <v>-0.78790000000000004</v>
      </c>
      <c r="O1851" s="13">
        <v>-0.88790000000000002</v>
      </c>
      <c r="P1851" s="13">
        <v>-0.1101</v>
      </c>
      <c r="Q1851" s="19">
        <v>0</v>
      </c>
      <c r="R1851" s="22">
        <v>0.16</v>
      </c>
      <c r="S1851" s="22">
        <v>0.21</v>
      </c>
      <c r="T1851" s="22">
        <v>0.3</v>
      </c>
      <c r="U1851" s="19">
        <v>34</v>
      </c>
      <c r="V1851" s="19">
        <v>14</v>
      </c>
      <c r="AS1851" s="2"/>
      <c r="AT1851" s="2"/>
      <c r="AU1851" s="2"/>
      <c r="AV1851" s="15"/>
      <c r="AW1851" s="15"/>
      <c r="BA1851" s="2"/>
      <c r="BB1851" s="2"/>
      <c r="BD1851" s="20"/>
      <c r="BE1851" s="20"/>
      <c r="BG1851" s="3"/>
      <c r="BH1851" s="1"/>
      <c r="BI1851" s="1"/>
      <c r="BJ1851" s="1"/>
      <c r="BK1851" s="1"/>
      <c r="BL1851" s="1"/>
    </row>
    <row r="1852" spans="1:64" x14ac:dyDescent="0.25">
      <c r="A1852" s="1" t="s">
        <v>21</v>
      </c>
      <c r="B1852" s="1" t="s">
        <v>18</v>
      </c>
      <c r="C1852" s="1" t="s">
        <v>7</v>
      </c>
      <c r="D1852" s="1" t="s">
        <v>4</v>
      </c>
      <c r="E1852" s="1" t="s">
        <v>622</v>
      </c>
      <c r="F1852" s="1" t="s">
        <v>911</v>
      </c>
      <c r="G1852"/>
      <c r="H1852" s="22">
        <v>-4.6990000000000001E-3</v>
      </c>
      <c r="J1852" s="13">
        <v>5.7200000000000001E-2</v>
      </c>
      <c r="K1852" s="13">
        <v>7.8100000000000003E-2</v>
      </c>
      <c r="L1852" s="13">
        <v>1.2800000000000001E-2</v>
      </c>
      <c r="M1852" s="13">
        <v>9.7000000000000003E-3</v>
      </c>
      <c r="N1852" s="13">
        <v>-4.6899999999999997E-2</v>
      </c>
      <c r="O1852" s="13">
        <v>-0.2152</v>
      </c>
      <c r="P1852" s="13"/>
      <c r="Q1852" s="19">
        <v>0</v>
      </c>
      <c r="R1852" s="22">
        <v>0.16</v>
      </c>
      <c r="S1852" s="22">
        <v>0.16</v>
      </c>
      <c r="T1852" s="22">
        <v>0.72</v>
      </c>
      <c r="U1852" s="19">
        <v>40</v>
      </c>
      <c r="V1852" s="19">
        <v>10</v>
      </c>
      <c r="AS1852" s="2"/>
      <c r="AT1852" s="2"/>
      <c r="AU1852" s="2"/>
      <c r="AV1852" s="15"/>
      <c r="AW1852" s="15"/>
      <c r="BA1852" s="2"/>
      <c r="BB1852" s="2"/>
      <c r="BD1852" s="20"/>
      <c r="BE1852" s="20"/>
      <c r="BG1852" s="3"/>
      <c r="BH1852" s="1"/>
      <c r="BI1852" s="1"/>
      <c r="BJ1852" s="1"/>
      <c r="BK1852" s="1"/>
      <c r="BL1852" s="1"/>
    </row>
    <row r="1853" spans="1:64" x14ac:dyDescent="0.25">
      <c r="A1853" s="1" t="s">
        <v>17</v>
      </c>
      <c r="B1853" s="1" t="s">
        <v>18</v>
      </c>
      <c r="C1853" s="1" t="s">
        <v>25</v>
      </c>
      <c r="D1853" s="1" t="s">
        <v>4</v>
      </c>
      <c r="E1853" s="1" t="s">
        <v>636</v>
      </c>
      <c r="F1853" s="1" t="s">
        <v>1811</v>
      </c>
      <c r="G1853">
        <v>2.4434000000000001E-2</v>
      </c>
      <c r="H1853" s="22">
        <v>2.173E-3</v>
      </c>
      <c r="I1853" s="2">
        <v>2.4400000000000002E-2</v>
      </c>
      <c r="J1853" s="13">
        <v>3.8399999999999997E-2</v>
      </c>
      <c r="K1853" s="13">
        <v>6.88E-2</v>
      </c>
      <c r="L1853" s="13">
        <v>1.0999999999999999E-2</v>
      </c>
      <c r="M1853" s="13">
        <v>8.6999999999999994E-3</v>
      </c>
      <c r="N1853" s="13">
        <v>0</v>
      </c>
      <c r="O1853" s="13">
        <v>-0.15340000000000001</v>
      </c>
      <c r="P1853" s="13">
        <v>2.4400000000000002E-2</v>
      </c>
      <c r="Q1853" s="19">
        <v>0</v>
      </c>
      <c r="R1853" s="22">
        <v>0.16</v>
      </c>
      <c r="S1853" s="22">
        <v>0.22</v>
      </c>
      <c r="T1853" s="22">
        <v>0.65</v>
      </c>
      <c r="U1853" s="19">
        <v>28</v>
      </c>
      <c r="V1853" s="19">
        <v>17</v>
      </c>
      <c r="AS1853" s="2"/>
      <c r="AT1853" s="2"/>
      <c r="AU1853" s="2"/>
      <c r="AV1853" s="15"/>
      <c r="AW1853" s="15"/>
      <c r="BA1853" s="2"/>
      <c r="BB1853" s="2"/>
      <c r="BD1853" s="20"/>
      <c r="BE1853" s="20"/>
      <c r="BG1853" s="3"/>
      <c r="BH1853" s="1"/>
      <c r="BI1853" s="1"/>
      <c r="BJ1853" s="1"/>
      <c r="BK1853" s="1"/>
      <c r="BL1853" s="1"/>
    </row>
    <row r="1854" spans="1:64" x14ac:dyDescent="0.25">
      <c r="A1854" s="1" t="s">
        <v>17</v>
      </c>
      <c r="B1854" s="1" t="s">
        <v>18</v>
      </c>
      <c r="C1854" s="1" t="s">
        <v>25</v>
      </c>
      <c r="D1854" s="1" t="s">
        <v>617</v>
      </c>
      <c r="E1854" s="1" t="s">
        <v>3115</v>
      </c>
      <c r="F1854" s="1" t="s">
        <v>3116</v>
      </c>
      <c r="G1854"/>
      <c r="H1854" s="22">
        <v>1.52E-2</v>
      </c>
      <c r="J1854" s="13">
        <v>4.7600000000000003E-2</v>
      </c>
      <c r="K1854" s="13">
        <v>7.5700000000000003E-2</v>
      </c>
      <c r="L1854" s="13">
        <v>1.1900000000000001E-2</v>
      </c>
      <c r="M1854" s="13">
        <v>9.1999999999999998E-3</v>
      </c>
      <c r="N1854" s="13">
        <v>-0.1439</v>
      </c>
      <c r="O1854" s="13">
        <v>-0.20150000000000001</v>
      </c>
      <c r="P1854" s="13"/>
      <c r="Q1854" s="19">
        <v>5</v>
      </c>
      <c r="R1854" s="22">
        <v>0.16</v>
      </c>
      <c r="S1854" s="22">
        <v>0.27</v>
      </c>
      <c r="T1854" s="22">
        <v>7.0000000000000007E-2</v>
      </c>
      <c r="U1854" s="19">
        <v>46</v>
      </c>
      <c r="V1854" s="19">
        <v>26</v>
      </c>
      <c r="AS1854" s="2"/>
      <c r="AT1854" s="2"/>
      <c r="AU1854" s="2"/>
      <c r="AV1854" s="15"/>
      <c r="AW1854" s="15"/>
      <c r="BA1854" s="2"/>
      <c r="BB1854" s="2"/>
      <c r="BD1854" s="20"/>
      <c r="BE1854" s="20"/>
      <c r="BG1854" s="3"/>
      <c r="BH1854" s="1"/>
      <c r="BI1854" s="1"/>
      <c r="BJ1854" s="1"/>
      <c r="BK1854" s="1"/>
      <c r="BL1854" s="1"/>
    </row>
    <row r="1855" spans="1:64" x14ac:dyDescent="0.25">
      <c r="A1855" s="1" t="s">
        <v>6</v>
      </c>
      <c r="B1855" s="1" t="s">
        <v>18</v>
      </c>
      <c r="C1855" s="1" t="s">
        <v>1645</v>
      </c>
      <c r="D1855" s="1" t="s">
        <v>4</v>
      </c>
      <c r="E1855" s="1" t="s">
        <v>1015</v>
      </c>
      <c r="F1855" s="1" t="s">
        <v>1016</v>
      </c>
      <c r="G1855">
        <v>1.6698000000000001E-2</v>
      </c>
      <c r="H1855" s="22">
        <v>-0.113673</v>
      </c>
      <c r="I1855" s="2">
        <v>1.67E-2</v>
      </c>
      <c r="J1855" s="13">
        <v>0.61219999999999997</v>
      </c>
      <c r="K1855" s="13">
        <v>0.68559999999999999</v>
      </c>
      <c r="L1855" s="13">
        <v>0.1084</v>
      </c>
      <c r="M1855" s="13">
        <v>-0.1085</v>
      </c>
      <c r="N1855" s="13">
        <v>-0.52249999999999996</v>
      </c>
      <c r="O1855" s="13">
        <v>-0.85750000000000004</v>
      </c>
      <c r="P1855" s="13">
        <v>1.67E-2</v>
      </c>
      <c r="Q1855" s="19">
        <v>0</v>
      </c>
      <c r="R1855" s="22">
        <v>0.16</v>
      </c>
      <c r="S1855" s="22">
        <v>0.3</v>
      </c>
      <c r="T1855" s="22">
        <v>0.54</v>
      </c>
      <c r="U1855" s="19">
        <v>39</v>
      </c>
      <c r="V1855" s="19">
        <v>14</v>
      </c>
      <c r="AS1855" s="2"/>
      <c r="AT1855" s="2"/>
      <c r="AU1855" s="2"/>
      <c r="AV1855" s="15"/>
      <c r="AW1855" s="15"/>
      <c r="BA1855" s="2"/>
      <c r="BB1855" s="2"/>
      <c r="BD1855" s="20"/>
      <c r="BE1855" s="20"/>
      <c r="BG1855" s="3"/>
      <c r="BH1855" s="1"/>
      <c r="BI1855" s="1"/>
      <c r="BJ1855" s="1"/>
      <c r="BK1855" s="1"/>
      <c r="BL1855" s="1"/>
    </row>
    <row r="1856" spans="1:64" x14ac:dyDescent="0.25">
      <c r="A1856" s="1" t="s">
        <v>17</v>
      </c>
      <c r="B1856" s="1" t="s">
        <v>18</v>
      </c>
      <c r="C1856" s="1" t="s">
        <v>25</v>
      </c>
      <c r="D1856" s="1" t="s">
        <v>617</v>
      </c>
      <c r="E1856" s="1" t="s">
        <v>2635</v>
      </c>
      <c r="F1856" s="1" t="s">
        <v>2636</v>
      </c>
      <c r="G1856"/>
      <c r="H1856" s="22">
        <v>-2.1399999999999999E-2</v>
      </c>
      <c r="J1856" s="13">
        <v>5.4100000000000002E-2</v>
      </c>
      <c r="K1856" s="13">
        <v>0.1769</v>
      </c>
      <c r="L1856" s="13">
        <v>2.9100000000000001E-2</v>
      </c>
      <c r="M1856" s="13">
        <v>1.43E-2</v>
      </c>
      <c r="N1856" s="13">
        <v>-0.1138</v>
      </c>
      <c r="O1856" s="13">
        <v>-0.18529999999999999</v>
      </c>
      <c r="P1856" s="13"/>
      <c r="Q1856" s="19">
        <v>90</v>
      </c>
      <c r="R1856" s="22">
        <v>0.16</v>
      </c>
      <c r="S1856" s="22">
        <v>0.42</v>
      </c>
      <c r="T1856" s="22">
        <v>0.48</v>
      </c>
      <c r="U1856" s="19">
        <v>19</v>
      </c>
      <c r="V1856" s="19">
        <v>11</v>
      </c>
      <c r="AS1856" s="2"/>
      <c r="AT1856" s="2"/>
      <c r="AU1856" s="2"/>
      <c r="AV1856" s="15"/>
      <c r="AW1856" s="15"/>
      <c r="BA1856" s="2"/>
      <c r="BB1856" s="2"/>
      <c r="BD1856" s="20"/>
      <c r="BE1856" s="20"/>
      <c r="BG1856" s="3"/>
      <c r="BH1856" s="1"/>
      <c r="BI1856" s="1"/>
      <c r="BJ1856" s="1"/>
      <c r="BK1856" s="1"/>
      <c r="BL1856" s="1"/>
    </row>
    <row r="1857" spans="1:64" x14ac:dyDescent="0.25">
      <c r="A1857" s="1" t="s">
        <v>1</v>
      </c>
      <c r="B1857" s="1" t="s">
        <v>2</v>
      </c>
      <c r="C1857" s="1" t="s">
        <v>25</v>
      </c>
      <c r="D1857" s="1" t="s">
        <v>4</v>
      </c>
      <c r="E1857" s="1" t="s">
        <v>2985</v>
      </c>
      <c r="F1857" s="1" t="s">
        <v>2986</v>
      </c>
      <c r="G1857"/>
      <c r="H1857" s="22">
        <v>3.8999999999999998E-3</v>
      </c>
      <c r="J1857" s="13">
        <v>1.77E-2</v>
      </c>
      <c r="K1857" s="13">
        <v>5.33E-2</v>
      </c>
      <c r="L1857" s="13">
        <v>8.5000000000000006E-3</v>
      </c>
      <c r="M1857" s="13">
        <v>7.1000000000000004E-3</v>
      </c>
      <c r="N1857" s="13">
        <v>-4.3999999999999997E-2</v>
      </c>
      <c r="O1857" s="13">
        <v>-0.15659999999999999</v>
      </c>
      <c r="P1857" s="13"/>
      <c r="Q1857" s="19">
        <v>105</v>
      </c>
      <c r="R1857" s="22">
        <v>0.16</v>
      </c>
      <c r="S1857" s="22">
        <v>0.24</v>
      </c>
      <c r="T1857" s="22">
        <v>0.18</v>
      </c>
      <c r="U1857" s="19">
        <v>53</v>
      </c>
      <c r="V1857" s="19">
        <v>16</v>
      </c>
      <c r="AS1857" s="2"/>
      <c r="AT1857" s="2"/>
      <c r="AU1857" s="2"/>
      <c r="AV1857" s="15"/>
      <c r="AW1857" s="15"/>
      <c r="BA1857" s="2"/>
      <c r="BB1857" s="2"/>
      <c r="BD1857" s="20"/>
      <c r="BE1857" s="20"/>
      <c r="BG1857" s="3"/>
      <c r="BH1857" s="1"/>
      <c r="BI1857" s="1"/>
      <c r="BJ1857" s="1"/>
      <c r="BK1857" s="1"/>
      <c r="BL1857" s="1"/>
    </row>
    <row r="1858" spans="1:64" x14ac:dyDescent="0.25">
      <c r="A1858" s="1" t="s">
        <v>1</v>
      </c>
      <c r="B1858" s="1" t="s">
        <v>2</v>
      </c>
      <c r="C1858" s="1" t="s">
        <v>56</v>
      </c>
      <c r="D1858" s="1" t="s">
        <v>4</v>
      </c>
      <c r="E1858" s="1" t="s">
        <v>2840</v>
      </c>
      <c r="F1858" s="1" t="s">
        <v>2841</v>
      </c>
      <c r="G1858"/>
      <c r="H1858" s="22">
        <v>-8.5900000000000004E-2</v>
      </c>
      <c r="J1858" s="13">
        <v>-6.2199999999999998E-2</v>
      </c>
      <c r="K1858" s="13">
        <v>0.1575</v>
      </c>
      <c r="L1858" s="13">
        <v>2.41E-2</v>
      </c>
      <c r="M1858" s="13">
        <v>1.23E-2</v>
      </c>
      <c r="N1858" s="13">
        <v>-0.14169999999999999</v>
      </c>
      <c r="O1858" s="13">
        <v>-0.14169999999999999</v>
      </c>
      <c r="P1858" s="13"/>
      <c r="Q1858" s="19">
        <v>88</v>
      </c>
      <c r="R1858" s="22">
        <v>0.15</v>
      </c>
      <c r="S1858" s="22">
        <v>0.27</v>
      </c>
      <c r="T1858" s="22">
        <v>0.69</v>
      </c>
      <c r="U1858" s="19">
        <v>5</v>
      </c>
      <c r="V1858" s="19">
        <v>3</v>
      </c>
      <c r="AS1858" s="2"/>
      <c r="AT1858" s="2"/>
      <c r="AU1858" s="2"/>
      <c r="AV1858" s="15"/>
      <c r="AW1858" s="15"/>
      <c r="BA1858" s="2"/>
      <c r="BB1858" s="2"/>
      <c r="BD1858" s="20"/>
      <c r="BE1858" s="20"/>
      <c r="BG1858" s="3"/>
      <c r="BH1858" s="1"/>
      <c r="BI1858" s="1"/>
      <c r="BJ1858" s="1"/>
      <c r="BK1858" s="1"/>
      <c r="BL1858" s="1"/>
    </row>
    <row r="1859" spans="1:64" x14ac:dyDescent="0.25">
      <c r="A1859" s="1" t="s">
        <v>1</v>
      </c>
      <c r="B1859" s="1" t="s">
        <v>18</v>
      </c>
      <c r="C1859" s="1" t="s">
        <v>25</v>
      </c>
      <c r="D1859" s="1" t="s">
        <v>29</v>
      </c>
      <c r="E1859" s="1" t="s">
        <v>627</v>
      </c>
      <c r="F1859" s="1" t="s">
        <v>2320</v>
      </c>
      <c r="G1859"/>
      <c r="H1859" s="22">
        <v>1.1000000000000001E-3</v>
      </c>
      <c r="J1859" s="13">
        <v>2.7900000000000001E-2</v>
      </c>
      <c r="K1859" s="13">
        <v>0.02</v>
      </c>
      <c r="L1859" s="13">
        <v>2.8999999999999998E-3</v>
      </c>
      <c r="M1859" s="13">
        <v>2.8E-3</v>
      </c>
      <c r="N1859" s="13">
        <v>-4.3200000000000002E-2</v>
      </c>
      <c r="O1859" s="13">
        <v>-0.1089</v>
      </c>
      <c r="P1859" s="13"/>
      <c r="Q1859" s="19">
        <v>57</v>
      </c>
      <c r="R1859" s="22">
        <v>0.15</v>
      </c>
      <c r="S1859" s="22">
        <v>0.17</v>
      </c>
      <c r="T1859" s="22">
        <v>0.24</v>
      </c>
      <c r="U1859" s="19">
        <v>88</v>
      </c>
      <c r="V1859" s="19">
        <v>14</v>
      </c>
      <c r="AS1859" s="2"/>
      <c r="AT1859" s="2"/>
      <c r="AU1859" s="2"/>
      <c r="AV1859" s="15"/>
      <c r="AW1859" s="15"/>
      <c r="BA1859" s="2"/>
      <c r="BB1859" s="2"/>
      <c r="BD1859" s="20"/>
      <c r="BE1859" s="20"/>
      <c r="BG1859" s="3"/>
      <c r="BH1859" s="1"/>
      <c r="BI1859" s="1"/>
      <c r="BJ1859" s="1"/>
      <c r="BK1859" s="1"/>
      <c r="BL1859" s="1"/>
    </row>
    <row r="1860" spans="1:64" x14ac:dyDescent="0.25">
      <c r="A1860" s="1" t="s">
        <v>483</v>
      </c>
      <c r="B1860" s="1" t="s">
        <v>18</v>
      </c>
      <c r="C1860" s="1" t="s">
        <v>25</v>
      </c>
      <c r="D1860" s="1" t="s">
        <v>4</v>
      </c>
      <c r="E1860" s="1" t="s">
        <v>50</v>
      </c>
      <c r="F1860" s="1" t="s">
        <v>2694</v>
      </c>
      <c r="G1860"/>
      <c r="H1860" s="22">
        <v>4.8999999999999998E-3</v>
      </c>
      <c r="J1860" s="13">
        <v>-8.2000000000000007E-3</v>
      </c>
      <c r="K1860" s="13">
        <v>4.3999999999999997E-2</v>
      </c>
      <c r="L1860" s="13">
        <v>6.7000000000000002E-3</v>
      </c>
      <c r="M1860" s="13">
        <v>5.7000000000000002E-3</v>
      </c>
      <c r="N1860" s="13">
        <v>-3.5299999999999998E-2</v>
      </c>
      <c r="O1860" s="13">
        <v>-6.0600000000000001E-2</v>
      </c>
      <c r="P1860" s="13"/>
      <c r="Q1860" s="19">
        <v>114</v>
      </c>
      <c r="R1860" s="22">
        <v>0.15</v>
      </c>
      <c r="S1860" s="22">
        <v>0.22</v>
      </c>
      <c r="T1860" s="22">
        <v>0.4</v>
      </c>
      <c r="U1860" s="19">
        <v>25</v>
      </c>
      <c r="V1860" s="19">
        <v>7</v>
      </c>
      <c r="AS1860" s="2"/>
      <c r="AT1860" s="2"/>
      <c r="AU1860" s="2"/>
      <c r="AV1860" s="15"/>
      <c r="AW1860" s="15"/>
      <c r="BA1860" s="2"/>
      <c r="BB1860" s="2"/>
      <c r="BD1860" s="20"/>
      <c r="BE1860" s="20"/>
      <c r="BG1860" s="3"/>
      <c r="BH1860" s="1"/>
      <c r="BI1860" s="1"/>
      <c r="BJ1860" s="1"/>
      <c r="BK1860" s="1"/>
      <c r="BL1860" s="1"/>
    </row>
    <row r="1861" spans="1:64" x14ac:dyDescent="0.25">
      <c r="A1861" s="1" t="s">
        <v>6</v>
      </c>
      <c r="B1861" s="1" t="s">
        <v>18</v>
      </c>
      <c r="C1861" s="1" t="s">
        <v>1645</v>
      </c>
      <c r="D1861" s="1" t="s">
        <v>4</v>
      </c>
      <c r="E1861" s="1" t="s">
        <v>1323</v>
      </c>
      <c r="F1861" s="1" t="s">
        <v>1325</v>
      </c>
      <c r="G1861">
        <v>4.0954999999999998E-2</v>
      </c>
      <c r="H1861" s="22">
        <v>-0.16372999999999999</v>
      </c>
      <c r="I1861" s="2">
        <v>4.1000000000000002E-2</v>
      </c>
      <c r="J1861" s="13">
        <v>0.39240000000000003</v>
      </c>
      <c r="K1861" s="13">
        <v>0.78420000000000001</v>
      </c>
      <c r="L1861" s="13">
        <v>0.1164</v>
      </c>
      <c r="M1861" s="13">
        <v>-0.17349999999999999</v>
      </c>
      <c r="N1861" s="13">
        <v>-0.47899999999999998</v>
      </c>
      <c r="O1861" s="13">
        <v>-0.84770000000000001</v>
      </c>
      <c r="P1861" s="13">
        <v>4.1000000000000002E-2</v>
      </c>
      <c r="Q1861" s="19">
        <v>0</v>
      </c>
      <c r="R1861" s="22">
        <v>0.15</v>
      </c>
      <c r="S1861" s="22">
        <v>0.26</v>
      </c>
      <c r="T1861" s="22">
        <v>0.56999999999999995</v>
      </c>
      <c r="U1861" s="19">
        <v>38</v>
      </c>
      <c r="V1861" s="19">
        <v>38</v>
      </c>
      <c r="AS1861" s="2"/>
      <c r="AT1861" s="2"/>
      <c r="AU1861" s="2"/>
      <c r="AV1861" s="15"/>
      <c r="AW1861" s="15"/>
      <c r="BA1861" s="2"/>
      <c r="BB1861" s="2"/>
      <c r="BD1861" s="20"/>
      <c r="BE1861" s="20"/>
      <c r="BG1861" s="3"/>
      <c r="BH1861" s="1"/>
      <c r="BI1861" s="1"/>
      <c r="BJ1861" s="1"/>
      <c r="BK1861" s="1"/>
      <c r="BL1861" s="1"/>
    </row>
    <row r="1862" spans="1:64" x14ac:dyDescent="0.25">
      <c r="A1862" s="1" t="s">
        <v>65</v>
      </c>
      <c r="B1862" s="1" t="s">
        <v>68</v>
      </c>
      <c r="C1862" s="1" t="s">
        <v>7</v>
      </c>
      <c r="D1862" s="1" t="s">
        <v>170</v>
      </c>
      <c r="E1862" s="1" t="s">
        <v>622</v>
      </c>
      <c r="F1862" s="1" t="s">
        <v>914</v>
      </c>
      <c r="G1862"/>
      <c r="H1862" s="22">
        <v>-4.0758999999999997E-2</v>
      </c>
      <c r="J1862" s="13">
        <v>0.2092</v>
      </c>
      <c r="K1862" s="13">
        <v>0.30890000000000001</v>
      </c>
      <c r="L1862" s="13">
        <v>4.6699999999999998E-2</v>
      </c>
      <c r="M1862" s="13">
        <v>2.0000000000000001E-4</v>
      </c>
      <c r="N1862" s="13">
        <v>-0.43319999999999997</v>
      </c>
      <c r="O1862" s="13">
        <v>-0.72619999999999996</v>
      </c>
      <c r="P1862" s="13"/>
      <c r="Q1862" s="19">
        <v>0</v>
      </c>
      <c r="R1862" s="22">
        <v>0.15</v>
      </c>
      <c r="S1862" s="22">
        <v>0.28000000000000003</v>
      </c>
      <c r="T1862" s="22">
        <v>0.28999999999999998</v>
      </c>
      <c r="U1862" s="19">
        <v>164</v>
      </c>
      <c r="V1862" s="19">
        <v>55</v>
      </c>
      <c r="AS1862" s="2"/>
      <c r="AT1862" s="2"/>
      <c r="AU1862" s="2"/>
      <c r="AV1862" s="15"/>
      <c r="AW1862" s="15"/>
      <c r="BA1862" s="2"/>
      <c r="BB1862" s="2"/>
      <c r="BD1862" s="20"/>
      <c r="BE1862" s="20"/>
      <c r="BG1862" s="3"/>
      <c r="BH1862" s="1"/>
      <c r="BI1862" s="1"/>
      <c r="BJ1862" s="1"/>
      <c r="BK1862" s="1"/>
      <c r="BL1862" s="1"/>
    </row>
    <row r="1863" spans="1:64" x14ac:dyDescent="0.25">
      <c r="A1863" s="1" t="s">
        <v>65</v>
      </c>
      <c r="B1863" s="1" t="s">
        <v>18</v>
      </c>
      <c r="C1863" s="1" t="s">
        <v>25</v>
      </c>
      <c r="D1863" s="1" t="s">
        <v>128</v>
      </c>
      <c r="E1863" s="1" t="s">
        <v>710</v>
      </c>
      <c r="F1863" s="1" t="s">
        <v>893</v>
      </c>
      <c r="G1863"/>
      <c r="H1863" s="22">
        <v>-1.8283000000000001E-2</v>
      </c>
      <c r="J1863" s="13">
        <v>1.7100000000000001E-2</v>
      </c>
      <c r="K1863" s="13">
        <v>5.1299999999999998E-2</v>
      </c>
      <c r="L1863" s="13">
        <v>7.4999999999999997E-3</v>
      </c>
      <c r="M1863" s="13">
        <v>6.1999999999999998E-3</v>
      </c>
      <c r="N1863" s="13">
        <v>-0.11119999999999999</v>
      </c>
      <c r="O1863" s="13">
        <v>-0.14030000000000001</v>
      </c>
      <c r="P1863" s="13"/>
      <c r="Q1863" s="19">
        <v>0</v>
      </c>
      <c r="R1863" s="22">
        <v>0.15</v>
      </c>
      <c r="S1863" s="22">
        <v>0.22</v>
      </c>
      <c r="T1863" s="22">
        <v>0.3</v>
      </c>
      <c r="U1863" s="19">
        <v>37</v>
      </c>
      <c r="V1863" s="19">
        <v>9</v>
      </c>
      <c r="AS1863" s="2"/>
      <c r="AT1863" s="2"/>
      <c r="AU1863" s="2"/>
      <c r="AV1863" s="15"/>
      <c r="AW1863" s="15"/>
      <c r="BA1863" s="2"/>
      <c r="BB1863" s="2"/>
      <c r="BD1863" s="20"/>
      <c r="BE1863" s="20"/>
      <c r="BG1863" s="3"/>
      <c r="BH1863" s="1"/>
      <c r="BI1863" s="1"/>
      <c r="BJ1863" s="1"/>
      <c r="BK1863" s="1"/>
      <c r="BL1863" s="1"/>
    </row>
    <row r="1864" spans="1:64" x14ac:dyDescent="0.25">
      <c r="A1864" s="1" t="s">
        <v>148</v>
      </c>
      <c r="B1864" s="1" t="s">
        <v>2</v>
      </c>
      <c r="C1864" s="1" t="s">
        <v>39</v>
      </c>
      <c r="D1864" s="1" t="s">
        <v>4</v>
      </c>
      <c r="E1864" s="1" t="s">
        <v>2752</v>
      </c>
      <c r="F1864" s="1" t="s">
        <v>2142</v>
      </c>
      <c r="G1864"/>
      <c r="H1864" s="22">
        <v>-0.12709999999999999</v>
      </c>
      <c r="J1864" s="13">
        <v>-4.1500000000000002E-2</v>
      </c>
      <c r="K1864" s="13">
        <v>0.2475</v>
      </c>
      <c r="L1864" s="13">
        <v>3.5900000000000001E-2</v>
      </c>
      <c r="M1864" s="13">
        <v>6.7000000000000002E-3</v>
      </c>
      <c r="N1864" s="13">
        <v>-0.2039</v>
      </c>
      <c r="O1864" s="13">
        <v>-0.30020000000000002</v>
      </c>
      <c r="P1864" s="13"/>
      <c r="Q1864" s="19">
        <v>0</v>
      </c>
      <c r="R1864" s="22">
        <v>0.15</v>
      </c>
      <c r="S1864" s="22">
        <v>0.33</v>
      </c>
      <c r="T1864" s="22">
        <v>0.59</v>
      </c>
      <c r="U1864" s="19">
        <v>36</v>
      </c>
      <c r="V1864" s="19">
        <v>19</v>
      </c>
      <c r="AS1864" s="2"/>
      <c r="AT1864" s="2"/>
      <c r="AU1864" s="2"/>
      <c r="AV1864" s="15"/>
      <c r="AW1864" s="15"/>
      <c r="BA1864" s="2"/>
      <c r="BB1864" s="2"/>
      <c r="BD1864" s="20"/>
      <c r="BE1864" s="20"/>
      <c r="BG1864" s="3"/>
      <c r="BH1864" s="1"/>
      <c r="BI1864" s="1"/>
      <c r="BJ1864" s="1"/>
      <c r="BK1864" s="1"/>
      <c r="BL1864" s="1"/>
    </row>
    <row r="1865" spans="1:64" x14ac:dyDescent="0.25">
      <c r="A1865" s="1" t="s">
        <v>6</v>
      </c>
      <c r="B1865" s="1" t="s">
        <v>18</v>
      </c>
      <c r="C1865" s="1" t="s">
        <v>1645</v>
      </c>
      <c r="D1865" s="1" t="s">
        <v>4</v>
      </c>
      <c r="E1865" s="1" t="s">
        <v>1293</v>
      </c>
      <c r="F1865" s="1" t="s">
        <v>1226</v>
      </c>
      <c r="G1865">
        <v>-6.9074999999999998E-2</v>
      </c>
      <c r="H1865" s="22">
        <v>-0.16001599999999999</v>
      </c>
      <c r="I1865" s="2">
        <v>-6.9099999999999995E-2</v>
      </c>
      <c r="J1865" s="13">
        <v>0.2465</v>
      </c>
      <c r="K1865" s="13">
        <v>0.98119999999999996</v>
      </c>
      <c r="L1865" s="13">
        <v>0.14169999999999999</v>
      </c>
      <c r="M1865" s="13">
        <v>-0.26550000000000001</v>
      </c>
      <c r="N1865" s="13">
        <v>-0.87270000000000003</v>
      </c>
      <c r="O1865" s="13">
        <v>-0.92959999999999998</v>
      </c>
      <c r="P1865" s="13">
        <v>-6.9099999999999995E-2</v>
      </c>
      <c r="Q1865" s="19">
        <v>0</v>
      </c>
      <c r="R1865" s="22">
        <v>0.14000000000000001</v>
      </c>
      <c r="S1865" s="22">
        <v>0.3</v>
      </c>
      <c r="T1865" s="22">
        <v>0.42</v>
      </c>
      <c r="U1865" s="19">
        <v>45</v>
      </c>
      <c r="V1865" s="19">
        <v>45</v>
      </c>
      <c r="AS1865" s="2"/>
      <c r="AT1865" s="2"/>
      <c r="AU1865" s="2"/>
      <c r="AV1865" s="15"/>
      <c r="AW1865" s="15"/>
      <c r="BA1865" s="2"/>
      <c r="BB1865" s="2"/>
      <c r="BD1865" s="20"/>
      <c r="BE1865" s="20"/>
      <c r="BG1865" s="3"/>
      <c r="BH1865" s="1"/>
      <c r="BI1865" s="1"/>
      <c r="BJ1865" s="1"/>
      <c r="BK1865" s="1"/>
      <c r="BL1865" s="1"/>
    </row>
    <row r="1866" spans="1:64" x14ac:dyDescent="0.25">
      <c r="A1866" s="1" t="s">
        <v>1</v>
      </c>
      <c r="B1866" s="1" t="s">
        <v>2</v>
      </c>
      <c r="C1866" s="1" t="s">
        <v>25</v>
      </c>
      <c r="D1866" s="1" t="s">
        <v>4</v>
      </c>
      <c r="E1866" s="1" t="s">
        <v>2735</v>
      </c>
      <c r="F1866" s="1" t="s">
        <v>1839</v>
      </c>
      <c r="G1866"/>
      <c r="H1866" s="22">
        <v>-0.21590000000000001</v>
      </c>
      <c r="J1866" s="13">
        <v>-6.1899999999999997E-2</v>
      </c>
      <c r="K1866" s="13">
        <v>0.42580000000000001</v>
      </c>
      <c r="L1866" s="13">
        <v>5.96E-2</v>
      </c>
      <c r="M1866" s="13">
        <v>-3.1800000000000002E-2</v>
      </c>
      <c r="N1866" s="13">
        <v>-0.39079999999999998</v>
      </c>
      <c r="O1866" s="13">
        <v>-0.498</v>
      </c>
      <c r="P1866" s="13"/>
      <c r="Q1866" s="19">
        <v>62</v>
      </c>
      <c r="R1866" s="22">
        <v>0.14000000000000001</v>
      </c>
      <c r="S1866" s="22">
        <v>0.19</v>
      </c>
      <c r="T1866" s="22">
        <v>0.4</v>
      </c>
      <c r="U1866" s="19">
        <v>21</v>
      </c>
      <c r="V1866" s="19">
        <v>6</v>
      </c>
      <c r="AS1866" s="2"/>
      <c r="AT1866" s="2"/>
      <c r="AU1866" s="2"/>
      <c r="AV1866" s="15"/>
      <c r="AW1866" s="15"/>
      <c r="BA1866" s="2"/>
      <c r="BB1866" s="2"/>
      <c r="BD1866" s="20"/>
      <c r="BE1866" s="20"/>
      <c r="BG1866" s="3"/>
      <c r="BH1866" s="1"/>
      <c r="BI1866" s="1"/>
      <c r="BJ1866" s="1"/>
      <c r="BK1866" s="1"/>
      <c r="BL1866" s="1"/>
    </row>
    <row r="1867" spans="1:64" x14ac:dyDescent="0.25">
      <c r="A1867" s="1" t="s">
        <v>21</v>
      </c>
      <c r="B1867" s="1" t="s">
        <v>18</v>
      </c>
      <c r="C1867" s="1" t="s">
        <v>39</v>
      </c>
      <c r="D1867" s="1" t="s">
        <v>4</v>
      </c>
      <c r="E1867" s="1" t="s">
        <v>670</v>
      </c>
      <c r="F1867" s="1" t="s">
        <v>671</v>
      </c>
      <c r="G1867"/>
      <c r="H1867" s="22">
        <v>-8.3000000000000001E-3</v>
      </c>
      <c r="J1867" s="13">
        <v>7.1599999999999997E-2</v>
      </c>
      <c r="K1867" s="13">
        <v>5.4600000000000003E-2</v>
      </c>
      <c r="L1867" s="13">
        <v>7.4999999999999997E-3</v>
      </c>
      <c r="M1867" s="13">
        <v>6.0000000000000001E-3</v>
      </c>
      <c r="N1867" s="13">
        <v>-1.55E-2</v>
      </c>
      <c r="O1867" s="13">
        <v>-0.13969999999999999</v>
      </c>
      <c r="P1867" s="13"/>
      <c r="Q1867" s="19">
        <v>132</v>
      </c>
      <c r="R1867" s="22">
        <v>0.14000000000000001</v>
      </c>
      <c r="S1867" s="22">
        <v>0.17</v>
      </c>
      <c r="T1867" s="22">
        <v>0.64</v>
      </c>
      <c r="U1867" s="19">
        <v>90</v>
      </c>
      <c r="V1867" s="19">
        <v>23</v>
      </c>
      <c r="AS1867" s="2"/>
      <c r="AT1867" s="2"/>
      <c r="AU1867" s="2"/>
      <c r="AV1867" s="15"/>
      <c r="AW1867" s="15"/>
      <c r="BA1867" s="2"/>
      <c r="BB1867" s="2"/>
      <c r="BD1867" s="20"/>
      <c r="BE1867" s="20"/>
      <c r="BG1867" s="3"/>
      <c r="BH1867" s="1"/>
      <c r="BI1867" s="1"/>
      <c r="BJ1867" s="1"/>
      <c r="BK1867" s="1"/>
      <c r="BL1867" s="1"/>
    </row>
    <row r="1868" spans="1:64" x14ac:dyDescent="0.25">
      <c r="A1868" s="1" t="s">
        <v>6</v>
      </c>
      <c r="B1868" s="1" t="s">
        <v>18</v>
      </c>
      <c r="C1868" s="1" t="s">
        <v>1645</v>
      </c>
      <c r="D1868" s="1" t="s">
        <v>4</v>
      </c>
      <c r="E1868" s="1" t="s">
        <v>1268</v>
      </c>
      <c r="F1868" s="1" t="s">
        <v>1269</v>
      </c>
      <c r="G1868">
        <v>-3.7829000000000002E-2</v>
      </c>
      <c r="H1868" s="22">
        <v>-0.18478900000000001</v>
      </c>
      <c r="I1868" s="2">
        <v>-3.78E-2</v>
      </c>
      <c r="J1868" s="13">
        <v>0.1371</v>
      </c>
      <c r="K1868" s="13">
        <v>0.59319999999999995</v>
      </c>
      <c r="L1868" s="13">
        <v>8.5699999999999998E-2</v>
      </c>
      <c r="M1868" s="13">
        <v>-7.0900000000000005E-2</v>
      </c>
      <c r="N1868" s="13">
        <v>-0.33100000000000002</v>
      </c>
      <c r="O1868" s="13">
        <v>-0.6371</v>
      </c>
      <c r="P1868" s="13">
        <v>-3.78E-2</v>
      </c>
      <c r="Q1868" s="19">
        <v>0</v>
      </c>
      <c r="R1868" s="22">
        <v>0.14000000000000001</v>
      </c>
      <c r="S1868" s="22">
        <v>0.28000000000000003</v>
      </c>
      <c r="T1868" s="22">
        <v>0.56000000000000005</v>
      </c>
      <c r="U1868" s="19">
        <v>28</v>
      </c>
      <c r="V1868" s="19">
        <v>13</v>
      </c>
      <c r="AS1868" s="2"/>
      <c r="AT1868" s="2"/>
      <c r="AU1868" s="2"/>
      <c r="AV1868" s="15"/>
      <c r="AW1868" s="15"/>
      <c r="BA1868" s="2"/>
      <c r="BB1868" s="2"/>
      <c r="BD1868" s="20"/>
      <c r="BE1868" s="20"/>
      <c r="BG1868" s="3"/>
      <c r="BH1868" s="1"/>
      <c r="BI1868" s="1"/>
      <c r="BJ1868" s="1"/>
      <c r="BK1868" s="1"/>
      <c r="BL1868" s="1"/>
    </row>
    <row r="1869" spans="1:64" x14ac:dyDescent="0.25">
      <c r="A1869" s="1" t="s">
        <v>6</v>
      </c>
      <c r="B1869" s="1" t="s">
        <v>18</v>
      </c>
      <c r="C1869" s="1" t="s">
        <v>1645</v>
      </c>
      <c r="D1869" s="1" t="s">
        <v>4</v>
      </c>
      <c r="E1869" s="1" t="s">
        <v>1891</v>
      </c>
      <c r="F1869" s="1" t="s">
        <v>1892</v>
      </c>
      <c r="G1869">
        <v>-7.3610999999999996E-2</v>
      </c>
      <c r="H1869" s="22">
        <v>-0.13434499999999999</v>
      </c>
      <c r="I1869" s="2">
        <v>-7.3599999999999999E-2</v>
      </c>
      <c r="J1869" s="13">
        <v>0.29909999999999998</v>
      </c>
      <c r="K1869" s="13">
        <v>0.96550000000000002</v>
      </c>
      <c r="L1869" s="13">
        <v>0.13539999999999999</v>
      </c>
      <c r="M1869" s="13">
        <v>-0.25530000000000003</v>
      </c>
      <c r="N1869" s="13">
        <v>-0.77400000000000002</v>
      </c>
      <c r="O1869" s="13">
        <v>-0.89780000000000004</v>
      </c>
      <c r="P1869" s="13">
        <v>-7.3599999999999999E-2</v>
      </c>
      <c r="Q1869" s="19">
        <v>0</v>
      </c>
      <c r="R1869" s="22">
        <v>0.14000000000000001</v>
      </c>
      <c r="S1869" s="22">
        <v>0.3</v>
      </c>
      <c r="T1869" s="22">
        <v>0.55000000000000004</v>
      </c>
      <c r="U1869" s="19">
        <v>45</v>
      </c>
      <c r="V1869" s="19">
        <v>45</v>
      </c>
      <c r="AS1869" s="2"/>
      <c r="AT1869" s="2"/>
      <c r="AU1869" s="2"/>
      <c r="AV1869" s="15"/>
      <c r="AW1869" s="15"/>
      <c r="BA1869" s="2"/>
      <c r="BB1869" s="2"/>
      <c r="BD1869" s="20"/>
      <c r="BE1869" s="20"/>
      <c r="BG1869" s="3"/>
      <c r="BH1869" s="1"/>
      <c r="BI1869" s="1"/>
      <c r="BJ1869" s="1"/>
      <c r="BK1869" s="1"/>
      <c r="BL1869" s="1"/>
    </row>
    <row r="1870" spans="1:64" x14ac:dyDescent="0.25">
      <c r="A1870" s="1" t="s">
        <v>17</v>
      </c>
      <c r="B1870" s="1" t="s">
        <v>18</v>
      </c>
      <c r="C1870" s="1" t="s">
        <v>25</v>
      </c>
      <c r="D1870" s="1" t="s">
        <v>617</v>
      </c>
      <c r="E1870" s="1" t="s">
        <v>699</v>
      </c>
      <c r="F1870" s="1" t="s">
        <v>2445</v>
      </c>
      <c r="G1870"/>
      <c r="H1870" s="22">
        <v>1.9E-2</v>
      </c>
      <c r="J1870" s="13">
        <v>4.1599999999999998E-2</v>
      </c>
      <c r="K1870" s="13">
        <v>0.25800000000000001</v>
      </c>
      <c r="L1870" s="13">
        <v>3.73E-2</v>
      </c>
      <c r="M1870" s="13">
        <v>3.8999999999999998E-3</v>
      </c>
      <c r="N1870" s="13">
        <v>-0.51129999999999998</v>
      </c>
      <c r="O1870" s="13">
        <v>-0.58940000000000003</v>
      </c>
      <c r="P1870" s="13"/>
      <c r="Q1870" s="19">
        <v>44</v>
      </c>
      <c r="R1870" s="22">
        <v>0.14000000000000001</v>
      </c>
      <c r="S1870" s="22">
        <v>0.21</v>
      </c>
      <c r="T1870" s="22">
        <v>0.51</v>
      </c>
      <c r="U1870" s="19">
        <v>47</v>
      </c>
      <c r="V1870" s="19">
        <v>27</v>
      </c>
      <c r="AS1870" s="2"/>
      <c r="AT1870" s="2"/>
      <c r="AU1870" s="2"/>
      <c r="AV1870" s="15"/>
      <c r="AW1870" s="15"/>
      <c r="BA1870" s="2"/>
      <c r="BB1870" s="2"/>
      <c r="BD1870" s="20"/>
      <c r="BE1870" s="20"/>
      <c r="BG1870" s="3"/>
      <c r="BH1870" s="1"/>
      <c r="BI1870" s="1"/>
      <c r="BJ1870" s="1"/>
      <c r="BK1870" s="1"/>
      <c r="BL1870" s="1"/>
    </row>
    <row r="1871" spans="1:64" x14ac:dyDescent="0.25">
      <c r="A1871" s="1" t="s">
        <v>1</v>
      </c>
      <c r="B1871" s="1" t="s">
        <v>2</v>
      </c>
      <c r="C1871" s="1" t="s">
        <v>28</v>
      </c>
      <c r="D1871" s="1" t="s">
        <v>16</v>
      </c>
      <c r="E1871" s="1" t="s">
        <v>1339</v>
      </c>
      <c r="F1871" s="1" t="s">
        <v>1567</v>
      </c>
      <c r="G1871"/>
      <c r="H1871" s="22">
        <v>-1.47E-2</v>
      </c>
      <c r="J1871" s="13">
        <v>1.5900000000000001E-2</v>
      </c>
      <c r="K1871" s="13">
        <v>0.1086</v>
      </c>
      <c r="L1871" s="13">
        <v>1.5599999999999999E-2</v>
      </c>
      <c r="M1871" s="13">
        <v>0.01</v>
      </c>
      <c r="N1871" s="13">
        <v>-0.1123</v>
      </c>
      <c r="O1871" s="13">
        <v>-0.14530000000000001</v>
      </c>
      <c r="P1871" s="13"/>
      <c r="Q1871" s="19">
        <v>193</v>
      </c>
      <c r="R1871" s="22">
        <v>0.14000000000000001</v>
      </c>
      <c r="S1871" s="22">
        <v>0.28000000000000003</v>
      </c>
      <c r="T1871" s="22">
        <v>-0.1</v>
      </c>
      <c r="U1871" s="19">
        <v>30</v>
      </c>
      <c r="V1871" s="19">
        <v>12</v>
      </c>
      <c r="AS1871" s="2"/>
      <c r="AT1871" s="2"/>
      <c r="AU1871" s="2"/>
      <c r="AV1871" s="15"/>
      <c r="AW1871" s="15"/>
      <c r="BA1871" s="2"/>
      <c r="BB1871" s="2"/>
      <c r="BD1871" s="20"/>
      <c r="BE1871" s="20"/>
      <c r="BG1871" s="3"/>
      <c r="BH1871" s="1"/>
      <c r="BI1871" s="1"/>
      <c r="BJ1871" s="1"/>
      <c r="BK1871" s="1"/>
      <c r="BL1871" s="1"/>
    </row>
    <row r="1872" spans="1:64" x14ac:dyDescent="0.25">
      <c r="A1872" s="1" t="s">
        <v>32</v>
      </c>
      <c r="B1872" s="1" t="s">
        <v>18</v>
      </c>
      <c r="C1872" s="1" t="s">
        <v>25</v>
      </c>
      <c r="D1872" s="1" t="s">
        <v>1831</v>
      </c>
      <c r="E1872" s="1" t="s">
        <v>1832</v>
      </c>
      <c r="F1872" s="1" t="s">
        <v>1833</v>
      </c>
      <c r="G1872"/>
      <c r="H1872" s="22">
        <v>9.4000000000000004E-3</v>
      </c>
      <c r="J1872" s="13">
        <v>-0.13370000000000001</v>
      </c>
      <c r="K1872" s="13">
        <v>4.65E-2</v>
      </c>
      <c r="L1872" s="13">
        <v>6.4000000000000003E-3</v>
      </c>
      <c r="M1872" s="13">
        <v>5.3E-3</v>
      </c>
      <c r="N1872" s="13">
        <v>-0.29570000000000002</v>
      </c>
      <c r="O1872" s="13">
        <v>-0.31309999999999999</v>
      </c>
      <c r="P1872" s="13"/>
      <c r="Q1872" s="19">
        <v>389</v>
      </c>
      <c r="R1872" s="22">
        <v>0.14000000000000001</v>
      </c>
      <c r="S1872" s="22">
        <v>0.09</v>
      </c>
      <c r="T1872" s="22">
        <v>-0.08</v>
      </c>
      <c r="U1872" s="19">
        <v>19</v>
      </c>
      <c r="V1872" s="19">
        <v>5</v>
      </c>
      <c r="AS1872" s="2"/>
      <c r="AT1872" s="2"/>
      <c r="AU1872" s="2"/>
      <c r="AV1872" s="15"/>
      <c r="AW1872" s="15"/>
      <c r="BA1872" s="2"/>
      <c r="BB1872" s="2"/>
      <c r="BD1872" s="20"/>
      <c r="BE1872" s="20"/>
      <c r="BG1872" s="3"/>
      <c r="BH1872" s="1"/>
      <c r="BI1872" s="1"/>
      <c r="BJ1872" s="1"/>
      <c r="BK1872" s="1"/>
      <c r="BL1872" s="1"/>
    </row>
    <row r="1873" spans="1:64" x14ac:dyDescent="0.25">
      <c r="A1873" s="1" t="s">
        <v>17</v>
      </c>
      <c r="B1873" s="1" t="s">
        <v>18</v>
      </c>
      <c r="C1873" s="1" t="s">
        <v>25</v>
      </c>
      <c r="D1873" s="1" t="s">
        <v>473</v>
      </c>
      <c r="E1873" s="1" t="s">
        <v>2575</v>
      </c>
      <c r="F1873" s="1" t="s">
        <v>2576</v>
      </c>
      <c r="G1873"/>
      <c r="H1873" s="22">
        <v>3.9300000000000002E-2</v>
      </c>
      <c r="J1873" s="13">
        <v>0.10639999999999999</v>
      </c>
      <c r="K1873" s="13">
        <v>9.5899999999999999E-2</v>
      </c>
      <c r="L1873" s="13">
        <v>1.2800000000000001E-2</v>
      </c>
      <c r="M1873" s="13">
        <v>8.3000000000000001E-3</v>
      </c>
      <c r="N1873" s="13">
        <v>-3.1800000000000002E-2</v>
      </c>
      <c r="O1873" s="13">
        <v>-0.21959999999999999</v>
      </c>
      <c r="P1873" s="13"/>
      <c r="Q1873" s="19">
        <v>5</v>
      </c>
      <c r="R1873" s="22">
        <v>0.13</v>
      </c>
      <c r="S1873" s="22">
        <v>0.27</v>
      </c>
      <c r="T1873" s="22">
        <v>0.22</v>
      </c>
      <c r="U1873" s="19">
        <v>51</v>
      </c>
      <c r="V1873" s="19">
        <v>27</v>
      </c>
      <c r="AS1873" s="2"/>
      <c r="AT1873" s="2"/>
      <c r="AU1873" s="2"/>
      <c r="AV1873" s="15"/>
      <c r="AW1873" s="15"/>
      <c r="BA1873" s="2"/>
      <c r="BB1873" s="2"/>
      <c r="BD1873" s="20"/>
      <c r="BE1873" s="20"/>
      <c r="BG1873" s="3"/>
      <c r="BH1873" s="1"/>
      <c r="BI1873" s="1"/>
      <c r="BJ1873" s="1"/>
      <c r="BK1873" s="1"/>
      <c r="BL1873" s="1"/>
    </row>
    <row r="1874" spans="1:64" x14ac:dyDescent="0.25">
      <c r="A1874" s="1" t="s">
        <v>1</v>
      </c>
      <c r="B1874" s="1" t="s">
        <v>2</v>
      </c>
      <c r="C1874" s="1" t="s">
        <v>27</v>
      </c>
      <c r="D1874" s="1" t="s">
        <v>16</v>
      </c>
      <c r="E1874" s="1" t="s">
        <v>2578</v>
      </c>
      <c r="F1874" s="1" t="s">
        <v>3287</v>
      </c>
      <c r="G1874"/>
      <c r="H1874" s="22">
        <v>-1.01E-2</v>
      </c>
      <c r="J1874" s="13">
        <v>3.0000000000000001E-3</v>
      </c>
      <c r="K1874" s="13">
        <v>3.73E-2</v>
      </c>
      <c r="L1874" s="13">
        <v>4.7000000000000002E-3</v>
      </c>
      <c r="M1874" s="13">
        <v>0</v>
      </c>
      <c r="N1874" s="13">
        <v>-1.43E-2</v>
      </c>
      <c r="O1874" s="13">
        <v>-1.43E-2</v>
      </c>
      <c r="P1874" s="13"/>
      <c r="Q1874" s="19">
        <v>17</v>
      </c>
      <c r="R1874" s="22">
        <v>0.13</v>
      </c>
      <c r="S1874" s="22">
        <v>0.26</v>
      </c>
      <c r="T1874" s="22"/>
      <c r="U1874" s="19">
        <v>2</v>
      </c>
      <c r="V1874" s="19">
        <v>1</v>
      </c>
      <c r="AS1874" s="2"/>
      <c r="AT1874" s="2"/>
      <c r="AU1874" s="2"/>
      <c r="AV1874" s="15"/>
      <c r="AW1874" s="15"/>
      <c r="BA1874" s="2"/>
      <c r="BB1874" s="2"/>
      <c r="BD1874" s="20"/>
      <c r="BE1874" s="20"/>
      <c r="BG1874" s="3"/>
      <c r="BH1874" s="1"/>
      <c r="BI1874" s="1"/>
      <c r="BJ1874" s="1"/>
      <c r="BK1874" s="1"/>
      <c r="BL1874" s="1"/>
    </row>
    <row r="1875" spans="1:64" x14ac:dyDescent="0.25">
      <c r="A1875" s="1" t="s">
        <v>32</v>
      </c>
      <c r="B1875" s="1" t="s">
        <v>18</v>
      </c>
      <c r="C1875" s="1" t="s">
        <v>25</v>
      </c>
      <c r="D1875" s="1" t="s">
        <v>473</v>
      </c>
      <c r="E1875" s="1" t="s">
        <v>152</v>
      </c>
      <c r="F1875" s="1" t="s">
        <v>2588</v>
      </c>
      <c r="G1875"/>
      <c r="H1875" s="22">
        <v>8.6E-3</v>
      </c>
      <c r="J1875" s="13">
        <v>-1.5599999999999999E-2</v>
      </c>
      <c r="K1875" s="13">
        <v>4.5900000000000003E-2</v>
      </c>
      <c r="L1875" s="13">
        <v>5.8999999999999999E-3</v>
      </c>
      <c r="M1875" s="13">
        <v>4.8999999999999998E-3</v>
      </c>
      <c r="N1875" s="13">
        <v>-0.15640000000000001</v>
      </c>
      <c r="O1875" s="13">
        <v>-0.18870000000000001</v>
      </c>
      <c r="P1875" s="13"/>
      <c r="Q1875" s="19">
        <v>5</v>
      </c>
      <c r="R1875" s="22">
        <v>0.13</v>
      </c>
      <c r="S1875" s="22">
        <v>0.2</v>
      </c>
      <c r="T1875" s="22">
        <v>0.34</v>
      </c>
      <c r="U1875" s="19">
        <v>48</v>
      </c>
      <c r="V1875" s="19">
        <v>7</v>
      </c>
      <c r="AS1875" s="2"/>
      <c r="AT1875" s="2"/>
      <c r="AU1875" s="2"/>
      <c r="AV1875" s="15"/>
      <c r="AW1875" s="15"/>
      <c r="BA1875" s="2"/>
      <c r="BB1875" s="2"/>
      <c r="BD1875" s="20"/>
      <c r="BE1875" s="20"/>
      <c r="BG1875" s="3"/>
      <c r="BH1875" s="1"/>
      <c r="BI1875" s="1"/>
      <c r="BJ1875" s="1"/>
      <c r="BK1875" s="1"/>
      <c r="BL1875" s="1"/>
    </row>
    <row r="1876" spans="1:64" x14ac:dyDescent="0.25">
      <c r="A1876" s="1" t="s">
        <v>1</v>
      </c>
      <c r="B1876" s="1" t="s">
        <v>2</v>
      </c>
      <c r="C1876" s="1" t="s">
        <v>28</v>
      </c>
      <c r="D1876" s="1" t="s">
        <v>4</v>
      </c>
      <c r="E1876" s="1" t="s">
        <v>1217</v>
      </c>
      <c r="F1876" s="1" t="s">
        <v>1218</v>
      </c>
      <c r="G1876"/>
      <c r="H1876" s="22">
        <v>-5.4000000000000003E-3</v>
      </c>
      <c r="J1876" s="13">
        <v>7.0000000000000007E-2</v>
      </c>
      <c r="K1876" s="13">
        <v>9.7000000000000003E-2</v>
      </c>
      <c r="L1876" s="13">
        <v>1.23E-2</v>
      </c>
      <c r="M1876" s="13">
        <v>7.7000000000000002E-3</v>
      </c>
      <c r="N1876" s="13">
        <v>-0.16830000000000001</v>
      </c>
      <c r="O1876" s="13">
        <v>-0.2707</v>
      </c>
      <c r="P1876" s="13"/>
      <c r="Q1876" s="19">
        <v>11</v>
      </c>
      <c r="R1876" s="22">
        <v>0.13</v>
      </c>
      <c r="S1876" s="22">
        <v>0.17</v>
      </c>
      <c r="T1876" s="22">
        <v>0.26</v>
      </c>
      <c r="U1876" s="19">
        <v>40</v>
      </c>
      <c r="V1876" s="19">
        <v>14</v>
      </c>
      <c r="AS1876" s="2"/>
      <c r="AT1876" s="2"/>
      <c r="AU1876" s="2"/>
      <c r="AV1876" s="15"/>
      <c r="AW1876" s="15"/>
      <c r="BA1876" s="2"/>
      <c r="BB1876" s="2"/>
      <c r="BD1876" s="20"/>
      <c r="BE1876" s="20"/>
      <c r="BG1876" s="3"/>
      <c r="BH1876" s="1"/>
      <c r="BI1876" s="1"/>
      <c r="BJ1876" s="1"/>
      <c r="BK1876" s="1"/>
      <c r="BL1876" s="1"/>
    </row>
    <row r="1877" spans="1:64" x14ac:dyDescent="0.25">
      <c r="A1877" s="1" t="s">
        <v>17</v>
      </c>
      <c r="B1877" s="1" t="s">
        <v>18</v>
      </c>
      <c r="C1877" s="1" t="s">
        <v>469</v>
      </c>
      <c r="D1877" s="1" t="s">
        <v>283</v>
      </c>
      <c r="E1877" s="1" t="s">
        <v>362</v>
      </c>
      <c r="F1877" s="1" t="s">
        <v>512</v>
      </c>
      <c r="G1877">
        <v>2.545E-3</v>
      </c>
      <c r="H1877" s="22">
        <v>-1.7423999999999999E-2</v>
      </c>
      <c r="I1877" s="2">
        <v>2.5000000000000001E-3</v>
      </c>
      <c r="J1877" s="13">
        <v>6.7799999999999999E-2</v>
      </c>
      <c r="K1877" s="13">
        <v>0.1255</v>
      </c>
      <c r="L1877" s="13">
        <v>1.5800000000000002E-2</v>
      </c>
      <c r="M1877" s="13">
        <v>7.7999999999999996E-3</v>
      </c>
      <c r="N1877" s="13">
        <v>-0.30120000000000002</v>
      </c>
      <c r="O1877" s="13">
        <v>-0.39200000000000002</v>
      </c>
      <c r="P1877" s="13">
        <v>2.5000000000000001E-3</v>
      </c>
      <c r="Q1877" s="19">
        <v>0</v>
      </c>
      <c r="R1877" s="22">
        <v>0.13</v>
      </c>
      <c r="S1877" s="22">
        <v>0.15</v>
      </c>
      <c r="T1877" s="22">
        <v>0.67</v>
      </c>
      <c r="U1877" s="19">
        <v>114</v>
      </c>
      <c r="V1877" s="19">
        <v>8</v>
      </c>
      <c r="AS1877" s="2"/>
      <c r="AT1877" s="2"/>
      <c r="AU1877" s="2"/>
      <c r="AV1877" s="15"/>
      <c r="AW1877" s="15"/>
      <c r="BA1877" s="2"/>
      <c r="BB1877" s="2"/>
      <c r="BD1877" s="20"/>
      <c r="BE1877" s="20"/>
      <c r="BG1877" s="3"/>
      <c r="BH1877" s="1"/>
      <c r="BI1877" s="1"/>
      <c r="BJ1877" s="1"/>
      <c r="BK1877" s="1"/>
      <c r="BL1877" s="1"/>
    </row>
    <row r="1878" spans="1:64" x14ac:dyDescent="0.25">
      <c r="A1878" s="1" t="s">
        <v>36</v>
      </c>
      <c r="B1878" s="1" t="s">
        <v>8</v>
      </c>
      <c r="C1878" s="1" t="s">
        <v>7</v>
      </c>
      <c r="D1878" s="1" t="s">
        <v>4</v>
      </c>
      <c r="E1878" s="1" t="s">
        <v>494</v>
      </c>
      <c r="F1878" s="1" t="s">
        <v>1172</v>
      </c>
      <c r="G1878">
        <v>1.0988E-2</v>
      </c>
      <c r="H1878" s="22">
        <v>-6.5240000000000003E-3</v>
      </c>
      <c r="I1878" s="2">
        <v>1.0999999999999999E-2</v>
      </c>
      <c r="J1878" s="13">
        <v>7.7999999999999996E-3</v>
      </c>
      <c r="K1878" s="13">
        <v>7.4800000000000005E-2</v>
      </c>
      <c r="L1878" s="13">
        <v>9.4999999999999998E-3</v>
      </c>
      <c r="M1878" s="13">
        <v>6.7999999999999996E-3</v>
      </c>
      <c r="N1878" s="13">
        <v>-7.7899999999999997E-2</v>
      </c>
      <c r="O1878" s="13">
        <v>-0.14069999999999999</v>
      </c>
      <c r="P1878" s="13">
        <v>1.0999999999999999E-2</v>
      </c>
      <c r="Q1878" s="19">
        <v>0</v>
      </c>
      <c r="R1878" s="22">
        <v>0.13</v>
      </c>
      <c r="S1878" s="22">
        <v>0.17</v>
      </c>
      <c r="T1878" s="22">
        <v>0.81</v>
      </c>
      <c r="U1878" s="19">
        <v>39</v>
      </c>
      <c r="V1878" s="19">
        <v>7</v>
      </c>
      <c r="AS1878" s="2"/>
      <c r="AT1878" s="2"/>
      <c r="AU1878" s="2"/>
      <c r="AV1878" s="15"/>
      <c r="AW1878" s="15"/>
      <c r="BA1878" s="2"/>
      <c r="BB1878" s="2"/>
      <c r="BD1878" s="20"/>
      <c r="BE1878" s="20"/>
      <c r="BG1878" s="3"/>
      <c r="BH1878" s="1"/>
      <c r="BI1878" s="1"/>
      <c r="BJ1878" s="1"/>
      <c r="BK1878" s="1"/>
      <c r="BL1878" s="1"/>
    </row>
    <row r="1879" spans="1:64" x14ac:dyDescent="0.25">
      <c r="A1879" s="1" t="s">
        <v>6</v>
      </c>
      <c r="B1879" s="1" t="s">
        <v>18</v>
      </c>
      <c r="C1879" s="1" t="s">
        <v>1645</v>
      </c>
      <c r="D1879" s="1" t="s">
        <v>4</v>
      </c>
      <c r="E1879" s="1" t="s">
        <v>1300</v>
      </c>
      <c r="F1879" s="1" t="s">
        <v>1301</v>
      </c>
      <c r="G1879">
        <v>-9.7340999999999997E-2</v>
      </c>
      <c r="H1879" s="22">
        <v>-0.21271399999999999</v>
      </c>
      <c r="I1879" s="2">
        <v>-9.7299999999999998E-2</v>
      </c>
      <c r="J1879" s="13">
        <v>-0.19650000000000001</v>
      </c>
      <c r="K1879" s="13">
        <v>0.79869999999999997</v>
      </c>
      <c r="L1879" s="13">
        <v>0.1002</v>
      </c>
      <c r="M1879" s="13">
        <v>-0.26019999999999999</v>
      </c>
      <c r="N1879" s="13">
        <v>-0.77129999999999999</v>
      </c>
      <c r="O1879" s="13">
        <v>-0.84460000000000002</v>
      </c>
      <c r="P1879" s="13">
        <v>-9.7299999999999998E-2</v>
      </c>
      <c r="Q1879" s="19">
        <v>0</v>
      </c>
      <c r="R1879" s="22">
        <v>0.13</v>
      </c>
      <c r="S1879" s="22">
        <v>0.17</v>
      </c>
      <c r="T1879" s="22">
        <v>0.31</v>
      </c>
      <c r="U1879" s="19">
        <v>38</v>
      </c>
      <c r="V1879" s="19">
        <v>38</v>
      </c>
      <c r="AS1879" s="2"/>
      <c r="AT1879" s="2"/>
      <c r="AU1879" s="2"/>
      <c r="AV1879" s="15"/>
      <c r="AW1879" s="15"/>
      <c r="BA1879" s="2"/>
      <c r="BB1879" s="2"/>
      <c r="BD1879" s="20"/>
      <c r="BE1879" s="20"/>
      <c r="BG1879" s="3"/>
      <c r="BH1879" s="1"/>
      <c r="BI1879" s="1"/>
      <c r="BJ1879" s="1"/>
      <c r="BK1879" s="1"/>
      <c r="BL1879" s="1"/>
    </row>
    <row r="1880" spans="1:64" x14ac:dyDescent="0.25">
      <c r="A1880" s="1" t="s">
        <v>36</v>
      </c>
      <c r="B1880" s="1" t="s">
        <v>2</v>
      </c>
      <c r="C1880" s="1" t="s">
        <v>7</v>
      </c>
      <c r="D1880" s="1" t="s">
        <v>4</v>
      </c>
      <c r="E1880" s="1" t="s">
        <v>2374</v>
      </c>
      <c r="F1880" s="1" t="s">
        <v>2375</v>
      </c>
      <c r="G1880"/>
      <c r="H1880" s="22">
        <v>6.9999999999999999E-4</v>
      </c>
      <c r="J1880" s="13">
        <v>6.2399999999999997E-2</v>
      </c>
      <c r="K1880" s="13">
        <v>5.04E-2</v>
      </c>
      <c r="L1880" s="13">
        <v>6.4000000000000003E-3</v>
      </c>
      <c r="M1880" s="13">
        <v>5.1000000000000004E-3</v>
      </c>
      <c r="N1880" s="13">
        <v>0</v>
      </c>
      <c r="O1880" s="13">
        <v>-0.16830000000000001</v>
      </c>
      <c r="P1880" s="13"/>
      <c r="Q1880" s="19">
        <v>27</v>
      </c>
      <c r="R1880" s="22">
        <v>0.13</v>
      </c>
      <c r="S1880" s="22">
        <v>0.11</v>
      </c>
      <c r="T1880" s="22">
        <v>0.7</v>
      </c>
      <c r="U1880" s="19">
        <v>81</v>
      </c>
      <c r="V1880" s="19">
        <v>19</v>
      </c>
      <c r="AS1880" s="2"/>
      <c r="AT1880" s="2"/>
      <c r="AU1880" s="2"/>
      <c r="AV1880" s="15"/>
      <c r="AW1880" s="15"/>
      <c r="BA1880" s="2"/>
      <c r="BB1880" s="2"/>
      <c r="BD1880" s="20"/>
      <c r="BE1880" s="20"/>
      <c r="BG1880" s="3"/>
      <c r="BH1880" s="1"/>
      <c r="BI1880" s="1"/>
      <c r="BJ1880" s="1"/>
      <c r="BK1880" s="1"/>
      <c r="BL1880" s="1"/>
    </row>
    <row r="1881" spans="1:64" x14ac:dyDescent="0.25">
      <c r="A1881" s="1" t="s">
        <v>65</v>
      </c>
      <c r="B1881" s="1" t="s">
        <v>18</v>
      </c>
      <c r="C1881" s="1" t="s">
        <v>7</v>
      </c>
      <c r="D1881" s="1" t="s">
        <v>30</v>
      </c>
      <c r="E1881" s="1" t="s">
        <v>2207</v>
      </c>
      <c r="F1881" s="1" t="s">
        <v>2208</v>
      </c>
      <c r="G1881">
        <v>7.7272999999999994E-2</v>
      </c>
      <c r="H1881" s="22">
        <v>-2.2221999999999999E-2</v>
      </c>
      <c r="I1881" s="2">
        <v>7.7299999999999994E-2</v>
      </c>
      <c r="J1881" s="13">
        <v>-8.1600000000000006E-2</v>
      </c>
      <c r="K1881" s="13">
        <v>0.30609999999999998</v>
      </c>
      <c r="L1881" s="13">
        <v>3.9100000000000003E-2</v>
      </c>
      <c r="M1881" s="13">
        <v>-8.2000000000000007E-3</v>
      </c>
      <c r="N1881" s="13">
        <v>-0.48309999999999997</v>
      </c>
      <c r="O1881" s="13">
        <v>-0.79579999999999995</v>
      </c>
      <c r="P1881" s="13">
        <v>7.7299999999999994E-2</v>
      </c>
      <c r="Q1881" s="19">
        <v>0</v>
      </c>
      <c r="R1881" s="22">
        <v>0.13</v>
      </c>
      <c r="S1881" s="22">
        <v>0.19</v>
      </c>
      <c r="T1881" s="22">
        <v>0.44</v>
      </c>
      <c r="U1881" s="19">
        <v>141</v>
      </c>
      <c r="V1881" s="19">
        <v>33</v>
      </c>
      <c r="AS1881" s="2"/>
      <c r="AT1881" s="2"/>
      <c r="AU1881" s="2"/>
      <c r="AV1881" s="15"/>
      <c r="AW1881" s="15"/>
      <c r="BA1881" s="2"/>
      <c r="BB1881" s="2"/>
      <c r="BD1881" s="20"/>
      <c r="BE1881" s="20"/>
      <c r="BG1881" s="3"/>
      <c r="BH1881" s="1"/>
      <c r="BI1881" s="1"/>
      <c r="BJ1881" s="1"/>
      <c r="BK1881" s="1"/>
      <c r="BL1881" s="1"/>
    </row>
    <row r="1882" spans="1:64" x14ac:dyDescent="0.25">
      <c r="A1882" s="1" t="s">
        <v>21</v>
      </c>
      <c r="B1882" s="1" t="s">
        <v>18</v>
      </c>
      <c r="C1882" s="1" t="s">
        <v>402</v>
      </c>
      <c r="D1882" s="1" t="s">
        <v>4</v>
      </c>
      <c r="E1882" s="1" t="s">
        <v>411</v>
      </c>
      <c r="F1882" s="1" t="s">
        <v>412</v>
      </c>
      <c r="G1882">
        <v>1.5126000000000001E-2</v>
      </c>
      <c r="H1882" s="22">
        <v>-3.3725999999999999E-2</v>
      </c>
      <c r="I1882" s="2">
        <v>1.5100000000000001E-2</v>
      </c>
      <c r="J1882" s="13">
        <v>4.1000000000000003E-3</v>
      </c>
      <c r="K1882" s="13">
        <v>0.1134</v>
      </c>
      <c r="L1882" s="13">
        <v>1.46E-2</v>
      </c>
      <c r="M1882" s="13">
        <v>8.0999999999999996E-3</v>
      </c>
      <c r="N1882" s="13">
        <v>-0.27800000000000002</v>
      </c>
      <c r="O1882" s="13">
        <v>-0.50419999999999998</v>
      </c>
      <c r="P1882" s="13">
        <v>1.5100000000000001E-2</v>
      </c>
      <c r="Q1882" s="19">
        <v>0</v>
      </c>
      <c r="R1882" s="22">
        <v>0.13</v>
      </c>
      <c r="S1882" s="22">
        <v>0.15</v>
      </c>
      <c r="T1882" s="22">
        <v>0.77</v>
      </c>
      <c r="U1882" s="19">
        <v>125</v>
      </c>
      <c r="V1882" s="19">
        <v>13</v>
      </c>
      <c r="AS1882" s="2"/>
      <c r="AT1882" s="2"/>
      <c r="AU1882" s="2"/>
      <c r="AV1882" s="15"/>
      <c r="AW1882" s="15"/>
      <c r="BA1882" s="2"/>
      <c r="BB1882" s="2"/>
      <c r="BD1882" s="20"/>
      <c r="BE1882" s="20"/>
      <c r="BG1882" s="3"/>
      <c r="BH1882" s="1"/>
      <c r="BI1882" s="1"/>
      <c r="BJ1882" s="1"/>
      <c r="BK1882" s="1"/>
      <c r="BL1882" s="1"/>
    </row>
    <row r="1883" spans="1:64" x14ac:dyDescent="0.25">
      <c r="A1883" s="1" t="s">
        <v>1499</v>
      </c>
      <c r="B1883" s="1" t="s">
        <v>18</v>
      </c>
      <c r="C1883" s="1" t="s">
        <v>7</v>
      </c>
      <c r="D1883" s="1" t="s">
        <v>2169</v>
      </c>
      <c r="E1883" s="1" t="s">
        <v>2175</v>
      </c>
      <c r="F1883" s="1" t="s">
        <v>2176</v>
      </c>
      <c r="G1883">
        <v>9.8040000000000002E-3</v>
      </c>
      <c r="H1883" s="22">
        <v>0.02</v>
      </c>
      <c r="I1883" s="2">
        <v>9.7999999999999997E-3</v>
      </c>
      <c r="J1883" s="13">
        <v>0.15210000000000001</v>
      </c>
      <c r="K1883" s="13">
        <v>0.41689999999999999</v>
      </c>
      <c r="L1883" s="13">
        <v>5.62E-2</v>
      </c>
      <c r="M1883" s="13">
        <v>-2.86E-2</v>
      </c>
      <c r="N1883" s="13">
        <v>-0.61529999999999996</v>
      </c>
      <c r="O1883" s="13">
        <v>-0.86419999999999997</v>
      </c>
      <c r="P1883" s="13">
        <v>9.7999999999999997E-3</v>
      </c>
      <c r="Q1883" s="19">
        <v>0</v>
      </c>
      <c r="R1883" s="22">
        <v>0.13</v>
      </c>
      <c r="S1883" s="22">
        <v>0.17</v>
      </c>
      <c r="T1883" s="22">
        <v>0.3</v>
      </c>
      <c r="U1883" s="19">
        <v>93</v>
      </c>
      <c r="V1883" s="19">
        <v>61</v>
      </c>
      <c r="AS1883" s="2"/>
      <c r="AT1883" s="2"/>
      <c r="AU1883" s="2"/>
      <c r="AV1883" s="15"/>
      <c r="AW1883" s="15"/>
      <c r="BA1883" s="2"/>
      <c r="BB1883" s="2"/>
      <c r="BD1883" s="20"/>
      <c r="BE1883" s="20"/>
      <c r="BG1883" s="3"/>
      <c r="BH1883" s="1"/>
      <c r="BI1883" s="1"/>
      <c r="BJ1883" s="1"/>
      <c r="BK1883" s="1"/>
      <c r="BL1883" s="1"/>
    </row>
    <row r="1884" spans="1:64" x14ac:dyDescent="0.25">
      <c r="A1884" s="1" t="s">
        <v>1</v>
      </c>
      <c r="B1884" s="1" t="s">
        <v>2</v>
      </c>
      <c r="C1884" s="1" t="s">
        <v>22</v>
      </c>
      <c r="D1884" s="1" t="s">
        <v>4</v>
      </c>
      <c r="E1884" s="1" t="s">
        <v>1298</v>
      </c>
      <c r="F1884" s="1" t="s">
        <v>2265</v>
      </c>
      <c r="G1884"/>
      <c r="H1884" s="22">
        <v>1.155E-2</v>
      </c>
      <c r="J1884" s="13">
        <v>3.4599999999999999E-2</v>
      </c>
      <c r="K1884" s="13">
        <v>7.9100000000000004E-2</v>
      </c>
      <c r="L1884" s="13">
        <v>1.06E-2</v>
      </c>
      <c r="M1884" s="13">
        <v>7.7000000000000002E-3</v>
      </c>
      <c r="N1884" s="13">
        <v>-2.81E-2</v>
      </c>
      <c r="O1884" s="13">
        <v>-7.8799999999999995E-2</v>
      </c>
      <c r="P1884" s="13"/>
      <c r="Q1884" s="19">
        <v>1</v>
      </c>
      <c r="R1884" s="22">
        <v>0.13</v>
      </c>
      <c r="S1884" s="22">
        <v>0.34</v>
      </c>
      <c r="T1884" s="22">
        <v>-0.42</v>
      </c>
      <c r="U1884" s="19">
        <v>5</v>
      </c>
      <c r="V1884" s="19">
        <v>3</v>
      </c>
      <c r="AS1884" s="2"/>
      <c r="AT1884" s="2"/>
      <c r="AU1884" s="2"/>
      <c r="AV1884" s="15"/>
      <c r="AW1884" s="15"/>
      <c r="BA1884" s="2"/>
      <c r="BB1884" s="2"/>
      <c r="BD1884" s="20"/>
      <c r="BE1884" s="20"/>
      <c r="BG1884" s="3"/>
      <c r="BH1884" s="1"/>
      <c r="BI1884" s="1"/>
      <c r="BJ1884" s="1"/>
      <c r="BK1884" s="1"/>
      <c r="BL1884" s="1"/>
    </row>
    <row r="1885" spans="1:64" x14ac:dyDescent="0.25">
      <c r="A1885" s="1" t="s">
        <v>65</v>
      </c>
      <c r="B1885" s="1" t="s">
        <v>18</v>
      </c>
      <c r="C1885" s="1" t="s">
        <v>7</v>
      </c>
      <c r="D1885" s="1" t="s">
        <v>29</v>
      </c>
      <c r="E1885" s="1" t="s">
        <v>388</v>
      </c>
      <c r="F1885" s="1" t="s">
        <v>459</v>
      </c>
      <c r="G1885">
        <v>8.6029999999999995E-3</v>
      </c>
      <c r="H1885" s="22">
        <v>-2.5121000000000001E-2</v>
      </c>
      <c r="I1885" s="2">
        <v>8.6E-3</v>
      </c>
      <c r="J1885" s="13">
        <v>-3.0599999999999999E-2</v>
      </c>
      <c r="K1885" s="13">
        <v>6.3600000000000004E-2</v>
      </c>
      <c r="L1885" s="13">
        <v>7.7999999999999996E-3</v>
      </c>
      <c r="M1885" s="13">
        <v>5.7999999999999996E-3</v>
      </c>
      <c r="N1885" s="13">
        <v>-0.1187</v>
      </c>
      <c r="O1885" s="13">
        <v>-0.23760000000000001</v>
      </c>
      <c r="P1885" s="13">
        <v>8.6E-3</v>
      </c>
      <c r="Q1885" s="19">
        <v>0</v>
      </c>
      <c r="R1885" s="22">
        <v>0.12</v>
      </c>
      <c r="S1885" s="22">
        <v>0.18</v>
      </c>
      <c r="T1885" s="22">
        <v>0.55000000000000004</v>
      </c>
      <c r="U1885" s="19">
        <v>49</v>
      </c>
      <c r="V1885" s="19">
        <v>11</v>
      </c>
      <c r="AS1885" s="2"/>
      <c r="AT1885" s="2"/>
      <c r="AU1885" s="2"/>
      <c r="AV1885" s="15"/>
      <c r="AW1885" s="15"/>
      <c r="BA1885" s="2"/>
      <c r="BB1885" s="2"/>
      <c r="BD1885" s="20"/>
      <c r="BE1885" s="20"/>
      <c r="BG1885" s="3"/>
      <c r="BH1885" s="1"/>
      <c r="BI1885" s="1"/>
      <c r="BJ1885" s="1"/>
      <c r="BK1885" s="1"/>
      <c r="BL1885" s="1"/>
    </row>
    <row r="1886" spans="1:64" x14ac:dyDescent="0.25">
      <c r="A1886" s="1" t="s">
        <v>21</v>
      </c>
      <c r="B1886" s="1" t="s">
        <v>18</v>
      </c>
      <c r="C1886" s="1" t="s">
        <v>25</v>
      </c>
      <c r="D1886" s="1" t="s">
        <v>4</v>
      </c>
      <c r="E1886" s="1" t="s">
        <v>898</v>
      </c>
      <c r="F1886" s="1" t="s">
        <v>902</v>
      </c>
      <c r="G1886"/>
      <c r="H1886" s="22">
        <v>-5.8609999999999999E-3</v>
      </c>
      <c r="J1886" s="13">
        <v>6.5199999999999994E-2</v>
      </c>
      <c r="K1886" s="13">
        <v>3.7100000000000001E-2</v>
      </c>
      <c r="L1886" s="13">
        <v>4.4000000000000003E-3</v>
      </c>
      <c r="M1886" s="13">
        <v>3.7000000000000002E-3</v>
      </c>
      <c r="N1886" s="13">
        <v>-2.41E-2</v>
      </c>
      <c r="O1886" s="13">
        <v>-0.1305</v>
      </c>
      <c r="P1886" s="13"/>
      <c r="Q1886" s="19">
        <v>0</v>
      </c>
      <c r="R1886" s="22">
        <v>0.12</v>
      </c>
      <c r="S1886" s="22">
        <v>0.13</v>
      </c>
      <c r="T1886" s="22">
        <v>0.73</v>
      </c>
      <c r="U1886" s="19">
        <v>40</v>
      </c>
      <c r="V1886" s="19">
        <v>15</v>
      </c>
      <c r="AS1886" s="2"/>
      <c r="AT1886" s="2"/>
      <c r="AU1886" s="2"/>
      <c r="AV1886" s="15"/>
      <c r="AW1886" s="15"/>
      <c r="BA1886" s="2"/>
      <c r="BB1886" s="2"/>
      <c r="BD1886" s="20"/>
      <c r="BE1886" s="20"/>
      <c r="BG1886" s="3"/>
      <c r="BH1886" s="1"/>
      <c r="BI1886" s="1"/>
      <c r="BJ1886" s="1"/>
      <c r="BK1886" s="1"/>
      <c r="BL1886" s="1"/>
    </row>
    <row r="1887" spans="1:64" x14ac:dyDescent="0.25">
      <c r="A1887" s="1" t="s">
        <v>1</v>
      </c>
      <c r="B1887" s="1" t="s">
        <v>2</v>
      </c>
      <c r="C1887" s="1" t="s">
        <v>39</v>
      </c>
      <c r="D1887" s="1" t="s">
        <v>4</v>
      </c>
      <c r="E1887" s="1" t="s">
        <v>1900</v>
      </c>
      <c r="F1887" s="1" t="s">
        <v>1903</v>
      </c>
      <c r="G1887"/>
      <c r="H1887" s="22">
        <v>2.1100000000000001E-2</v>
      </c>
      <c r="J1887" s="13">
        <v>3.56E-2</v>
      </c>
      <c r="K1887" s="13">
        <v>0.11840000000000001</v>
      </c>
      <c r="L1887" s="13">
        <v>1.37E-2</v>
      </c>
      <c r="M1887" s="13">
        <v>6.7999999999999996E-3</v>
      </c>
      <c r="N1887" s="13">
        <v>-0.23169999999999999</v>
      </c>
      <c r="O1887" s="13">
        <v>-0.29320000000000002</v>
      </c>
      <c r="P1887" s="13"/>
      <c r="Q1887" s="19">
        <v>290</v>
      </c>
      <c r="R1887" s="22">
        <v>0.12</v>
      </c>
      <c r="S1887" s="22">
        <v>0.18</v>
      </c>
      <c r="T1887" s="22">
        <v>-0.05</v>
      </c>
      <c r="U1887" s="19">
        <v>61</v>
      </c>
      <c r="V1887" s="19">
        <v>12</v>
      </c>
      <c r="AS1887" s="2"/>
      <c r="AT1887" s="2"/>
      <c r="AU1887" s="2"/>
      <c r="AV1887" s="15"/>
      <c r="AW1887" s="15"/>
      <c r="BA1887" s="2"/>
      <c r="BB1887" s="2"/>
      <c r="BD1887" s="20"/>
      <c r="BE1887" s="20"/>
      <c r="BG1887" s="3"/>
      <c r="BH1887" s="1"/>
      <c r="BI1887" s="1"/>
      <c r="BJ1887" s="1"/>
      <c r="BK1887" s="1"/>
      <c r="BL1887" s="1"/>
    </row>
    <row r="1888" spans="1:64" x14ac:dyDescent="0.25">
      <c r="A1888" s="1" t="s">
        <v>32</v>
      </c>
      <c r="B1888" s="1" t="s">
        <v>18</v>
      </c>
      <c r="C1888" s="1" t="s">
        <v>344</v>
      </c>
      <c r="D1888" s="1" t="s">
        <v>4</v>
      </c>
      <c r="E1888" s="1" t="s">
        <v>1177</v>
      </c>
      <c r="F1888" s="1" t="s">
        <v>1178</v>
      </c>
      <c r="G1888">
        <v>1.9678000000000001E-2</v>
      </c>
      <c r="H1888" s="22">
        <v>4.2661999999999999E-2</v>
      </c>
      <c r="I1888" s="2">
        <v>1.9699999999999999E-2</v>
      </c>
      <c r="J1888" s="13">
        <v>-0.3407</v>
      </c>
      <c r="K1888" s="13">
        <v>0.21829999999999999</v>
      </c>
      <c r="L1888" s="13">
        <v>2.58E-2</v>
      </c>
      <c r="M1888" s="13">
        <v>3.0000000000000001E-3</v>
      </c>
      <c r="N1888" s="13">
        <v>-0.41410000000000002</v>
      </c>
      <c r="O1888" s="13">
        <v>-0.44890000000000002</v>
      </c>
      <c r="P1888" s="13">
        <v>1.9699999999999999E-2</v>
      </c>
      <c r="Q1888" s="19">
        <v>0</v>
      </c>
      <c r="R1888" s="22">
        <v>0.12</v>
      </c>
      <c r="S1888" s="22">
        <v>0.17</v>
      </c>
      <c r="T1888" s="22">
        <v>0.17</v>
      </c>
      <c r="U1888" s="19">
        <v>39</v>
      </c>
      <c r="V1888" s="19">
        <v>11</v>
      </c>
      <c r="AS1888" s="2"/>
      <c r="AT1888" s="2"/>
      <c r="AU1888" s="2"/>
      <c r="AV1888" s="15"/>
      <c r="AW1888" s="15"/>
      <c r="BA1888" s="2"/>
      <c r="BB1888" s="2"/>
      <c r="BD1888" s="20"/>
      <c r="BE1888" s="20"/>
      <c r="BG1888" s="3"/>
      <c r="BH1888" s="1"/>
      <c r="BI1888" s="1"/>
      <c r="BJ1888" s="1"/>
      <c r="BK1888" s="1"/>
      <c r="BL1888" s="1"/>
    </row>
    <row r="1889" spans="1:64" x14ac:dyDescent="0.25">
      <c r="A1889" s="1" t="s">
        <v>17</v>
      </c>
      <c r="B1889" s="1" t="s">
        <v>18</v>
      </c>
      <c r="C1889" s="1" t="s">
        <v>25</v>
      </c>
      <c r="D1889" s="1" t="s">
        <v>617</v>
      </c>
      <c r="E1889" s="1" t="s">
        <v>2528</v>
      </c>
      <c r="F1889" s="1" t="s">
        <v>2529</v>
      </c>
      <c r="G1889"/>
      <c r="H1889" s="22">
        <v>8.6E-3</v>
      </c>
      <c r="J1889" s="13">
        <v>-4.7100000000000003E-2</v>
      </c>
      <c r="K1889" s="13">
        <v>0.25640000000000002</v>
      </c>
      <c r="L1889" s="13">
        <v>3.0700000000000002E-2</v>
      </c>
      <c r="M1889" s="13">
        <v>-1.8E-3</v>
      </c>
      <c r="N1889" s="13">
        <v>-0.70589999999999997</v>
      </c>
      <c r="O1889" s="13">
        <v>-0.76629999999999998</v>
      </c>
      <c r="P1889" s="13"/>
      <c r="Q1889" s="19">
        <v>95</v>
      </c>
      <c r="R1889" s="22">
        <v>0.12</v>
      </c>
      <c r="S1889" s="22">
        <v>0.18</v>
      </c>
      <c r="T1889" s="22">
        <v>0.38</v>
      </c>
      <c r="U1889" s="19">
        <v>47</v>
      </c>
      <c r="V1889" s="19">
        <v>16</v>
      </c>
      <c r="AS1889" s="2"/>
      <c r="AT1889" s="2"/>
      <c r="AU1889" s="2"/>
      <c r="AV1889" s="15"/>
      <c r="AW1889" s="15"/>
      <c r="BA1889" s="2"/>
      <c r="BB1889" s="2"/>
      <c r="BD1889" s="20"/>
      <c r="BE1889" s="20"/>
      <c r="BG1889" s="3"/>
      <c r="BH1889" s="1"/>
      <c r="BI1889" s="1"/>
      <c r="BJ1889" s="1"/>
      <c r="BK1889" s="1"/>
      <c r="BL1889" s="1"/>
    </row>
    <row r="1890" spans="1:64" x14ac:dyDescent="0.25">
      <c r="A1890" s="1" t="s">
        <v>483</v>
      </c>
      <c r="B1890" s="1" t="s">
        <v>18</v>
      </c>
      <c r="C1890" s="1" t="s">
        <v>25</v>
      </c>
      <c r="D1890" s="1" t="s">
        <v>4</v>
      </c>
      <c r="E1890" s="1" t="s">
        <v>1925</v>
      </c>
      <c r="F1890" s="1" t="s">
        <v>483</v>
      </c>
      <c r="G1890"/>
      <c r="H1890" s="22">
        <v>-1.32E-2</v>
      </c>
      <c r="J1890" s="13">
        <v>-6.3100000000000003E-2</v>
      </c>
      <c r="K1890" s="13">
        <v>8.6499999999999994E-2</v>
      </c>
      <c r="L1890" s="13">
        <v>1.0800000000000001E-2</v>
      </c>
      <c r="M1890" s="13">
        <v>7.3000000000000001E-3</v>
      </c>
      <c r="N1890" s="13">
        <v>-6.3700000000000007E-2</v>
      </c>
      <c r="O1890" s="13">
        <v>-6.6600000000000006E-2</v>
      </c>
      <c r="P1890" s="13"/>
      <c r="Q1890" s="19">
        <v>112</v>
      </c>
      <c r="R1890" s="22">
        <v>0.12</v>
      </c>
      <c r="S1890" s="22">
        <v>0.19</v>
      </c>
      <c r="T1890" s="22">
        <v>0.61</v>
      </c>
      <c r="U1890" s="19">
        <v>9</v>
      </c>
      <c r="V1890" s="19">
        <v>4</v>
      </c>
      <c r="AS1890" s="2"/>
      <c r="AT1890" s="2"/>
      <c r="AU1890" s="2"/>
      <c r="AV1890" s="15"/>
      <c r="AW1890" s="15"/>
      <c r="BA1890" s="2"/>
      <c r="BB1890" s="2"/>
      <c r="BD1890" s="20"/>
      <c r="BE1890" s="20"/>
      <c r="BG1890" s="3"/>
      <c r="BH1890" s="1"/>
      <c r="BI1890" s="1"/>
      <c r="BJ1890" s="1"/>
      <c r="BK1890" s="1"/>
      <c r="BL1890" s="1"/>
    </row>
    <row r="1891" spans="1:64" x14ac:dyDescent="0.25">
      <c r="A1891" s="1" t="s">
        <v>32</v>
      </c>
      <c r="B1891" s="1" t="s">
        <v>18</v>
      </c>
      <c r="C1891" s="1" t="s">
        <v>25</v>
      </c>
      <c r="D1891" s="1" t="s">
        <v>286</v>
      </c>
      <c r="E1891" s="1" t="s">
        <v>1000</v>
      </c>
      <c r="F1891" s="1" t="s">
        <v>2619</v>
      </c>
      <c r="G1891"/>
      <c r="H1891" s="22">
        <v>-1.6000000000000001E-3</v>
      </c>
      <c r="J1891" s="13">
        <v>4.7899999999999998E-2</v>
      </c>
      <c r="K1891" s="13">
        <v>3.7100000000000001E-2</v>
      </c>
      <c r="L1891" s="13">
        <v>4.4000000000000003E-3</v>
      </c>
      <c r="M1891" s="13">
        <v>3.8E-3</v>
      </c>
      <c r="N1891" s="13">
        <v>-1.6000000000000001E-3</v>
      </c>
      <c r="O1891" s="13">
        <v>-0.1096</v>
      </c>
      <c r="P1891" s="13"/>
      <c r="Q1891" s="19">
        <v>29</v>
      </c>
      <c r="R1891" s="22">
        <v>0.12</v>
      </c>
      <c r="S1891" s="22">
        <v>0.19</v>
      </c>
      <c r="T1891" s="22">
        <v>0.69</v>
      </c>
      <c r="U1891" s="19">
        <v>35</v>
      </c>
      <c r="V1891" s="19">
        <v>11</v>
      </c>
      <c r="AS1891" s="2"/>
      <c r="AT1891" s="2"/>
      <c r="AU1891" s="2"/>
      <c r="AV1891" s="15"/>
      <c r="AW1891" s="15"/>
      <c r="BA1891" s="2"/>
      <c r="BB1891" s="2"/>
      <c r="BD1891" s="20"/>
      <c r="BE1891" s="20"/>
      <c r="BG1891" s="3"/>
      <c r="BH1891" s="1"/>
      <c r="BI1891" s="1"/>
      <c r="BJ1891" s="1"/>
      <c r="BK1891" s="1"/>
      <c r="BL1891" s="1"/>
    </row>
    <row r="1892" spans="1:64" x14ac:dyDescent="0.25">
      <c r="A1892" s="1" t="s">
        <v>65</v>
      </c>
      <c r="B1892" s="1" t="s">
        <v>333</v>
      </c>
      <c r="C1892" s="1" t="s">
        <v>7</v>
      </c>
      <c r="D1892" s="1" t="s">
        <v>29</v>
      </c>
      <c r="E1892" s="1" t="s">
        <v>453</v>
      </c>
      <c r="F1892" s="1" t="s">
        <v>461</v>
      </c>
      <c r="G1892">
        <v>1.864E-3</v>
      </c>
      <c r="H1892" s="22">
        <v>2.5576999999999999E-2</v>
      </c>
      <c r="I1892" s="2">
        <v>1.9E-3</v>
      </c>
      <c r="J1892" s="13">
        <v>0.1113</v>
      </c>
      <c r="K1892" s="13">
        <v>7.5499999999999998E-2</v>
      </c>
      <c r="L1892" s="13">
        <v>9.1999999999999998E-3</v>
      </c>
      <c r="M1892" s="13">
        <v>6.4000000000000003E-3</v>
      </c>
      <c r="N1892" s="13">
        <v>0</v>
      </c>
      <c r="O1892" s="13">
        <v>-0.24160000000000001</v>
      </c>
      <c r="P1892" s="13">
        <v>1.9E-3</v>
      </c>
      <c r="Q1892" s="19">
        <v>0</v>
      </c>
      <c r="R1892" s="22">
        <v>0.12</v>
      </c>
      <c r="S1892" s="22">
        <v>0.2</v>
      </c>
      <c r="T1892" s="22">
        <v>-0.46</v>
      </c>
      <c r="U1892" s="19">
        <v>189</v>
      </c>
      <c r="V1892" s="19">
        <v>57</v>
      </c>
      <c r="AS1892" s="2"/>
      <c r="AT1892" s="2"/>
      <c r="AU1892" s="2"/>
      <c r="AV1892" s="15"/>
      <c r="AW1892" s="15"/>
      <c r="BA1892" s="2"/>
      <c r="BB1892" s="2"/>
      <c r="BD1892" s="20"/>
      <c r="BE1892" s="20"/>
      <c r="BG1892" s="3"/>
      <c r="BH1892" s="1"/>
      <c r="BI1892" s="1"/>
      <c r="BJ1892" s="1"/>
      <c r="BK1892" s="1"/>
      <c r="BL1892" s="1"/>
    </row>
    <row r="1893" spans="1:64" x14ac:dyDescent="0.25">
      <c r="A1893" s="1" t="s">
        <v>1</v>
      </c>
      <c r="B1893" s="1" t="s">
        <v>2</v>
      </c>
      <c r="C1893" s="1" t="s">
        <v>13</v>
      </c>
      <c r="D1893" s="1" t="s">
        <v>4</v>
      </c>
      <c r="E1893" s="1" t="s">
        <v>1991</v>
      </c>
      <c r="F1893" s="1" t="s">
        <v>1545</v>
      </c>
      <c r="G1893"/>
      <c r="H1893" s="22">
        <v>-1.9139999999999999E-3</v>
      </c>
      <c r="J1893" s="13">
        <v>5.57E-2</v>
      </c>
      <c r="K1893" s="13">
        <v>9.9400000000000002E-2</v>
      </c>
      <c r="L1893" s="13">
        <v>1.11E-2</v>
      </c>
      <c r="M1893" s="13">
        <v>6.1999999999999998E-3</v>
      </c>
      <c r="N1893" s="13">
        <v>-9.6000000000000002E-2</v>
      </c>
      <c r="O1893" s="13">
        <v>-0.28060000000000002</v>
      </c>
      <c r="P1893" s="13"/>
      <c r="Q1893" s="19">
        <v>44</v>
      </c>
      <c r="R1893" s="22">
        <v>0.11</v>
      </c>
      <c r="S1893" s="22">
        <v>0.19</v>
      </c>
      <c r="T1893" s="22">
        <v>7.0000000000000007E-2</v>
      </c>
      <c r="U1893" s="19">
        <v>84</v>
      </c>
      <c r="V1893" s="19">
        <v>29</v>
      </c>
      <c r="AS1893" s="2"/>
      <c r="AT1893" s="2"/>
      <c r="AU1893" s="2"/>
      <c r="AV1893" s="15"/>
      <c r="AW1893" s="15"/>
      <c r="BA1893" s="2"/>
      <c r="BB1893" s="2"/>
      <c r="BD1893" s="20"/>
      <c r="BE1893" s="20"/>
      <c r="BG1893" s="3"/>
      <c r="BH1893" s="1"/>
      <c r="BI1893" s="1"/>
      <c r="BJ1893" s="1"/>
      <c r="BK1893" s="1"/>
      <c r="BL1893" s="1"/>
    </row>
    <row r="1894" spans="1:64" x14ac:dyDescent="0.25">
      <c r="A1894" s="1" t="s">
        <v>1</v>
      </c>
      <c r="B1894" s="1" t="s">
        <v>2</v>
      </c>
      <c r="C1894" s="1" t="s">
        <v>13</v>
      </c>
      <c r="D1894" s="1" t="s">
        <v>4</v>
      </c>
      <c r="E1894" s="1" t="s">
        <v>1719</v>
      </c>
      <c r="F1894" s="1" t="s">
        <v>1720</v>
      </c>
      <c r="G1894"/>
      <c r="H1894" s="22">
        <v>-2.7900000000000001E-2</v>
      </c>
      <c r="J1894" s="13">
        <v>-1.1299999999999999E-2</v>
      </c>
      <c r="K1894" s="13">
        <v>0.14680000000000001</v>
      </c>
      <c r="L1894" s="13">
        <v>1.6E-2</v>
      </c>
      <c r="M1894" s="13">
        <v>5.5999999999999999E-3</v>
      </c>
      <c r="N1894" s="13">
        <v>-0.28760000000000002</v>
      </c>
      <c r="O1894" s="13">
        <v>-0.40749999999999997</v>
      </c>
      <c r="P1894" s="13"/>
      <c r="Q1894" s="19">
        <v>2</v>
      </c>
      <c r="R1894" s="22">
        <v>0.11</v>
      </c>
      <c r="S1894" s="22">
        <v>0.22</v>
      </c>
      <c r="T1894" s="22">
        <v>0.02</v>
      </c>
      <c r="U1894" s="19">
        <v>68</v>
      </c>
      <c r="V1894" s="19">
        <v>15</v>
      </c>
      <c r="AS1894" s="2"/>
      <c r="AT1894" s="2"/>
      <c r="AU1894" s="2"/>
      <c r="AV1894" s="15"/>
      <c r="AW1894" s="15"/>
      <c r="BA1894" s="2"/>
      <c r="BB1894" s="2"/>
      <c r="BD1894" s="20"/>
      <c r="BE1894" s="20"/>
      <c r="BG1894" s="3"/>
      <c r="BH1894" s="1"/>
      <c r="BI1894" s="1"/>
      <c r="BJ1894" s="1"/>
      <c r="BK1894" s="1"/>
      <c r="BL1894" s="1"/>
    </row>
    <row r="1895" spans="1:64" x14ac:dyDescent="0.25">
      <c r="A1895" s="1" t="s">
        <v>1</v>
      </c>
      <c r="B1895" s="1" t="s">
        <v>2</v>
      </c>
      <c r="C1895" s="1" t="s">
        <v>25</v>
      </c>
      <c r="D1895" s="1" t="s">
        <v>4</v>
      </c>
      <c r="E1895" s="1" t="s">
        <v>254</v>
      </c>
      <c r="F1895" s="1" t="s">
        <v>2294</v>
      </c>
      <c r="G1895"/>
      <c r="H1895" s="22">
        <v>4.7600000000000003E-2</v>
      </c>
      <c r="J1895" s="13">
        <v>6.6000000000000003E-2</v>
      </c>
      <c r="K1895" s="13">
        <v>0.13819999999999999</v>
      </c>
      <c r="L1895" s="13">
        <v>1.49E-2</v>
      </c>
      <c r="M1895" s="13">
        <v>5.7000000000000002E-3</v>
      </c>
      <c r="N1895" s="13">
        <v>-4.1099999999999998E-2</v>
      </c>
      <c r="O1895" s="13">
        <v>-0.1201</v>
      </c>
      <c r="P1895" s="13"/>
      <c r="Q1895" s="19">
        <v>47</v>
      </c>
      <c r="R1895" s="22">
        <v>0.11</v>
      </c>
      <c r="S1895" s="22">
        <v>0.15</v>
      </c>
      <c r="T1895" s="22">
        <v>-0.28999999999999998</v>
      </c>
      <c r="U1895" s="19">
        <v>9</v>
      </c>
      <c r="V1895" s="19">
        <v>5</v>
      </c>
      <c r="AS1895" s="2"/>
      <c r="AT1895" s="2"/>
      <c r="AU1895" s="2"/>
      <c r="AV1895" s="15"/>
      <c r="AW1895" s="15"/>
      <c r="BA1895" s="2"/>
      <c r="BB1895" s="2"/>
      <c r="BD1895" s="20"/>
      <c r="BE1895" s="20"/>
      <c r="BG1895" s="3"/>
      <c r="BH1895" s="1"/>
      <c r="BI1895" s="1"/>
      <c r="BJ1895" s="1"/>
      <c r="BK1895" s="1"/>
      <c r="BL1895" s="1"/>
    </row>
    <row r="1896" spans="1:64" x14ac:dyDescent="0.25">
      <c r="A1896" s="1" t="s">
        <v>1</v>
      </c>
      <c r="B1896" s="1" t="s">
        <v>2</v>
      </c>
      <c r="C1896" s="1" t="s">
        <v>342</v>
      </c>
      <c r="D1896" s="1" t="s">
        <v>48</v>
      </c>
      <c r="E1896" s="1" t="s">
        <v>1885</v>
      </c>
      <c r="F1896" s="1" t="s">
        <v>1887</v>
      </c>
      <c r="G1896"/>
      <c r="H1896" s="22">
        <v>-2.8999999999999998E-3</v>
      </c>
      <c r="J1896" s="13">
        <v>-5.6599999999999998E-2</v>
      </c>
      <c r="K1896" s="13">
        <v>0.1938</v>
      </c>
      <c r="L1896" s="13">
        <v>2.1600000000000001E-2</v>
      </c>
      <c r="M1896" s="13">
        <v>6.4999999999999997E-3</v>
      </c>
      <c r="N1896" s="13">
        <v>-0.29249999999999998</v>
      </c>
      <c r="O1896" s="13">
        <v>-0.29249999999999998</v>
      </c>
      <c r="P1896" s="13"/>
      <c r="Q1896" s="19">
        <v>1</v>
      </c>
      <c r="R1896" s="22">
        <v>0.11</v>
      </c>
      <c r="S1896" s="22">
        <v>0.36</v>
      </c>
      <c r="T1896" s="22">
        <v>-0.47</v>
      </c>
      <c r="U1896" s="19">
        <v>57</v>
      </c>
      <c r="V1896" s="19">
        <v>29</v>
      </c>
      <c r="AS1896" s="2"/>
      <c r="AT1896" s="2"/>
      <c r="AU1896" s="2"/>
      <c r="AV1896" s="15"/>
      <c r="AW1896" s="15"/>
      <c r="BA1896" s="2"/>
      <c r="BB1896" s="2"/>
      <c r="BD1896" s="20"/>
      <c r="BE1896" s="20"/>
      <c r="BG1896" s="3"/>
      <c r="BH1896" s="1"/>
      <c r="BI1896" s="1"/>
      <c r="BJ1896" s="1"/>
      <c r="BK1896" s="1"/>
      <c r="BL1896" s="1"/>
    </row>
    <row r="1897" spans="1:64" x14ac:dyDescent="0.25">
      <c r="A1897" s="1" t="s">
        <v>65</v>
      </c>
      <c r="B1897" s="1" t="s">
        <v>68</v>
      </c>
      <c r="C1897" s="1" t="s">
        <v>11</v>
      </c>
      <c r="D1897" s="1" t="s">
        <v>16</v>
      </c>
      <c r="E1897" s="1" t="s">
        <v>1652</v>
      </c>
      <c r="F1897" s="1" t="s">
        <v>1656</v>
      </c>
      <c r="G1897"/>
      <c r="H1897" s="22">
        <v>7.0000000000000001E-3</v>
      </c>
      <c r="J1897" s="13">
        <v>5.8500000000000003E-2</v>
      </c>
      <c r="K1897" s="13">
        <v>0.1419</v>
      </c>
      <c r="L1897" s="13">
        <v>1.4999999999999999E-2</v>
      </c>
      <c r="M1897" s="13">
        <v>4.7999999999999996E-3</v>
      </c>
      <c r="N1897" s="13">
        <v>-0.27300000000000002</v>
      </c>
      <c r="O1897" s="13">
        <v>-0.6089</v>
      </c>
      <c r="P1897" s="13"/>
      <c r="Q1897" s="19">
        <v>810</v>
      </c>
      <c r="R1897" s="22">
        <v>0.11</v>
      </c>
      <c r="S1897" s="22">
        <v>0.15</v>
      </c>
      <c r="T1897" s="22">
        <v>0.51</v>
      </c>
      <c r="U1897" s="19">
        <v>164</v>
      </c>
      <c r="V1897" s="19">
        <v>43</v>
      </c>
      <c r="AS1897" s="2"/>
      <c r="AT1897" s="2"/>
      <c r="AU1897" s="2"/>
      <c r="AV1897" s="15"/>
      <c r="AW1897" s="15"/>
      <c r="BA1897" s="2"/>
      <c r="BB1897" s="2"/>
      <c r="BD1897" s="20"/>
      <c r="BE1897" s="20"/>
      <c r="BG1897" s="3"/>
      <c r="BH1897" s="1"/>
      <c r="BI1897" s="1"/>
      <c r="BJ1897" s="1"/>
      <c r="BK1897" s="1"/>
      <c r="BL1897" s="1"/>
    </row>
    <row r="1898" spans="1:64" x14ac:dyDescent="0.25">
      <c r="A1898" s="1" t="s">
        <v>21</v>
      </c>
      <c r="B1898" s="1" t="s">
        <v>18</v>
      </c>
      <c r="C1898" s="1" t="s">
        <v>7</v>
      </c>
      <c r="D1898" s="1" t="s">
        <v>4</v>
      </c>
      <c r="E1898" s="1" t="s">
        <v>885</v>
      </c>
      <c r="F1898" s="1" t="s">
        <v>886</v>
      </c>
      <c r="G1898"/>
      <c r="H1898" s="22">
        <v>-1.4118E-2</v>
      </c>
      <c r="J1898" s="13">
        <v>4.5900000000000003E-2</v>
      </c>
      <c r="K1898" s="13">
        <v>8.3500000000000005E-2</v>
      </c>
      <c r="L1898" s="13">
        <v>9.4000000000000004E-3</v>
      </c>
      <c r="M1898" s="13">
        <v>6.0000000000000001E-3</v>
      </c>
      <c r="N1898" s="13">
        <v>-4.9500000000000002E-2</v>
      </c>
      <c r="O1898" s="13">
        <v>-0.1731</v>
      </c>
      <c r="P1898" s="13"/>
      <c r="Q1898" s="19">
        <v>0</v>
      </c>
      <c r="R1898" s="22">
        <v>0.11</v>
      </c>
      <c r="S1898" s="22">
        <v>0.17</v>
      </c>
      <c r="T1898" s="22">
        <v>0.9</v>
      </c>
      <c r="U1898" s="19">
        <v>36</v>
      </c>
      <c r="V1898" s="19">
        <v>12</v>
      </c>
      <c r="AS1898" s="2"/>
      <c r="AT1898" s="2"/>
      <c r="AU1898" s="2"/>
      <c r="AV1898" s="15"/>
      <c r="AW1898" s="15"/>
      <c r="BA1898" s="2"/>
      <c r="BB1898" s="2"/>
      <c r="BD1898" s="20"/>
      <c r="BE1898" s="20"/>
      <c r="BG1898" s="3"/>
      <c r="BH1898" s="1"/>
      <c r="BI1898" s="1"/>
      <c r="BJ1898" s="1"/>
      <c r="BK1898" s="1"/>
      <c r="BL1898" s="1"/>
    </row>
    <row r="1899" spans="1:64" x14ac:dyDescent="0.25">
      <c r="A1899" s="1" t="s">
        <v>6</v>
      </c>
      <c r="B1899" s="1" t="s">
        <v>18</v>
      </c>
      <c r="C1899" s="1" t="s">
        <v>1645</v>
      </c>
      <c r="D1899" s="1" t="s">
        <v>4</v>
      </c>
      <c r="E1899" s="1" t="s">
        <v>1230</v>
      </c>
      <c r="F1899" s="1" t="s">
        <v>1231</v>
      </c>
      <c r="G1899">
        <v>1.5438E-2</v>
      </c>
      <c r="H1899" s="22">
        <v>-0.20444399999999999</v>
      </c>
      <c r="I1899" s="2">
        <v>1.54E-2</v>
      </c>
      <c r="J1899" s="13">
        <v>9.1399999999999995E-2</v>
      </c>
      <c r="K1899" s="13">
        <v>0.53779999999999994</v>
      </c>
      <c r="L1899" s="13">
        <v>5.7299999999999997E-2</v>
      </c>
      <c r="M1899" s="13">
        <v>-8.3400000000000002E-2</v>
      </c>
      <c r="N1899" s="13">
        <v>-0.44350000000000001</v>
      </c>
      <c r="O1899" s="13">
        <v>-0.69240000000000002</v>
      </c>
      <c r="P1899" s="13">
        <v>1.54E-2</v>
      </c>
      <c r="Q1899" s="19">
        <v>0</v>
      </c>
      <c r="R1899" s="22">
        <v>0.11</v>
      </c>
      <c r="S1899" s="22">
        <v>0.16</v>
      </c>
      <c r="T1899" s="22">
        <v>0.53</v>
      </c>
      <c r="U1899" s="19">
        <v>45</v>
      </c>
      <c r="V1899" s="19">
        <v>45</v>
      </c>
      <c r="AS1899" s="2"/>
      <c r="AT1899" s="2"/>
      <c r="AU1899" s="2"/>
      <c r="AV1899" s="15"/>
      <c r="AW1899" s="15"/>
      <c r="BA1899" s="2"/>
      <c r="BB1899" s="2"/>
      <c r="BD1899" s="20"/>
      <c r="BE1899" s="20"/>
      <c r="BG1899" s="3"/>
      <c r="BH1899" s="1"/>
      <c r="BI1899" s="1"/>
      <c r="BJ1899" s="1"/>
      <c r="BK1899" s="1"/>
      <c r="BL1899" s="1"/>
    </row>
    <row r="1900" spans="1:64" x14ac:dyDescent="0.25">
      <c r="A1900" s="1" t="s">
        <v>17</v>
      </c>
      <c r="B1900" s="1" t="s">
        <v>18</v>
      </c>
      <c r="C1900" s="1" t="s">
        <v>25</v>
      </c>
      <c r="D1900" s="1" t="s">
        <v>100</v>
      </c>
      <c r="E1900" s="1" t="s">
        <v>3074</v>
      </c>
      <c r="F1900" s="1" t="s">
        <v>3075</v>
      </c>
      <c r="G1900"/>
      <c r="H1900" s="22">
        <v>-2.1299999999999999E-2</v>
      </c>
      <c r="J1900" s="13">
        <v>3.32E-2</v>
      </c>
      <c r="K1900" s="13">
        <v>0.1457</v>
      </c>
      <c r="L1900" s="13">
        <v>1.66E-2</v>
      </c>
      <c r="M1900" s="13">
        <v>6.6E-3</v>
      </c>
      <c r="N1900" s="13">
        <v>-6.0199999999999997E-2</v>
      </c>
      <c r="O1900" s="13">
        <v>-9.7299999999999998E-2</v>
      </c>
      <c r="P1900" s="13"/>
      <c r="Q1900" s="19">
        <v>61</v>
      </c>
      <c r="R1900" s="22">
        <v>0.11</v>
      </c>
      <c r="S1900" s="22">
        <v>0.17</v>
      </c>
      <c r="T1900" s="22">
        <v>0.2</v>
      </c>
      <c r="U1900" s="19">
        <v>7</v>
      </c>
      <c r="V1900" s="19">
        <v>7</v>
      </c>
      <c r="AS1900" s="2"/>
      <c r="AT1900" s="2"/>
      <c r="AU1900" s="2"/>
      <c r="AV1900" s="15"/>
      <c r="AW1900" s="15"/>
      <c r="BA1900" s="2"/>
      <c r="BB1900" s="2"/>
      <c r="BD1900" s="20"/>
      <c r="BE1900" s="20"/>
      <c r="BG1900" s="3"/>
      <c r="BH1900" s="1"/>
      <c r="BI1900" s="1"/>
      <c r="BJ1900" s="1"/>
      <c r="BK1900" s="1"/>
      <c r="BL1900" s="1"/>
    </row>
    <row r="1901" spans="1:64" x14ac:dyDescent="0.25">
      <c r="A1901" s="1" t="s">
        <v>32</v>
      </c>
      <c r="B1901" s="1" t="s">
        <v>18</v>
      </c>
      <c r="C1901" s="1" t="s">
        <v>25</v>
      </c>
      <c r="D1901" s="1" t="s">
        <v>19</v>
      </c>
      <c r="E1901" s="1" t="s">
        <v>2302</v>
      </c>
      <c r="F1901" s="1" t="s">
        <v>2304</v>
      </c>
      <c r="G1901"/>
      <c r="H1901" s="22">
        <v>-6.7000000000000002E-3</v>
      </c>
      <c r="J1901" s="13">
        <v>9.5000000000000001E-2</v>
      </c>
      <c r="K1901" s="13">
        <v>9.9699999999999997E-2</v>
      </c>
      <c r="L1901" s="13">
        <v>9.4999999999999998E-3</v>
      </c>
      <c r="M1901" s="13">
        <v>4.4000000000000003E-3</v>
      </c>
      <c r="N1901" s="13">
        <v>-0.22989999999999999</v>
      </c>
      <c r="O1901" s="13">
        <v>-0.43940000000000001</v>
      </c>
      <c r="P1901" s="13"/>
      <c r="Q1901" s="19">
        <v>117</v>
      </c>
      <c r="R1901" s="22">
        <v>0.1</v>
      </c>
      <c r="S1901" s="22">
        <v>0.1</v>
      </c>
      <c r="T1901" s="22">
        <v>0.5</v>
      </c>
      <c r="U1901" s="19">
        <v>48</v>
      </c>
      <c r="V1901" s="19">
        <v>7</v>
      </c>
      <c r="AS1901" s="2"/>
      <c r="AT1901" s="2"/>
      <c r="AU1901" s="2"/>
      <c r="AV1901" s="15"/>
      <c r="AW1901" s="15"/>
      <c r="BA1901" s="2"/>
      <c r="BB1901" s="2"/>
      <c r="BD1901" s="20"/>
      <c r="BE1901" s="20"/>
      <c r="BG1901" s="3"/>
      <c r="BH1901" s="1"/>
      <c r="BI1901" s="1"/>
      <c r="BJ1901" s="1"/>
      <c r="BK1901" s="1"/>
      <c r="BL1901" s="1"/>
    </row>
    <row r="1902" spans="1:64" x14ac:dyDescent="0.25">
      <c r="A1902" s="1" t="s">
        <v>1</v>
      </c>
      <c r="B1902" s="1" t="s">
        <v>18</v>
      </c>
      <c r="C1902" s="1" t="s">
        <v>39</v>
      </c>
      <c r="D1902" s="1" t="s">
        <v>4</v>
      </c>
      <c r="E1902" s="1" t="s">
        <v>3275</v>
      </c>
      <c r="F1902" s="1" t="s">
        <v>3276</v>
      </c>
      <c r="G1902"/>
      <c r="H1902" s="22">
        <v>2.3E-3</v>
      </c>
      <c r="J1902" s="13">
        <v>0.03</v>
      </c>
      <c r="K1902" s="13">
        <v>0.19040000000000001</v>
      </c>
      <c r="L1902" s="13">
        <v>1.9099999999999999E-2</v>
      </c>
      <c r="M1902" s="13">
        <v>5.9999999999999995E-4</v>
      </c>
      <c r="N1902" s="13">
        <v>-0.28360000000000002</v>
      </c>
      <c r="O1902" s="13">
        <v>-0.42309999999999998</v>
      </c>
      <c r="P1902" s="13"/>
      <c r="Q1902" s="19">
        <v>1</v>
      </c>
      <c r="R1902" s="22">
        <v>0.1</v>
      </c>
      <c r="S1902" s="22">
        <v>0.12</v>
      </c>
      <c r="T1902" s="22">
        <v>0.02</v>
      </c>
      <c r="U1902" s="19">
        <v>29</v>
      </c>
      <c r="V1902" s="19">
        <v>27</v>
      </c>
      <c r="AS1902" s="2"/>
      <c r="AT1902" s="2"/>
      <c r="AU1902" s="2"/>
      <c r="AV1902" s="15"/>
      <c r="AW1902" s="15"/>
      <c r="BA1902" s="2"/>
      <c r="BB1902" s="2"/>
      <c r="BD1902" s="20"/>
      <c r="BE1902" s="20"/>
      <c r="BG1902" s="3"/>
      <c r="BH1902" s="1"/>
      <c r="BI1902" s="1"/>
      <c r="BJ1902" s="1"/>
      <c r="BK1902" s="1"/>
      <c r="BL1902" s="1"/>
    </row>
    <row r="1903" spans="1:64" x14ac:dyDescent="0.25">
      <c r="A1903" s="1" t="s">
        <v>17</v>
      </c>
      <c r="B1903" s="1" t="s">
        <v>18</v>
      </c>
      <c r="C1903" s="1" t="s">
        <v>494</v>
      </c>
      <c r="D1903" s="1" t="s">
        <v>283</v>
      </c>
      <c r="E1903" s="1" t="s">
        <v>446</v>
      </c>
      <c r="F1903" s="1" t="s">
        <v>581</v>
      </c>
      <c r="G1903">
        <v>-1.091E-3</v>
      </c>
      <c r="H1903" s="22">
        <v>2.2599999999999999E-3</v>
      </c>
      <c r="I1903" s="2">
        <v>-1.1000000000000001E-3</v>
      </c>
      <c r="J1903" s="13">
        <v>2.5000000000000001E-2</v>
      </c>
      <c r="K1903" s="13">
        <v>0.1013</v>
      </c>
      <c r="L1903" s="13">
        <v>1.0500000000000001E-2</v>
      </c>
      <c r="M1903" s="13">
        <v>5.4000000000000003E-3</v>
      </c>
      <c r="N1903" s="13">
        <v>-6.3100000000000003E-2</v>
      </c>
      <c r="O1903" s="13">
        <v>-0.29630000000000001</v>
      </c>
      <c r="P1903" s="13">
        <v>-1.1000000000000001E-3</v>
      </c>
      <c r="Q1903" s="19">
        <v>0</v>
      </c>
      <c r="R1903" s="22">
        <v>0.1</v>
      </c>
      <c r="S1903" s="22">
        <v>0.15</v>
      </c>
      <c r="T1903" s="22">
        <v>0.45</v>
      </c>
      <c r="U1903" s="19">
        <v>121</v>
      </c>
      <c r="V1903" s="19">
        <v>42</v>
      </c>
      <c r="AS1903" s="2"/>
      <c r="AT1903" s="2"/>
      <c r="AU1903" s="2"/>
      <c r="AV1903" s="15"/>
      <c r="AW1903" s="15"/>
      <c r="BA1903" s="2"/>
      <c r="BB1903" s="2"/>
      <c r="BD1903" s="20"/>
      <c r="BE1903" s="20"/>
      <c r="BG1903" s="3"/>
      <c r="BH1903" s="1"/>
      <c r="BI1903" s="1"/>
      <c r="BJ1903" s="1"/>
      <c r="BK1903" s="1"/>
      <c r="BL1903" s="1"/>
    </row>
    <row r="1904" spans="1:64" x14ac:dyDescent="0.25">
      <c r="A1904" s="1" t="s">
        <v>6</v>
      </c>
      <c r="B1904" s="1" t="s">
        <v>18</v>
      </c>
      <c r="C1904" s="1" t="s">
        <v>1645</v>
      </c>
      <c r="D1904" s="1" t="s">
        <v>4</v>
      </c>
      <c r="E1904" s="1" t="s">
        <v>2041</v>
      </c>
      <c r="F1904" s="1" t="s">
        <v>2042</v>
      </c>
      <c r="G1904">
        <v>-3.1757000000000001E-2</v>
      </c>
      <c r="H1904" s="22">
        <v>-0.274891</v>
      </c>
      <c r="I1904" s="2">
        <v>-3.1800000000000002E-2</v>
      </c>
      <c r="J1904" s="13">
        <v>-0.17979999999999999</v>
      </c>
      <c r="K1904" s="13">
        <v>0.9365</v>
      </c>
      <c r="L1904" s="13">
        <v>9.7600000000000006E-2</v>
      </c>
      <c r="M1904" s="13">
        <v>-0.2445</v>
      </c>
      <c r="N1904" s="13">
        <v>-0.40189999999999998</v>
      </c>
      <c r="O1904" s="13">
        <v>-0.64510000000000001</v>
      </c>
      <c r="P1904" s="13">
        <v>-3.1800000000000002E-2</v>
      </c>
      <c r="Q1904" s="19">
        <v>0</v>
      </c>
      <c r="R1904" s="22">
        <v>0.1</v>
      </c>
      <c r="S1904" s="22">
        <v>0.21</v>
      </c>
      <c r="T1904" s="22">
        <v>0.31</v>
      </c>
      <c r="U1904" s="19">
        <v>22</v>
      </c>
      <c r="V1904" s="19">
        <v>22</v>
      </c>
      <c r="AS1904" s="2"/>
      <c r="AT1904" s="2"/>
      <c r="AU1904" s="2"/>
      <c r="AV1904" s="15"/>
      <c r="AW1904" s="15"/>
      <c r="BA1904" s="2"/>
      <c r="BB1904" s="2"/>
      <c r="BD1904" s="20"/>
      <c r="BE1904" s="20"/>
      <c r="BG1904" s="3"/>
      <c r="BH1904" s="1"/>
      <c r="BI1904" s="1"/>
      <c r="BJ1904" s="1"/>
      <c r="BK1904" s="1"/>
      <c r="BL1904" s="1"/>
    </row>
    <row r="1905" spans="1:64" x14ac:dyDescent="0.25">
      <c r="A1905" s="1" t="s">
        <v>36</v>
      </c>
      <c r="B1905" s="1" t="s">
        <v>8</v>
      </c>
      <c r="C1905" s="1" t="s">
        <v>7</v>
      </c>
      <c r="D1905" s="1" t="s">
        <v>4</v>
      </c>
      <c r="E1905" s="1" t="s">
        <v>658</v>
      </c>
      <c r="F1905" s="1" t="s">
        <v>2430</v>
      </c>
      <c r="G1905"/>
      <c r="H1905" s="22">
        <v>-5.1999999999999998E-3</v>
      </c>
      <c r="J1905" s="13">
        <v>4.87E-2</v>
      </c>
      <c r="K1905" s="13">
        <v>4.2700000000000002E-2</v>
      </c>
      <c r="L1905" s="13">
        <v>4.3E-3</v>
      </c>
      <c r="M1905" s="13">
        <v>3.3999999999999998E-3</v>
      </c>
      <c r="N1905" s="13">
        <v>-5.1999999999999998E-3</v>
      </c>
      <c r="O1905" s="13">
        <v>-0.15340000000000001</v>
      </c>
      <c r="P1905" s="13"/>
      <c r="Q1905" s="19">
        <v>208</v>
      </c>
      <c r="R1905" s="22">
        <v>0.1</v>
      </c>
      <c r="S1905" s="22">
        <v>0.11</v>
      </c>
      <c r="T1905" s="22">
        <v>0.64</v>
      </c>
      <c r="U1905" s="19">
        <v>105</v>
      </c>
      <c r="V1905" s="19">
        <v>21</v>
      </c>
      <c r="AS1905" s="2"/>
      <c r="AT1905" s="2"/>
      <c r="AU1905" s="2"/>
      <c r="AV1905" s="15"/>
      <c r="AW1905" s="15"/>
      <c r="BA1905" s="2"/>
      <c r="BB1905" s="2"/>
      <c r="BD1905" s="20"/>
      <c r="BE1905" s="20"/>
      <c r="BG1905" s="3"/>
      <c r="BH1905" s="1"/>
      <c r="BI1905" s="1"/>
      <c r="BJ1905" s="1"/>
      <c r="BK1905" s="1"/>
      <c r="BL1905" s="1"/>
    </row>
    <row r="1906" spans="1:64" x14ac:dyDescent="0.25">
      <c r="A1906" s="1" t="s">
        <v>1</v>
      </c>
      <c r="B1906" s="1" t="s">
        <v>18</v>
      </c>
      <c r="C1906" s="1" t="s">
        <v>71</v>
      </c>
      <c r="D1906" s="1" t="s">
        <v>40</v>
      </c>
      <c r="E1906" s="1" t="s">
        <v>238</v>
      </c>
      <c r="F1906" s="1" t="s">
        <v>345</v>
      </c>
      <c r="G1906"/>
      <c r="H1906" s="22">
        <v>7.4000000000000003E-3</v>
      </c>
      <c r="J1906" s="13">
        <v>3.1199999999999999E-2</v>
      </c>
      <c r="K1906" s="13">
        <v>0.1426</v>
      </c>
      <c r="L1906" s="13">
        <v>1.41E-2</v>
      </c>
      <c r="M1906" s="13">
        <v>4.1000000000000003E-3</v>
      </c>
      <c r="N1906" s="13">
        <v>-0.254</v>
      </c>
      <c r="O1906" s="13">
        <v>-0.30280000000000001</v>
      </c>
      <c r="P1906" s="13"/>
      <c r="Q1906" s="19">
        <v>2</v>
      </c>
      <c r="R1906" s="22">
        <v>0.1</v>
      </c>
      <c r="S1906" s="22">
        <v>0.14000000000000001</v>
      </c>
      <c r="T1906" s="22">
        <v>0.03</v>
      </c>
      <c r="U1906" s="19">
        <v>36</v>
      </c>
      <c r="V1906" s="19">
        <v>21</v>
      </c>
      <c r="AS1906" s="2"/>
      <c r="AT1906" s="2"/>
      <c r="AU1906" s="2"/>
      <c r="AV1906" s="15"/>
      <c r="AW1906" s="15"/>
      <c r="BA1906" s="2"/>
      <c r="BB1906" s="2"/>
      <c r="BD1906" s="20"/>
      <c r="BE1906" s="20"/>
      <c r="BG1906" s="3"/>
      <c r="BH1906" s="1"/>
      <c r="BI1906" s="1"/>
      <c r="BJ1906" s="1"/>
      <c r="BK1906" s="1"/>
      <c r="BL1906" s="1"/>
    </row>
    <row r="1907" spans="1:64" x14ac:dyDescent="0.25">
      <c r="A1907" s="1" t="s">
        <v>6</v>
      </c>
      <c r="B1907" s="1" t="s">
        <v>18</v>
      </c>
      <c r="C1907" s="1" t="s">
        <v>1645</v>
      </c>
      <c r="D1907" s="1" t="s">
        <v>4</v>
      </c>
      <c r="E1907" s="1" t="s">
        <v>2266</v>
      </c>
      <c r="F1907" s="1" t="s">
        <v>2267</v>
      </c>
      <c r="G1907">
        <v>1.4233000000000001E-2</v>
      </c>
      <c r="H1907" s="22">
        <v>-0.17533599999999999</v>
      </c>
      <c r="I1907" s="2">
        <v>1.4200000000000001E-2</v>
      </c>
      <c r="J1907" s="13">
        <v>-5.7099999999999998E-2</v>
      </c>
      <c r="K1907" s="13">
        <v>1.1431</v>
      </c>
      <c r="L1907" s="13">
        <v>0.1115</v>
      </c>
      <c r="M1907" s="13">
        <v>-0.64770000000000005</v>
      </c>
      <c r="N1907" s="13">
        <v>-0.99650000000000005</v>
      </c>
      <c r="O1907" s="13">
        <v>-0.998</v>
      </c>
      <c r="P1907" s="13">
        <v>1.4200000000000001E-2</v>
      </c>
      <c r="Q1907" s="19">
        <v>0</v>
      </c>
      <c r="R1907" s="22">
        <v>0.1</v>
      </c>
      <c r="S1907" s="22">
        <v>0.17</v>
      </c>
      <c r="T1907" s="22">
        <v>0.43</v>
      </c>
      <c r="U1907" s="19">
        <v>38</v>
      </c>
      <c r="V1907" s="19">
        <v>14</v>
      </c>
      <c r="AS1907" s="2"/>
      <c r="AT1907" s="2"/>
      <c r="AU1907" s="2"/>
      <c r="AV1907" s="15"/>
      <c r="AW1907" s="15"/>
      <c r="BA1907" s="2"/>
      <c r="BB1907" s="2"/>
      <c r="BD1907" s="20"/>
      <c r="BE1907" s="20"/>
      <c r="BG1907" s="3"/>
      <c r="BH1907" s="1"/>
      <c r="BI1907" s="1"/>
      <c r="BJ1907" s="1"/>
      <c r="BK1907" s="1"/>
      <c r="BL1907" s="1"/>
    </row>
    <row r="1908" spans="1:64" x14ac:dyDescent="0.25">
      <c r="A1908" s="1" t="s">
        <v>6</v>
      </c>
      <c r="B1908" s="1" t="s">
        <v>18</v>
      </c>
      <c r="C1908" s="1" t="s">
        <v>1645</v>
      </c>
      <c r="D1908" s="1" t="s">
        <v>4</v>
      </c>
      <c r="E1908" s="1" t="s">
        <v>1998</v>
      </c>
      <c r="F1908" s="1" t="s">
        <v>1999</v>
      </c>
      <c r="G1908">
        <v>4.0513E-2</v>
      </c>
      <c r="H1908" s="22">
        <v>-0.135431</v>
      </c>
      <c r="I1908" s="2">
        <v>4.0500000000000001E-2</v>
      </c>
      <c r="J1908" s="13">
        <v>0.3322</v>
      </c>
      <c r="K1908" s="13">
        <v>0.81820000000000004</v>
      </c>
      <c r="L1908" s="13">
        <v>7.7200000000000005E-2</v>
      </c>
      <c r="M1908" s="13">
        <v>-0.21959999999999999</v>
      </c>
      <c r="N1908" s="13">
        <v>-0.65780000000000005</v>
      </c>
      <c r="O1908" s="13">
        <v>-0.87980000000000003</v>
      </c>
      <c r="P1908" s="13">
        <v>4.0500000000000001E-2</v>
      </c>
      <c r="Q1908" s="19">
        <v>0</v>
      </c>
      <c r="R1908" s="22">
        <v>0.09</v>
      </c>
      <c r="S1908" s="22">
        <v>0.18</v>
      </c>
      <c r="T1908" s="22">
        <v>0.54</v>
      </c>
      <c r="U1908" s="19">
        <v>38</v>
      </c>
      <c r="V1908" s="19">
        <v>22</v>
      </c>
      <c r="AS1908" s="2"/>
      <c r="AT1908" s="2"/>
      <c r="AU1908" s="2"/>
      <c r="AV1908" s="15"/>
      <c r="AW1908" s="15"/>
      <c r="BA1908" s="2"/>
      <c r="BB1908" s="2"/>
      <c r="BD1908" s="20"/>
      <c r="BE1908" s="20"/>
      <c r="BG1908" s="3"/>
      <c r="BH1908" s="1"/>
      <c r="BI1908" s="1"/>
      <c r="BJ1908" s="1"/>
      <c r="BK1908" s="1"/>
      <c r="BL1908" s="1"/>
    </row>
    <row r="1909" spans="1:64" x14ac:dyDescent="0.25">
      <c r="A1909" s="1" t="s">
        <v>1</v>
      </c>
      <c r="B1909" s="1" t="s">
        <v>2</v>
      </c>
      <c r="C1909" s="1" t="s">
        <v>25</v>
      </c>
      <c r="D1909" s="1" t="s">
        <v>4</v>
      </c>
      <c r="E1909" s="1" t="s">
        <v>2735</v>
      </c>
      <c r="F1909" s="1" t="s">
        <v>1838</v>
      </c>
      <c r="G1909"/>
      <c r="H1909" s="22">
        <v>-0.1615</v>
      </c>
      <c r="J1909" s="13">
        <v>-1.55E-2</v>
      </c>
      <c r="K1909" s="13">
        <v>0.39589999999999997</v>
      </c>
      <c r="L1909" s="13">
        <v>3.5900000000000001E-2</v>
      </c>
      <c r="M1909" s="13">
        <v>-0.04</v>
      </c>
      <c r="N1909" s="13">
        <v>-0.29120000000000001</v>
      </c>
      <c r="O1909" s="13">
        <v>-0.379</v>
      </c>
      <c r="P1909" s="13"/>
      <c r="Q1909" s="19">
        <v>62</v>
      </c>
      <c r="R1909" s="22">
        <v>0.09</v>
      </c>
      <c r="S1909" s="22">
        <v>0.13</v>
      </c>
      <c r="T1909" s="22">
        <v>0.75</v>
      </c>
      <c r="U1909" s="19">
        <v>9</v>
      </c>
      <c r="V1909" s="19">
        <v>5</v>
      </c>
      <c r="AS1909" s="2"/>
      <c r="AT1909" s="2"/>
      <c r="AU1909" s="2"/>
      <c r="AV1909" s="15"/>
      <c r="AW1909" s="15"/>
      <c r="BA1909" s="2"/>
      <c r="BB1909" s="2"/>
      <c r="BD1909" s="20"/>
      <c r="BE1909" s="20"/>
      <c r="BG1909" s="3"/>
      <c r="BH1909" s="1"/>
      <c r="BI1909" s="1"/>
      <c r="BJ1909" s="1"/>
      <c r="BK1909" s="1"/>
      <c r="BL1909" s="1"/>
    </row>
    <row r="1910" spans="1:64" x14ac:dyDescent="0.25">
      <c r="A1910" s="1" t="s">
        <v>148</v>
      </c>
      <c r="B1910" s="1" t="s">
        <v>2</v>
      </c>
      <c r="C1910" s="1" t="s">
        <v>39</v>
      </c>
      <c r="D1910" s="1" t="s">
        <v>4</v>
      </c>
      <c r="E1910" s="1" t="s">
        <v>2317</v>
      </c>
      <c r="F1910" s="1" t="s">
        <v>2387</v>
      </c>
      <c r="G1910"/>
      <c r="H1910" s="22">
        <v>3.5200000000000002E-2</v>
      </c>
      <c r="J1910" s="13">
        <v>9.0700000000000003E-2</v>
      </c>
      <c r="K1910" s="13">
        <v>6.6500000000000004E-2</v>
      </c>
      <c r="L1910" s="13">
        <v>5.7000000000000002E-3</v>
      </c>
      <c r="M1910" s="13">
        <v>3.5000000000000001E-3</v>
      </c>
      <c r="N1910" s="13">
        <v>0</v>
      </c>
      <c r="O1910" s="13">
        <v>-0.1265</v>
      </c>
      <c r="P1910" s="13"/>
      <c r="Q1910" s="19">
        <v>54</v>
      </c>
      <c r="R1910" s="22">
        <v>0.09</v>
      </c>
      <c r="S1910" s="22">
        <v>0.15</v>
      </c>
      <c r="T1910" s="22">
        <v>-0.02</v>
      </c>
      <c r="U1910" s="19">
        <v>57</v>
      </c>
      <c r="V1910" s="19">
        <v>18</v>
      </c>
      <c r="AS1910" s="2"/>
      <c r="AT1910" s="2"/>
      <c r="AU1910" s="2"/>
      <c r="AV1910" s="15"/>
      <c r="AW1910" s="15"/>
      <c r="BA1910" s="2"/>
      <c r="BB1910" s="2"/>
      <c r="BD1910" s="20"/>
      <c r="BE1910" s="20"/>
      <c r="BG1910" s="3"/>
      <c r="BH1910" s="1"/>
      <c r="BI1910" s="1"/>
      <c r="BJ1910" s="1"/>
      <c r="BK1910" s="1"/>
      <c r="BL1910" s="1"/>
    </row>
    <row r="1911" spans="1:64" x14ac:dyDescent="0.25">
      <c r="A1911" s="1" t="s">
        <v>1</v>
      </c>
      <c r="B1911" s="1" t="s">
        <v>18</v>
      </c>
      <c r="C1911" s="1" t="s">
        <v>25</v>
      </c>
      <c r="D1911" s="1" t="s">
        <v>4</v>
      </c>
      <c r="E1911" s="1" t="s">
        <v>627</v>
      </c>
      <c r="F1911" s="1" t="s">
        <v>2319</v>
      </c>
      <c r="G1911"/>
      <c r="H1911" s="22">
        <v>-8.0000000000000002E-3</v>
      </c>
      <c r="J1911" s="13">
        <v>5.2499999999999998E-2</v>
      </c>
      <c r="K1911" s="13">
        <v>4.3299999999999998E-2</v>
      </c>
      <c r="L1911" s="13">
        <v>3.8E-3</v>
      </c>
      <c r="M1911" s="13">
        <v>2.8999999999999998E-3</v>
      </c>
      <c r="N1911" s="13">
        <v>-4.87E-2</v>
      </c>
      <c r="O1911" s="13">
        <v>-0.15859999999999999</v>
      </c>
      <c r="P1911" s="13"/>
      <c r="Q1911" s="19">
        <v>662</v>
      </c>
      <c r="R1911" s="22">
        <v>0.09</v>
      </c>
      <c r="S1911" s="22">
        <v>0.11</v>
      </c>
      <c r="T1911" s="22">
        <v>0.61</v>
      </c>
      <c r="U1911" s="19">
        <v>40</v>
      </c>
      <c r="V1911" s="19">
        <v>12</v>
      </c>
      <c r="AS1911" s="2"/>
      <c r="AT1911" s="2"/>
      <c r="AU1911" s="2"/>
      <c r="AV1911" s="15"/>
      <c r="AW1911" s="15"/>
      <c r="BA1911" s="2"/>
      <c r="BB1911" s="2"/>
      <c r="BD1911" s="20"/>
      <c r="BE1911" s="20"/>
      <c r="BG1911" s="3"/>
      <c r="BH1911" s="1"/>
      <c r="BI1911" s="1"/>
      <c r="BJ1911" s="1"/>
      <c r="BK1911" s="1"/>
      <c r="BL1911" s="1"/>
    </row>
    <row r="1912" spans="1:64" x14ac:dyDescent="0.25">
      <c r="A1912" s="1" t="s">
        <v>1</v>
      </c>
      <c r="B1912" s="1" t="s">
        <v>2</v>
      </c>
      <c r="C1912" s="1" t="s">
        <v>13</v>
      </c>
      <c r="D1912" s="1" t="s">
        <v>4</v>
      </c>
      <c r="E1912" s="1" t="s">
        <v>635</v>
      </c>
      <c r="F1912" s="1" t="s">
        <v>724</v>
      </c>
      <c r="G1912"/>
      <c r="H1912" s="22">
        <v>1.0020000000000001E-3</v>
      </c>
      <c r="J1912" s="13">
        <v>-7.46E-2</v>
      </c>
      <c r="K1912" s="13">
        <v>9.2600000000000002E-2</v>
      </c>
      <c r="L1912" s="13">
        <v>7.9000000000000008E-3</v>
      </c>
      <c r="M1912" s="13">
        <v>3.7000000000000002E-3</v>
      </c>
      <c r="N1912" s="13">
        <v>-0.15570000000000001</v>
      </c>
      <c r="O1912" s="13">
        <v>-0.1565</v>
      </c>
      <c r="P1912" s="13"/>
      <c r="Q1912" s="19">
        <v>265</v>
      </c>
      <c r="R1912" s="22">
        <v>0.09</v>
      </c>
      <c r="S1912" s="22">
        <v>0.14000000000000001</v>
      </c>
      <c r="T1912" s="22">
        <v>-0.05</v>
      </c>
      <c r="U1912" s="19">
        <v>32</v>
      </c>
      <c r="V1912" s="19">
        <v>14</v>
      </c>
      <c r="AS1912" s="2"/>
      <c r="AT1912" s="2"/>
      <c r="AU1912" s="2"/>
      <c r="AV1912" s="15"/>
      <c r="AW1912" s="15"/>
      <c r="BA1912" s="2"/>
      <c r="BB1912" s="2"/>
      <c r="BD1912" s="20"/>
      <c r="BE1912" s="20"/>
      <c r="BG1912" s="3"/>
      <c r="BH1912" s="1"/>
      <c r="BI1912" s="1"/>
      <c r="BJ1912" s="1"/>
      <c r="BK1912" s="1"/>
      <c r="BL1912" s="1"/>
    </row>
    <row r="1913" spans="1:64" x14ac:dyDescent="0.25">
      <c r="A1913" s="1" t="s">
        <v>21</v>
      </c>
      <c r="B1913" s="1" t="s">
        <v>18</v>
      </c>
      <c r="C1913" s="1" t="s">
        <v>56</v>
      </c>
      <c r="D1913" s="1" t="s">
        <v>30</v>
      </c>
      <c r="E1913" s="1" t="s">
        <v>663</v>
      </c>
      <c r="F1913" s="1" t="s">
        <v>851</v>
      </c>
      <c r="G1913">
        <v>-7.8580000000000004E-3</v>
      </c>
      <c r="H1913" s="22">
        <v>-3.5769999999999999E-3</v>
      </c>
      <c r="I1913" s="2">
        <v>-7.9000000000000008E-3</v>
      </c>
      <c r="J1913" s="13">
        <v>1.52E-2</v>
      </c>
      <c r="K1913" s="13">
        <v>8.4599999999999995E-2</v>
      </c>
      <c r="L1913" s="13">
        <v>7.4999999999999997E-3</v>
      </c>
      <c r="M1913" s="13">
        <v>3.8999999999999998E-3</v>
      </c>
      <c r="N1913" s="13">
        <v>-0.11559999999999999</v>
      </c>
      <c r="O1913" s="13">
        <v>-0.21160000000000001</v>
      </c>
      <c r="P1913" s="13">
        <v>-7.9000000000000008E-3</v>
      </c>
      <c r="Q1913" s="19">
        <v>0</v>
      </c>
      <c r="R1913" s="22">
        <v>0.09</v>
      </c>
      <c r="S1913" s="22">
        <v>0.14000000000000001</v>
      </c>
      <c r="T1913" s="22">
        <v>0.63</v>
      </c>
      <c r="U1913" s="19">
        <v>84</v>
      </c>
      <c r="V1913" s="19">
        <v>28</v>
      </c>
      <c r="AS1913" s="2"/>
      <c r="AT1913" s="2"/>
      <c r="AU1913" s="2"/>
      <c r="AV1913" s="15"/>
      <c r="AW1913" s="15"/>
      <c r="BA1913" s="2"/>
      <c r="BB1913" s="2"/>
      <c r="BD1913" s="20"/>
      <c r="BE1913" s="20"/>
      <c r="BG1913" s="3"/>
      <c r="BH1913" s="1"/>
      <c r="BI1913" s="1"/>
      <c r="BJ1913" s="1"/>
      <c r="BK1913" s="1"/>
      <c r="BL1913" s="1"/>
    </row>
    <row r="1914" spans="1:64" x14ac:dyDescent="0.25">
      <c r="A1914" s="1" t="s">
        <v>36</v>
      </c>
      <c r="B1914" s="1" t="s">
        <v>2</v>
      </c>
      <c r="C1914" s="1" t="s">
        <v>39</v>
      </c>
      <c r="D1914" s="1" t="s">
        <v>4</v>
      </c>
      <c r="E1914" s="1" t="s">
        <v>2505</v>
      </c>
      <c r="F1914" s="1" t="s">
        <v>2514</v>
      </c>
      <c r="G1914"/>
      <c r="H1914" s="22">
        <v>3.0000000000000001E-3</v>
      </c>
      <c r="J1914" s="13">
        <v>-4.7399999999999998E-2</v>
      </c>
      <c r="K1914" s="13">
        <v>8.7499999999999994E-2</v>
      </c>
      <c r="L1914" s="13">
        <v>7.7999999999999996E-3</v>
      </c>
      <c r="M1914" s="13">
        <v>4.0000000000000001E-3</v>
      </c>
      <c r="N1914" s="13">
        <v>-0.2492</v>
      </c>
      <c r="O1914" s="13">
        <v>-0.25819999999999999</v>
      </c>
      <c r="P1914" s="13"/>
      <c r="Q1914" s="19">
        <v>24</v>
      </c>
      <c r="R1914" s="22">
        <v>0.09</v>
      </c>
      <c r="S1914" s="22">
        <v>0.13</v>
      </c>
      <c r="T1914" s="22">
        <v>0.28000000000000003</v>
      </c>
      <c r="U1914" s="19">
        <v>83</v>
      </c>
      <c r="V1914" s="19">
        <v>13</v>
      </c>
      <c r="AS1914" s="2"/>
      <c r="AT1914" s="2"/>
      <c r="AU1914" s="2"/>
      <c r="AV1914" s="15"/>
      <c r="AW1914" s="15"/>
      <c r="BA1914" s="2"/>
      <c r="BB1914" s="2"/>
      <c r="BD1914" s="20"/>
      <c r="BE1914" s="20"/>
      <c r="BG1914" s="3"/>
      <c r="BH1914" s="1"/>
      <c r="BI1914" s="1"/>
      <c r="BJ1914" s="1"/>
      <c r="BK1914" s="1"/>
      <c r="BL1914" s="1"/>
    </row>
    <row r="1915" spans="1:64" x14ac:dyDescent="0.25">
      <c r="A1915" s="1" t="s">
        <v>1085</v>
      </c>
      <c r="B1915" s="1" t="s">
        <v>18</v>
      </c>
      <c r="C1915" s="1" t="s">
        <v>1097</v>
      </c>
      <c r="D1915" s="1" t="s">
        <v>4</v>
      </c>
      <c r="E1915" s="1" t="s">
        <v>2229</v>
      </c>
      <c r="F1915" s="1" t="s">
        <v>2230</v>
      </c>
      <c r="G1915">
        <v>-6.6667000000000004E-2</v>
      </c>
      <c r="H1915" s="22">
        <v>2.7902E-2</v>
      </c>
      <c r="I1915" s="2">
        <v>-6.6699999999999995E-2</v>
      </c>
      <c r="J1915" s="13">
        <v>0.2404</v>
      </c>
      <c r="K1915" s="13">
        <v>0.21479999999999999</v>
      </c>
      <c r="L1915" s="13">
        <v>1.83E-2</v>
      </c>
      <c r="M1915" s="13">
        <v>-4.7000000000000002E-3</v>
      </c>
      <c r="N1915" s="13">
        <v>-0.1462</v>
      </c>
      <c r="O1915" s="13">
        <v>-0.40360000000000001</v>
      </c>
      <c r="P1915" s="13">
        <v>-6.6699999999999995E-2</v>
      </c>
      <c r="Q1915" s="19">
        <v>0</v>
      </c>
      <c r="R1915" s="22">
        <v>0.09</v>
      </c>
      <c r="S1915" s="22">
        <v>0.12</v>
      </c>
      <c r="T1915" s="22">
        <v>0.45</v>
      </c>
      <c r="U1915" s="19">
        <v>37</v>
      </c>
      <c r="V1915" s="19">
        <v>10</v>
      </c>
      <c r="AS1915" s="2"/>
      <c r="AT1915" s="2"/>
      <c r="AU1915" s="2"/>
      <c r="AV1915" s="15"/>
      <c r="AW1915" s="15"/>
      <c r="BA1915" s="2"/>
      <c r="BB1915" s="2"/>
      <c r="BD1915" s="20"/>
      <c r="BE1915" s="20"/>
      <c r="BG1915" s="3"/>
      <c r="BH1915" s="1"/>
      <c r="BI1915" s="1"/>
      <c r="BJ1915" s="1"/>
      <c r="BK1915" s="1"/>
      <c r="BL1915" s="1"/>
    </row>
    <row r="1916" spans="1:64" x14ac:dyDescent="0.25">
      <c r="A1916" s="1" t="s">
        <v>1</v>
      </c>
      <c r="B1916" s="1" t="s">
        <v>2</v>
      </c>
      <c r="C1916" s="1" t="s">
        <v>39</v>
      </c>
      <c r="D1916" s="1" t="s">
        <v>4</v>
      </c>
      <c r="E1916" s="1" t="s">
        <v>353</v>
      </c>
      <c r="F1916" s="1" t="s">
        <v>354</v>
      </c>
      <c r="G1916">
        <v>-1.756E-3</v>
      </c>
      <c r="H1916" s="22">
        <v>7.6360000000000004E-3</v>
      </c>
      <c r="I1916" s="2">
        <v>-1.8E-3</v>
      </c>
      <c r="J1916" s="13">
        <v>-1.84E-2</v>
      </c>
      <c r="K1916" s="13">
        <v>8.8900000000000007E-2</v>
      </c>
      <c r="L1916" s="13">
        <v>7.7000000000000002E-3</v>
      </c>
      <c r="M1916" s="13">
        <v>3.8E-3</v>
      </c>
      <c r="N1916" s="13">
        <v>-9.9199999999999997E-2</v>
      </c>
      <c r="O1916" s="13">
        <v>-0.30530000000000002</v>
      </c>
      <c r="P1916" s="13">
        <v>-1.8E-3</v>
      </c>
      <c r="Q1916" s="19">
        <v>34</v>
      </c>
      <c r="R1916" s="22">
        <v>0.09</v>
      </c>
      <c r="S1916" s="22">
        <v>0.15</v>
      </c>
      <c r="T1916" s="22">
        <v>-0.09</v>
      </c>
      <c r="U1916" s="19">
        <v>183</v>
      </c>
      <c r="V1916" s="19">
        <v>33</v>
      </c>
      <c r="AS1916" s="2"/>
      <c r="AT1916" s="2"/>
      <c r="AU1916" s="2"/>
      <c r="AV1916" s="15"/>
      <c r="AW1916" s="15"/>
      <c r="BA1916" s="2"/>
      <c r="BB1916" s="2"/>
      <c r="BD1916" s="20"/>
      <c r="BE1916" s="20"/>
      <c r="BG1916" s="3"/>
      <c r="BH1916" s="1"/>
      <c r="BI1916" s="1"/>
      <c r="BJ1916" s="1"/>
      <c r="BK1916" s="1"/>
      <c r="BL1916" s="1"/>
    </row>
    <row r="1917" spans="1:64" x14ac:dyDescent="0.25">
      <c r="A1917" s="1" t="s">
        <v>65</v>
      </c>
      <c r="B1917" s="1" t="s">
        <v>18</v>
      </c>
      <c r="C1917" s="1" t="s">
        <v>7</v>
      </c>
      <c r="D1917" s="1" t="s">
        <v>170</v>
      </c>
      <c r="E1917" s="1" t="s">
        <v>921</v>
      </c>
      <c r="F1917" s="1" t="s">
        <v>922</v>
      </c>
      <c r="G1917"/>
      <c r="H1917" s="22">
        <v>3.7499999999999999E-2</v>
      </c>
      <c r="J1917" s="13">
        <v>0.32</v>
      </c>
      <c r="K1917" s="13">
        <v>0.2487</v>
      </c>
      <c r="L1917" s="13">
        <v>2.2800000000000001E-2</v>
      </c>
      <c r="M1917" s="13">
        <v>-6.8999999999999999E-3</v>
      </c>
      <c r="N1917" s="13">
        <v>-0.44140000000000001</v>
      </c>
      <c r="O1917" s="13">
        <v>-0.58479999999999999</v>
      </c>
      <c r="P1917" s="13"/>
      <c r="Q1917" s="19">
        <v>89</v>
      </c>
      <c r="R1917" s="22">
        <v>0.09</v>
      </c>
      <c r="S1917" s="22">
        <v>0.18</v>
      </c>
      <c r="T1917" s="22">
        <v>-0.52</v>
      </c>
      <c r="U1917" s="19">
        <v>53</v>
      </c>
      <c r="V1917" s="19">
        <v>10</v>
      </c>
      <c r="AS1917" s="2"/>
      <c r="AT1917" s="2"/>
      <c r="AU1917" s="2"/>
      <c r="AV1917" s="15"/>
      <c r="AW1917" s="15"/>
      <c r="BA1917" s="2"/>
      <c r="BB1917" s="2"/>
      <c r="BD1917" s="20"/>
      <c r="BE1917" s="20"/>
      <c r="BG1917" s="3"/>
      <c r="BH1917" s="1"/>
      <c r="BI1917" s="1"/>
      <c r="BJ1917" s="1"/>
      <c r="BK1917" s="1"/>
      <c r="BL1917" s="1"/>
    </row>
    <row r="1918" spans="1:64" x14ac:dyDescent="0.25">
      <c r="A1918" s="1" t="s">
        <v>21</v>
      </c>
      <c r="B1918" s="1" t="s">
        <v>18</v>
      </c>
      <c r="C1918" s="1" t="s">
        <v>7</v>
      </c>
      <c r="D1918" s="1" t="s">
        <v>4</v>
      </c>
      <c r="E1918" s="1" t="s">
        <v>1471</v>
      </c>
      <c r="F1918" s="1" t="s">
        <v>1472</v>
      </c>
      <c r="G1918"/>
      <c r="H1918" s="22">
        <v>-0.12970000000000001</v>
      </c>
      <c r="J1918" s="13">
        <v>-6.3399999999999998E-2</v>
      </c>
      <c r="K1918" s="13">
        <v>0.2102</v>
      </c>
      <c r="L1918" s="13">
        <v>1.7399999999999999E-2</v>
      </c>
      <c r="M1918" s="13">
        <v>-3.8999999999999998E-3</v>
      </c>
      <c r="N1918" s="13">
        <v>-0.12970000000000001</v>
      </c>
      <c r="O1918" s="13">
        <v>-0.13239999999999999</v>
      </c>
      <c r="P1918" s="13"/>
      <c r="Q1918" s="19">
        <v>0</v>
      </c>
      <c r="R1918" s="22">
        <v>0.08</v>
      </c>
      <c r="S1918" s="22">
        <v>0.13</v>
      </c>
      <c r="T1918" s="22">
        <v>0.45</v>
      </c>
      <c r="U1918" s="19">
        <v>10</v>
      </c>
      <c r="V1918" s="19">
        <v>4</v>
      </c>
      <c r="AS1918" s="2"/>
      <c r="AT1918" s="2"/>
      <c r="AU1918" s="2"/>
      <c r="AV1918" s="15"/>
      <c r="AW1918" s="15"/>
      <c r="BA1918" s="2"/>
      <c r="BB1918" s="2"/>
      <c r="BD1918" s="20"/>
      <c r="BE1918" s="20"/>
      <c r="BG1918" s="3"/>
      <c r="BH1918" s="1"/>
      <c r="BI1918" s="1"/>
      <c r="BJ1918" s="1"/>
      <c r="BK1918" s="1"/>
      <c r="BL1918" s="1"/>
    </row>
    <row r="1919" spans="1:64" x14ac:dyDescent="0.25">
      <c r="A1919" s="1" t="s">
        <v>1</v>
      </c>
      <c r="B1919" s="1" t="s">
        <v>2</v>
      </c>
      <c r="C1919" s="1" t="s">
        <v>13</v>
      </c>
      <c r="D1919" s="1" t="s">
        <v>128</v>
      </c>
      <c r="E1919" s="1" t="s">
        <v>55</v>
      </c>
      <c r="F1919" s="1" t="s">
        <v>1516</v>
      </c>
      <c r="G1919"/>
      <c r="H1919" s="22">
        <v>2.01E-2</v>
      </c>
      <c r="J1919" s="13">
        <v>7.6999999999999999E-2</v>
      </c>
      <c r="K1919" s="13">
        <v>0.1348</v>
      </c>
      <c r="L1919" s="13">
        <v>1.0500000000000001E-2</v>
      </c>
      <c r="M1919" s="13">
        <v>1.6999999999999999E-3</v>
      </c>
      <c r="N1919" s="13">
        <v>-8.8999999999999996E-2</v>
      </c>
      <c r="O1919" s="13">
        <v>-0.23</v>
      </c>
      <c r="P1919" s="13"/>
      <c r="Q1919" s="19">
        <v>157</v>
      </c>
      <c r="R1919" s="22">
        <v>0.08</v>
      </c>
      <c r="S1919" s="22">
        <v>0.15</v>
      </c>
      <c r="T1919" s="22">
        <v>-0.06</v>
      </c>
      <c r="U1919" s="19">
        <v>32</v>
      </c>
      <c r="V1919" s="19">
        <v>12</v>
      </c>
      <c r="AS1919" s="2"/>
      <c r="AT1919" s="2"/>
      <c r="AU1919" s="2"/>
      <c r="AV1919" s="15"/>
      <c r="AW1919" s="15"/>
      <c r="BA1919" s="2"/>
      <c r="BB1919" s="2"/>
      <c r="BD1919" s="20"/>
      <c r="BE1919" s="20"/>
      <c r="BG1919" s="3"/>
      <c r="BH1919" s="1"/>
      <c r="BI1919" s="1"/>
      <c r="BJ1919" s="1"/>
      <c r="BK1919" s="1"/>
      <c r="BL1919" s="1"/>
    </row>
    <row r="1920" spans="1:64" x14ac:dyDescent="0.25">
      <c r="A1920" s="1" t="s">
        <v>36</v>
      </c>
      <c r="B1920" s="1" t="s">
        <v>18</v>
      </c>
      <c r="C1920" s="1" t="s">
        <v>669</v>
      </c>
      <c r="D1920" s="1" t="s">
        <v>4</v>
      </c>
      <c r="E1920" s="1" t="s">
        <v>2402</v>
      </c>
      <c r="F1920" s="1" t="s">
        <v>2404</v>
      </c>
      <c r="G1920"/>
      <c r="H1920" s="22">
        <v>-1.9099999999999999E-2</v>
      </c>
      <c r="J1920" s="13">
        <v>-4.6199999999999998E-2</v>
      </c>
      <c r="K1920" s="13">
        <v>9.0300000000000005E-2</v>
      </c>
      <c r="L1920" s="13">
        <v>7.4999999999999997E-3</v>
      </c>
      <c r="M1920" s="13">
        <v>3.5999999999999999E-3</v>
      </c>
      <c r="N1920" s="13">
        <v>-0.15620000000000001</v>
      </c>
      <c r="O1920" s="13">
        <v>-0.189</v>
      </c>
      <c r="P1920" s="13"/>
      <c r="Q1920" s="19">
        <v>1136</v>
      </c>
      <c r="R1920" s="22">
        <v>0.08</v>
      </c>
      <c r="S1920" s="22">
        <v>0.18</v>
      </c>
      <c r="T1920" s="22">
        <v>-0.52</v>
      </c>
      <c r="U1920" s="19">
        <v>57</v>
      </c>
      <c r="V1920" s="19">
        <v>21</v>
      </c>
      <c r="AS1920" s="2"/>
      <c r="AT1920" s="2"/>
      <c r="AU1920" s="2"/>
      <c r="AV1920" s="15"/>
      <c r="AW1920" s="15"/>
      <c r="BA1920" s="2"/>
      <c r="BB1920" s="2"/>
      <c r="BD1920" s="20"/>
      <c r="BE1920" s="20"/>
      <c r="BG1920" s="3"/>
      <c r="BH1920" s="1"/>
      <c r="BI1920" s="1"/>
      <c r="BJ1920" s="1"/>
      <c r="BK1920" s="1"/>
      <c r="BL1920" s="1"/>
    </row>
    <row r="1921" spans="1:64" x14ac:dyDescent="0.25">
      <c r="A1921" s="1" t="s">
        <v>6</v>
      </c>
      <c r="B1921" s="1" t="s">
        <v>18</v>
      </c>
      <c r="C1921" s="1" t="s">
        <v>1645</v>
      </c>
      <c r="D1921" s="1" t="s">
        <v>4</v>
      </c>
      <c r="E1921" s="1" t="s">
        <v>2779</v>
      </c>
      <c r="F1921" s="1" t="s">
        <v>2780</v>
      </c>
      <c r="G1921">
        <v>-0.108239</v>
      </c>
      <c r="H1921" s="22">
        <v>0.103487</v>
      </c>
      <c r="I1921" s="2">
        <v>-0.1082</v>
      </c>
      <c r="J1921" s="13">
        <v>-0.25090000000000001</v>
      </c>
      <c r="K1921" s="13">
        <v>1.1914</v>
      </c>
      <c r="L1921" s="13">
        <v>9.3899999999999997E-2</v>
      </c>
      <c r="M1921" s="13">
        <v>0</v>
      </c>
      <c r="N1921" s="13">
        <v>-0.33560000000000001</v>
      </c>
      <c r="O1921" s="13">
        <v>-0.64129999999999998</v>
      </c>
      <c r="P1921" s="13">
        <v>-0.1082</v>
      </c>
      <c r="Q1921" s="19">
        <v>0</v>
      </c>
      <c r="R1921" s="22">
        <v>0.08</v>
      </c>
      <c r="S1921" s="22">
        <v>0.23</v>
      </c>
      <c r="T1921" s="22"/>
      <c r="U1921" s="19">
        <v>10</v>
      </c>
      <c r="V1921" s="19">
        <v>10</v>
      </c>
      <c r="AS1921" s="2"/>
      <c r="AT1921" s="2"/>
      <c r="AU1921" s="2"/>
      <c r="AV1921" s="15"/>
      <c r="AW1921" s="15"/>
      <c r="BA1921" s="2"/>
      <c r="BB1921" s="2"/>
      <c r="BD1921" s="20"/>
      <c r="BE1921" s="20"/>
      <c r="BG1921" s="3"/>
      <c r="BH1921" s="1"/>
      <c r="BI1921" s="1"/>
      <c r="BJ1921" s="1"/>
      <c r="BK1921" s="1"/>
      <c r="BL1921" s="1"/>
    </row>
    <row r="1922" spans="1:64" x14ac:dyDescent="0.25">
      <c r="A1922" s="1" t="s">
        <v>148</v>
      </c>
      <c r="B1922" s="1" t="s">
        <v>2</v>
      </c>
      <c r="C1922" s="1" t="s">
        <v>39</v>
      </c>
      <c r="D1922" s="1" t="s">
        <v>30</v>
      </c>
      <c r="E1922" s="1" t="s">
        <v>2505</v>
      </c>
      <c r="F1922" s="1" t="s">
        <v>2511</v>
      </c>
      <c r="G1922"/>
      <c r="H1922" s="22">
        <v>-9.7000000000000003E-3</v>
      </c>
      <c r="J1922" s="13">
        <v>5.1700000000000003E-2</v>
      </c>
      <c r="K1922" s="13">
        <v>8.9099999999999999E-2</v>
      </c>
      <c r="L1922" s="13">
        <v>7.1000000000000004E-3</v>
      </c>
      <c r="M1922" s="13">
        <v>3.2000000000000002E-3</v>
      </c>
      <c r="N1922" s="13">
        <v>-8.3599999999999994E-2</v>
      </c>
      <c r="O1922" s="13">
        <v>-0.21560000000000001</v>
      </c>
      <c r="P1922" s="13"/>
      <c r="Q1922" s="19">
        <v>14</v>
      </c>
      <c r="R1922" s="22">
        <v>0.08</v>
      </c>
      <c r="S1922" s="22">
        <v>0.12</v>
      </c>
      <c r="T1922" s="22">
        <v>0</v>
      </c>
      <c r="U1922" s="19">
        <v>76</v>
      </c>
      <c r="V1922" s="19">
        <v>39</v>
      </c>
      <c r="AS1922" s="2"/>
      <c r="AT1922" s="2"/>
      <c r="AU1922" s="2"/>
      <c r="AV1922" s="15"/>
      <c r="AW1922" s="15"/>
      <c r="BA1922" s="2"/>
      <c r="BB1922" s="2"/>
      <c r="BD1922" s="20"/>
      <c r="BE1922" s="20"/>
      <c r="BG1922" s="3"/>
      <c r="BH1922" s="1"/>
      <c r="BI1922" s="1"/>
      <c r="BJ1922" s="1"/>
      <c r="BK1922" s="1"/>
      <c r="BL1922" s="1"/>
    </row>
    <row r="1923" spans="1:64" x14ac:dyDescent="0.25">
      <c r="A1923" s="1" t="s">
        <v>6</v>
      </c>
      <c r="B1923" s="1" t="s">
        <v>18</v>
      </c>
      <c r="C1923" s="1" t="s">
        <v>1645</v>
      </c>
      <c r="D1923" s="1" t="s">
        <v>4</v>
      </c>
      <c r="E1923" s="1" t="s">
        <v>1272</v>
      </c>
      <c r="F1923" s="1" t="s">
        <v>1273</v>
      </c>
      <c r="G1923">
        <v>5.3194999999999999E-2</v>
      </c>
      <c r="H1923" s="22">
        <v>-0.16417899999999999</v>
      </c>
      <c r="I1923" s="2">
        <v>5.3199999999999997E-2</v>
      </c>
      <c r="J1923" s="13">
        <v>-0.1195</v>
      </c>
      <c r="K1923" s="13">
        <v>0.77100000000000002</v>
      </c>
      <c r="L1923" s="13">
        <v>5.91E-2</v>
      </c>
      <c r="M1923" s="13">
        <v>-0.23230000000000001</v>
      </c>
      <c r="N1923" s="13">
        <v>-0.73380000000000001</v>
      </c>
      <c r="O1923" s="13">
        <v>-0.90280000000000005</v>
      </c>
      <c r="P1923" s="13">
        <v>5.3199999999999997E-2</v>
      </c>
      <c r="Q1923" s="19">
        <v>0</v>
      </c>
      <c r="R1923" s="22">
        <v>0.08</v>
      </c>
      <c r="S1923" s="22">
        <v>0.12</v>
      </c>
      <c r="T1923" s="22">
        <v>0.5</v>
      </c>
      <c r="U1923" s="19">
        <v>37</v>
      </c>
      <c r="V1923" s="19">
        <v>37</v>
      </c>
      <c r="AS1923" s="2"/>
      <c r="AT1923" s="2"/>
      <c r="AU1923" s="2"/>
      <c r="AV1923" s="15"/>
      <c r="AW1923" s="15"/>
      <c r="BA1923" s="2"/>
      <c r="BB1923" s="2"/>
      <c r="BD1923" s="20"/>
      <c r="BE1923" s="20"/>
      <c r="BG1923" s="3"/>
      <c r="BH1923" s="1"/>
      <c r="BI1923" s="1"/>
      <c r="BJ1923" s="1"/>
      <c r="BK1923" s="1"/>
      <c r="BL1923" s="1"/>
    </row>
    <row r="1924" spans="1:64" x14ac:dyDescent="0.25">
      <c r="A1924" s="1" t="s">
        <v>17</v>
      </c>
      <c r="B1924" s="1" t="s">
        <v>2</v>
      </c>
      <c r="C1924" s="1" t="s">
        <v>292</v>
      </c>
      <c r="D1924" s="1" t="s">
        <v>283</v>
      </c>
      <c r="E1924" s="1" t="s">
        <v>409</v>
      </c>
      <c r="F1924" s="1" t="s">
        <v>554</v>
      </c>
      <c r="G1924">
        <v>2.0070000000000001E-2</v>
      </c>
      <c r="H1924" s="22">
        <v>1.7309000000000001E-2</v>
      </c>
      <c r="I1924" s="2">
        <v>2.01E-2</v>
      </c>
      <c r="J1924" s="13">
        <v>-6.9800000000000001E-2</v>
      </c>
      <c r="K1924" s="13">
        <v>8.8499999999999995E-2</v>
      </c>
      <c r="L1924" s="13">
        <v>6.7999999999999996E-3</v>
      </c>
      <c r="M1924" s="13">
        <v>2.8999999999999998E-3</v>
      </c>
      <c r="N1924" s="13">
        <v>-0.53490000000000004</v>
      </c>
      <c r="O1924" s="13">
        <v>-0.59019999999999995</v>
      </c>
      <c r="P1924" s="13">
        <v>2.01E-2</v>
      </c>
      <c r="Q1924" s="19">
        <v>0</v>
      </c>
      <c r="R1924" s="22">
        <v>0.08</v>
      </c>
      <c r="S1924" s="22">
        <v>0.13</v>
      </c>
      <c r="T1924" s="22">
        <v>-0.35</v>
      </c>
      <c r="U1924" s="19">
        <v>196</v>
      </c>
      <c r="V1924" s="19">
        <v>12</v>
      </c>
      <c r="AS1924" s="2"/>
      <c r="AT1924" s="2"/>
      <c r="AU1924" s="2"/>
      <c r="AV1924" s="15"/>
      <c r="AW1924" s="15"/>
      <c r="BA1924" s="2"/>
      <c r="BB1924" s="2"/>
      <c r="BD1924" s="20"/>
      <c r="BE1924" s="20"/>
      <c r="BG1924" s="3"/>
      <c r="BH1924" s="1"/>
      <c r="BI1924" s="1"/>
      <c r="BJ1924" s="1"/>
      <c r="BK1924" s="1"/>
      <c r="BL1924" s="1"/>
    </row>
    <row r="1925" spans="1:64" x14ac:dyDescent="0.25">
      <c r="A1925" s="1" t="s">
        <v>6</v>
      </c>
      <c r="B1925" s="1" t="s">
        <v>18</v>
      </c>
      <c r="C1925" s="1" t="s">
        <v>1645</v>
      </c>
      <c r="D1925" s="1" t="s">
        <v>4</v>
      </c>
      <c r="E1925" s="1" t="s">
        <v>1255</v>
      </c>
      <c r="F1925" s="1" t="s">
        <v>1256</v>
      </c>
      <c r="G1925">
        <v>-0.110432</v>
      </c>
      <c r="H1925" s="22">
        <v>-0.26475900000000002</v>
      </c>
      <c r="I1925" s="2">
        <v>-0.1104</v>
      </c>
      <c r="J1925" s="13">
        <v>-0.37009999999999998</v>
      </c>
      <c r="K1925" s="13">
        <v>0.80740000000000001</v>
      </c>
      <c r="L1925" s="13">
        <v>6.7400000000000002E-2</v>
      </c>
      <c r="M1925" s="13">
        <v>-0.19969999999999999</v>
      </c>
      <c r="N1925" s="13">
        <v>-0.74460000000000004</v>
      </c>
      <c r="O1925" s="13">
        <v>-0.80179999999999996</v>
      </c>
      <c r="P1925" s="13">
        <v>-0.1104</v>
      </c>
      <c r="Q1925" s="19">
        <v>0</v>
      </c>
      <c r="R1925" s="22">
        <v>0.08</v>
      </c>
      <c r="S1925" s="22">
        <v>0.18</v>
      </c>
      <c r="T1925" s="22">
        <v>0.52</v>
      </c>
      <c r="U1925" s="19">
        <v>37</v>
      </c>
      <c r="V1925" s="19">
        <v>37</v>
      </c>
      <c r="AS1925" s="2"/>
      <c r="AT1925" s="2"/>
      <c r="AU1925" s="2"/>
      <c r="AV1925" s="15"/>
      <c r="AW1925" s="15"/>
      <c r="BA1925" s="2"/>
      <c r="BB1925" s="2"/>
      <c r="BD1925" s="20"/>
      <c r="BE1925" s="20"/>
      <c r="BG1925" s="3"/>
      <c r="BH1925" s="1"/>
      <c r="BI1925" s="1"/>
      <c r="BJ1925" s="1"/>
      <c r="BK1925" s="1"/>
      <c r="BL1925" s="1"/>
    </row>
    <row r="1926" spans="1:64" x14ac:dyDescent="0.25">
      <c r="A1926" s="1" t="s">
        <v>1</v>
      </c>
      <c r="B1926" s="1" t="s">
        <v>2</v>
      </c>
      <c r="C1926" s="1" t="s">
        <v>28</v>
      </c>
      <c r="D1926" s="1" t="s">
        <v>4</v>
      </c>
      <c r="E1926" s="1" t="s">
        <v>1298</v>
      </c>
      <c r="F1926" s="1" t="s">
        <v>997</v>
      </c>
      <c r="G1926"/>
      <c r="H1926" s="22">
        <v>-1.54E-2</v>
      </c>
      <c r="J1926" s="13">
        <v>2.0199999999999999E-2</v>
      </c>
      <c r="K1926" s="13">
        <v>6.8500000000000005E-2</v>
      </c>
      <c r="L1926" s="13">
        <v>5.3E-3</v>
      </c>
      <c r="M1926" s="13">
        <v>3.0000000000000001E-3</v>
      </c>
      <c r="N1926" s="13">
        <v>-0.12820000000000001</v>
      </c>
      <c r="O1926" s="13">
        <v>-0.19919999999999999</v>
      </c>
      <c r="P1926" s="13"/>
      <c r="Q1926" s="19">
        <v>210</v>
      </c>
      <c r="R1926" s="22">
        <v>0.08</v>
      </c>
      <c r="S1926" s="22">
        <v>0.13</v>
      </c>
      <c r="T1926" s="22">
        <v>-7.0000000000000007E-2</v>
      </c>
      <c r="U1926" s="19">
        <v>71</v>
      </c>
      <c r="V1926" s="19">
        <v>12</v>
      </c>
      <c r="AS1926" s="2"/>
      <c r="AT1926" s="2"/>
      <c r="AU1926" s="2"/>
      <c r="AV1926" s="15"/>
      <c r="AW1926" s="15"/>
      <c r="BA1926" s="2"/>
      <c r="BB1926" s="2"/>
      <c r="BD1926" s="20"/>
      <c r="BE1926" s="20"/>
      <c r="BG1926" s="3"/>
      <c r="BH1926" s="1"/>
      <c r="BI1926" s="1"/>
      <c r="BJ1926" s="1"/>
      <c r="BK1926" s="1"/>
      <c r="BL1926" s="1"/>
    </row>
    <row r="1927" spans="1:64" x14ac:dyDescent="0.25">
      <c r="A1927" s="1" t="s">
        <v>1</v>
      </c>
      <c r="B1927" s="1" t="s">
        <v>2</v>
      </c>
      <c r="C1927" s="1" t="s">
        <v>39</v>
      </c>
      <c r="D1927" s="1" t="s">
        <v>4</v>
      </c>
      <c r="E1927" s="1" t="s">
        <v>2578</v>
      </c>
      <c r="F1927" s="1" t="s">
        <v>656</v>
      </c>
      <c r="G1927"/>
      <c r="H1927" s="22">
        <v>-1.04E-2</v>
      </c>
      <c r="J1927" s="13">
        <v>1.4E-3</v>
      </c>
      <c r="K1927" s="13">
        <v>3.6900000000000002E-2</v>
      </c>
      <c r="L1927" s="13">
        <v>2.3999999999999998E-3</v>
      </c>
      <c r="M1927" s="13">
        <v>0</v>
      </c>
      <c r="N1927" s="13">
        <v>-1.4500000000000001E-2</v>
      </c>
      <c r="O1927" s="13">
        <v>-1.4500000000000001E-2</v>
      </c>
      <c r="P1927" s="13"/>
      <c r="Q1927" s="19">
        <v>17</v>
      </c>
      <c r="R1927" s="22">
        <v>7.0000000000000007E-2</v>
      </c>
      <c r="S1927" s="22">
        <v>0.13</v>
      </c>
      <c r="T1927" s="22"/>
      <c r="U1927" s="19">
        <v>2</v>
      </c>
      <c r="V1927" s="19">
        <v>1</v>
      </c>
      <c r="AS1927" s="2"/>
      <c r="AT1927" s="2"/>
      <c r="AU1927" s="2"/>
      <c r="AV1927" s="15"/>
      <c r="AW1927" s="15"/>
      <c r="BA1927" s="2"/>
      <c r="BB1927" s="2"/>
      <c r="BD1927" s="20"/>
      <c r="BE1927" s="20"/>
      <c r="BG1927" s="3"/>
      <c r="BH1927" s="1"/>
      <c r="BI1927" s="1"/>
      <c r="BJ1927" s="1"/>
      <c r="BK1927" s="1"/>
      <c r="BL1927" s="1"/>
    </row>
    <row r="1928" spans="1:64" x14ac:dyDescent="0.25">
      <c r="A1928" s="1" t="s">
        <v>36</v>
      </c>
      <c r="B1928" s="1" t="s">
        <v>8</v>
      </c>
      <c r="C1928" s="1" t="s">
        <v>7</v>
      </c>
      <c r="D1928" s="1" t="s">
        <v>4</v>
      </c>
      <c r="E1928" s="1" t="s">
        <v>2331</v>
      </c>
      <c r="F1928" s="1" t="s">
        <v>2474</v>
      </c>
      <c r="G1928"/>
      <c r="H1928" s="22">
        <v>-1.3599999999999999E-2</v>
      </c>
      <c r="J1928" s="13">
        <v>8.7300000000000003E-2</v>
      </c>
      <c r="K1928" s="13">
        <v>7.4200000000000002E-2</v>
      </c>
      <c r="L1928" s="13">
        <v>5.4000000000000003E-3</v>
      </c>
      <c r="M1928" s="13">
        <v>2.7000000000000001E-3</v>
      </c>
      <c r="N1928" s="13">
        <v>-6.2899999999999998E-2</v>
      </c>
      <c r="O1928" s="13">
        <v>-0.2082</v>
      </c>
      <c r="P1928" s="13"/>
      <c r="Q1928" s="19">
        <v>18</v>
      </c>
      <c r="R1928" s="22">
        <v>7.0000000000000007E-2</v>
      </c>
      <c r="S1928" s="22">
        <v>0.1</v>
      </c>
      <c r="T1928" s="22">
        <v>0.46</v>
      </c>
      <c r="U1928" s="19">
        <v>78</v>
      </c>
      <c r="V1928" s="19">
        <v>27</v>
      </c>
      <c r="AS1928" s="2"/>
      <c r="AT1928" s="2"/>
      <c r="AU1928" s="2"/>
      <c r="AV1928" s="15"/>
      <c r="AW1928" s="15"/>
      <c r="BA1928" s="2"/>
      <c r="BB1928" s="2"/>
      <c r="BD1928" s="20"/>
      <c r="BE1928" s="20"/>
      <c r="BG1928" s="3"/>
      <c r="BH1928" s="1"/>
      <c r="BI1928" s="1"/>
      <c r="BJ1928" s="1"/>
      <c r="BK1928" s="1"/>
      <c r="BL1928" s="1"/>
    </row>
    <row r="1929" spans="1:64" x14ac:dyDescent="0.25">
      <c r="A1929" s="1" t="s">
        <v>1</v>
      </c>
      <c r="B1929" s="1" t="s">
        <v>2</v>
      </c>
      <c r="C1929" s="1" t="s">
        <v>13</v>
      </c>
      <c r="D1929" s="1" t="s">
        <v>4</v>
      </c>
      <c r="E1929" s="1" t="s">
        <v>1556</v>
      </c>
      <c r="F1929" s="1" t="s">
        <v>1557</v>
      </c>
      <c r="G1929"/>
      <c r="H1929" s="22">
        <v>4.4499999999999998E-2</v>
      </c>
      <c r="J1929" s="13">
        <v>3.4700000000000002E-2</v>
      </c>
      <c r="K1929" s="13">
        <v>0.1361</v>
      </c>
      <c r="L1929" s="13">
        <v>8.9999999999999993E-3</v>
      </c>
      <c r="M1929" s="13">
        <v>-2.9999999999999997E-4</v>
      </c>
      <c r="N1929" s="13">
        <v>-0.1883</v>
      </c>
      <c r="O1929" s="13">
        <v>-0.22289999999999999</v>
      </c>
      <c r="P1929" s="13"/>
      <c r="Q1929" s="19">
        <v>452</v>
      </c>
      <c r="R1929" s="22">
        <v>7.0000000000000007E-2</v>
      </c>
      <c r="S1929" s="22">
        <v>0.08</v>
      </c>
      <c r="T1929" s="22">
        <v>-0.41</v>
      </c>
      <c r="U1929" s="19">
        <v>27</v>
      </c>
      <c r="V1929" s="19">
        <v>8</v>
      </c>
      <c r="AS1929" s="2"/>
      <c r="AT1929" s="2"/>
      <c r="AU1929" s="2"/>
      <c r="AV1929" s="15"/>
      <c r="AW1929" s="15"/>
      <c r="BA1929" s="2"/>
      <c r="BB1929" s="2"/>
      <c r="BD1929" s="20"/>
      <c r="BE1929" s="20"/>
      <c r="BG1929" s="3"/>
      <c r="BH1929" s="1"/>
      <c r="BI1929" s="1"/>
      <c r="BJ1929" s="1"/>
      <c r="BK1929" s="1"/>
      <c r="BL1929" s="1"/>
    </row>
    <row r="1930" spans="1:64" x14ac:dyDescent="0.25">
      <c r="A1930" s="1" t="s">
        <v>1</v>
      </c>
      <c r="B1930" s="1" t="s">
        <v>2</v>
      </c>
      <c r="C1930" s="1" t="s">
        <v>39</v>
      </c>
      <c r="D1930" s="1" t="s">
        <v>4</v>
      </c>
      <c r="E1930" s="1" t="s">
        <v>1746</v>
      </c>
      <c r="F1930" s="1" t="s">
        <v>1747</v>
      </c>
      <c r="G1930"/>
      <c r="H1930" s="22">
        <v>3.3E-3</v>
      </c>
      <c r="J1930" s="13">
        <v>1.1299999999999999E-2</v>
      </c>
      <c r="K1930" s="13">
        <v>6.93E-2</v>
      </c>
      <c r="L1930" s="13">
        <v>4.5999999999999999E-3</v>
      </c>
      <c r="M1930" s="13">
        <v>2.3E-3</v>
      </c>
      <c r="N1930" s="13">
        <v>-5.4399999999999997E-2</v>
      </c>
      <c r="O1930" s="13">
        <v>-5.7500000000000002E-2</v>
      </c>
      <c r="P1930" s="13"/>
      <c r="Q1930" s="19">
        <v>81</v>
      </c>
      <c r="R1930" s="22">
        <v>7.0000000000000007E-2</v>
      </c>
      <c r="S1930" s="22">
        <v>0.12</v>
      </c>
      <c r="T1930" s="22">
        <v>0.12</v>
      </c>
      <c r="U1930" s="19">
        <v>9</v>
      </c>
      <c r="V1930" s="19">
        <v>4</v>
      </c>
      <c r="AS1930" s="2"/>
      <c r="AT1930" s="2"/>
      <c r="AU1930" s="2"/>
      <c r="AV1930" s="15"/>
      <c r="AW1930" s="15"/>
      <c r="BA1930" s="2"/>
      <c r="BB1930" s="2"/>
      <c r="BD1930" s="20"/>
      <c r="BE1930" s="20"/>
      <c r="BG1930" s="3"/>
      <c r="BH1930" s="1"/>
      <c r="BI1930" s="1"/>
      <c r="BJ1930" s="1"/>
      <c r="BK1930" s="1"/>
      <c r="BL1930" s="1"/>
    </row>
    <row r="1931" spans="1:64" x14ac:dyDescent="0.25">
      <c r="A1931" s="1" t="s">
        <v>32</v>
      </c>
      <c r="B1931" s="1" t="s">
        <v>18</v>
      </c>
      <c r="C1931" s="1" t="s">
        <v>508</v>
      </c>
      <c r="D1931" s="1" t="s">
        <v>4</v>
      </c>
      <c r="E1931" s="1" t="s">
        <v>752</v>
      </c>
      <c r="F1931" s="1" t="s">
        <v>883</v>
      </c>
      <c r="G1931"/>
      <c r="H1931" s="22">
        <v>-1.3814E-2</v>
      </c>
      <c r="J1931" s="13">
        <v>4.19E-2</v>
      </c>
      <c r="K1931" s="13">
        <v>8.9599999999999999E-2</v>
      </c>
      <c r="L1931" s="13">
        <v>5.3E-3</v>
      </c>
      <c r="M1931" s="13">
        <v>1.2999999999999999E-3</v>
      </c>
      <c r="N1931" s="13">
        <v>-0.18690000000000001</v>
      </c>
      <c r="O1931" s="13">
        <v>-0.27989999999999998</v>
      </c>
      <c r="P1931" s="13"/>
      <c r="Q1931" s="19">
        <v>0</v>
      </c>
      <c r="R1931" s="22">
        <v>0.06</v>
      </c>
      <c r="S1931" s="22">
        <v>0.09</v>
      </c>
      <c r="T1931" s="22">
        <v>0.84</v>
      </c>
      <c r="U1931" s="19">
        <v>46</v>
      </c>
      <c r="V1931" s="19">
        <v>10</v>
      </c>
      <c r="AS1931" s="2"/>
      <c r="AT1931" s="2"/>
      <c r="AU1931" s="2"/>
      <c r="AV1931" s="15"/>
      <c r="AW1931" s="15"/>
      <c r="BA1931" s="2"/>
      <c r="BB1931" s="2"/>
      <c r="BD1931" s="20"/>
      <c r="BE1931" s="20"/>
      <c r="BG1931" s="3"/>
      <c r="BH1931" s="1"/>
      <c r="BI1931" s="1"/>
      <c r="BJ1931" s="1"/>
      <c r="BK1931" s="1"/>
      <c r="BL1931" s="1"/>
    </row>
    <row r="1932" spans="1:64" x14ac:dyDescent="0.25">
      <c r="A1932" s="1" t="s">
        <v>1</v>
      </c>
      <c r="B1932" s="1" t="s">
        <v>2</v>
      </c>
      <c r="C1932" s="1" t="s">
        <v>13</v>
      </c>
      <c r="D1932" s="1" t="s">
        <v>4</v>
      </c>
      <c r="E1932" s="1" t="s">
        <v>3005</v>
      </c>
      <c r="F1932" s="1" t="s">
        <v>3131</v>
      </c>
      <c r="G1932"/>
      <c r="H1932" s="22">
        <v>-0.111</v>
      </c>
      <c r="J1932" s="13">
        <v>-1.34E-2</v>
      </c>
      <c r="K1932" s="13">
        <v>0.32500000000000001</v>
      </c>
      <c r="L1932" s="13">
        <v>2.07E-2</v>
      </c>
      <c r="M1932" s="13">
        <v>-3.0499999999999999E-2</v>
      </c>
      <c r="N1932" s="13">
        <v>-0.56510000000000005</v>
      </c>
      <c r="O1932" s="13">
        <v>-0.59409999999999996</v>
      </c>
      <c r="P1932" s="13"/>
      <c r="Q1932" s="19">
        <v>50</v>
      </c>
      <c r="R1932" s="22">
        <v>0.06</v>
      </c>
      <c r="S1932" s="22">
        <v>0.11</v>
      </c>
      <c r="T1932" s="22">
        <v>0.34</v>
      </c>
      <c r="U1932" s="19">
        <v>47</v>
      </c>
      <c r="V1932" s="19">
        <v>23</v>
      </c>
      <c r="AS1932" s="2"/>
      <c r="AT1932" s="2"/>
      <c r="AU1932" s="2"/>
      <c r="AV1932" s="15"/>
      <c r="AW1932" s="15"/>
      <c r="BA1932" s="2"/>
      <c r="BB1932" s="2"/>
      <c r="BD1932" s="20"/>
      <c r="BE1932" s="20"/>
      <c r="BG1932" s="3"/>
      <c r="BH1932" s="1"/>
      <c r="BI1932" s="1"/>
      <c r="BJ1932" s="1"/>
      <c r="BK1932" s="1"/>
      <c r="BL1932" s="1"/>
    </row>
    <row r="1933" spans="1:64" x14ac:dyDescent="0.25">
      <c r="A1933" s="1" t="s">
        <v>1</v>
      </c>
      <c r="B1933" s="1" t="s">
        <v>18</v>
      </c>
      <c r="C1933" s="1" t="s">
        <v>25</v>
      </c>
      <c r="D1933" s="1" t="s">
        <v>16</v>
      </c>
      <c r="E1933" s="1" t="s">
        <v>258</v>
      </c>
      <c r="F1933" s="1" t="s">
        <v>259</v>
      </c>
      <c r="G1933"/>
      <c r="H1933" s="22">
        <v>-1.7600000000000001E-2</v>
      </c>
      <c r="J1933" s="13">
        <v>-5.6800000000000003E-2</v>
      </c>
      <c r="K1933" s="13">
        <v>0.13200000000000001</v>
      </c>
      <c r="L1933" s="13">
        <v>8.0000000000000002E-3</v>
      </c>
      <c r="M1933" s="13">
        <v>-5.0000000000000001E-4</v>
      </c>
      <c r="N1933" s="13">
        <v>-0.2681</v>
      </c>
      <c r="O1933" s="13">
        <v>-0.31109999999999999</v>
      </c>
      <c r="P1933" s="13"/>
      <c r="Q1933" s="19">
        <v>1</v>
      </c>
      <c r="R1933" s="22">
        <v>0.06</v>
      </c>
      <c r="S1933" s="22">
        <v>0.11</v>
      </c>
      <c r="T1933" s="22">
        <v>-0.26</v>
      </c>
      <c r="U1933" s="19">
        <v>30</v>
      </c>
      <c r="V1933" s="19">
        <v>10</v>
      </c>
      <c r="AS1933" s="2"/>
      <c r="AT1933" s="2"/>
      <c r="AU1933" s="2"/>
      <c r="AV1933" s="15"/>
      <c r="AW1933" s="15"/>
      <c r="BA1933" s="2"/>
      <c r="BB1933" s="2"/>
      <c r="BD1933" s="20"/>
      <c r="BE1933" s="20"/>
      <c r="BG1933" s="3"/>
      <c r="BH1933" s="1"/>
      <c r="BI1933" s="1"/>
      <c r="BJ1933" s="1"/>
      <c r="BK1933" s="1"/>
      <c r="BL1933" s="1"/>
    </row>
    <row r="1934" spans="1:64" x14ac:dyDescent="0.25">
      <c r="A1934" s="1" t="s">
        <v>6</v>
      </c>
      <c r="B1934" s="1" t="s">
        <v>18</v>
      </c>
      <c r="C1934" s="1" t="s">
        <v>1645</v>
      </c>
      <c r="D1934" s="1" t="s">
        <v>4</v>
      </c>
      <c r="E1934" s="1" t="s">
        <v>2104</v>
      </c>
      <c r="F1934" s="1" t="s">
        <v>2105</v>
      </c>
      <c r="G1934">
        <v>5.8334999999999998E-2</v>
      </c>
      <c r="H1934" s="22">
        <v>-0.223632</v>
      </c>
      <c r="I1934" s="2">
        <v>5.8299999999999998E-2</v>
      </c>
      <c r="J1934" s="13">
        <v>-0.23380000000000001</v>
      </c>
      <c r="K1934" s="13">
        <v>0.74580000000000002</v>
      </c>
      <c r="L1934" s="13">
        <v>4.1099999999999998E-2</v>
      </c>
      <c r="M1934" s="13">
        <v>-0.17599999999999999</v>
      </c>
      <c r="N1934" s="13">
        <v>-0.18909999999999999</v>
      </c>
      <c r="O1934" s="13">
        <v>-0.4476</v>
      </c>
      <c r="P1934" s="13">
        <v>5.8299999999999998E-2</v>
      </c>
      <c r="Q1934" s="19">
        <v>0</v>
      </c>
      <c r="R1934" s="22">
        <v>0.06</v>
      </c>
      <c r="S1934" s="22">
        <v>0.12</v>
      </c>
      <c r="T1934" s="22">
        <v>0.52</v>
      </c>
      <c r="U1934" s="19">
        <v>13</v>
      </c>
      <c r="V1934" s="19">
        <v>13</v>
      </c>
      <c r="AS1934" s="2"/>
      <c r="AT1934" s="2"/>
      <c r="AU1934" s="2"/>
      <c r="AV1934" s="15"/>
      <c r="AW1934" s="15"/>
      <c r="BA1934" s="2"/>
      <c r="BB1934" s="2"/>
      <c r="BD1934" s="20"/>
      <c r="BE1934" s="20"/>
      <c r="BG1934" s="3"/>
      <c r="BH1934" s="1"/>
      <c r="BI1934" s="1"/>
      <c r="BJ1934" s="1"/>
      <c r="BK1934" s="1"/>
      <c r="BL1934" s="1"/>
    </row>
    <row r="1935" spans="1:64" x14ac:dyDescent="0.25">
      <c r="A1935" s="1" t="s">
        <v>1</v>
      </c>
      <c r="B1935" s="1" t="s">
        <v>2</v>
      </c>
      <c r="C1935" s="1" t="s">
        <v>13</v>
      </c>
      <c r="D1935" s="1" t="s">
        <v>4</v>
      </c>
      <c r="E1935" s="1" t="s">
        <v>218</v>
      </c>
      <c r="F1935" s="1" t="s">
        <v>1503</v>
      </c>
      <c r="G1935"/>
      <c r="H1935" s="22">
        <v>9.8019999999999999E-3</v>
      </c>
      <c r="J1935" s="13">
        <v>-6.0100000000000001E-2</v>
      </c>
      <c r="K1935" s="13">
        <v>0.1346</v>
      </c>
      <c r="L1935" s="13">
        <v>7.9000000000000008E-3</v>
      </c>
      <c r="M1935" s="13">
        <v>-1E-3</v>
      </c>
      <c r="N1935" s="13">
        <v>-0.19800000000000001</v>
      </c>
      <c r="O1935" s="13">
        <v>-0.28389999999999999</v>
      </c>
      <c r="P1935" s="13"/>
      <c r="Q1935" s="19">
        <v>5</v>
      </c>
      <c r="R1935" s="22">
        <v>0.06</v>
      </c>
      <c r="S1935" s="22">
        <v>0.11</v>
      </c>
      <c r="T1935" s="22">
        <v>-0.54</v>
      </c>
      <c r="U1935" s="19">
        <v>64</v>
      </c>
      <c r="V1935" s="19">
        <v>26</v>
      </c>
      <c r="AS1935" s="2"/>
      <c r="AT1935" s="2"/>
      <c r="AU1935" s="2"/>
      <c r="AV1935" s="15"/>
      <c r="AW1935" s="15"/>
      <c r="BA1935" s="2"/>
      <c r="BB1935" s="2"/>
      <c r="BD1935" s="20"/>
      <c r="BE1935" s="20"/>
      <c r="BG1935" s="3"/>
      <c r="BH1935" s="1"/>
      <c r="BI1935" s="1"/>
      <c r="BJ1935" s="1"/>
      <c r="BK1935" s="1"/>
      <c r="BL1935" s="1"/>
    </row>
    <row r="1936" spans="1:64" x14ac:dyDescent="0.25">
      <c r="A1936" s="1" t="s">
        <v>6</v>
      </c>
      <c r="B1936" s="1" t="s">
        <v>18</v>
      </c>
      <c r="C1936" s="1" t="s">
        <v>1645</v>
      </c>
      <c r="D1936" s="1" t="s">
        <v>4</v>
      </c>
      <c r="E1936" s="1" t="s">
        <v>1946</v>
      </c>
      <c r="F1936" s="1" t="s">
        <v>1947</v>
      </c>
      <c r="G1936">
        <v>-3.9802999999999998E-2</v>
      </c>
      <c r="H1936" s="22">
        <v>-0.21908900000000001</v>
      </c>
      <c r="I1936" s="2">
        <v>-3.9800000000000002E-2</v>
      </c>
      <c r="J1936" s="13">
        <v>3.1300000000000001E-2</v>
      </c>
      <c r="K1936" s="13">
        <v>0.78149999999999997</v>
      </c>
      <c r="L1936" s="13">
        <v>4.99E-2</v>
      </c>
      <c r="M1936" s="13">
        <v>-0.24560000000000001</v>
      </c>
      <c r="N1936" s="13">
        <v>-0.61099999999999999</v>
      </c>
      <c r="O1936" s="13">
        <v>-0.84870000000000001</v>
      </c>
      <c r="P1936" s="13">
        <v>-3.9800000000000002E-2</v>
      </c>
      <c r="Q1936" s="19">
        <v>0</v>
      </c>
      <c r="R1936" s="22">
        <v>0.06</v>
      </c>
      <c r="S1936" s="22">
        <v>0.09</v>
      </c>
      <c r="T1936" s="22">
        <v>0.51</v>
      </c>
      <c r="U1936" s="19">
        <v>37</v>
      </c>
      <c r="V1936" s="19">
        <v>37</v>
      </c>
      <c r="AS1936" s="2"/>
      <c r="AT1936" s="2"/>
      <c r="AU1936" s="2"/>
      <c r="AV1936" s="15"/>
      <c r="AW1936" s="15"/>
      <c r="BA1936" s="2"/>
      <c r="BB1936" s="2"/>
      <c r="BD1936" s="20"/>
      <c r="BE1936" s="20"/>
      <c r="BG1936" s="3"/>
      <c r="BH1936" s="1"/>
      <c r="BI1936" s="1"/>
      <c r="BJ1936" s="1"/>
      <c r="BK1936" s="1"/>
      <c r="BL1936" s="1"/>
    </row>
    <row r="1937" spans="1:64" x14ac:dyDescent="0.25">
      <c r="A1937" s="1" t="s">
        <v>6</v>
      </c>
      <c r="B1937" s="1" t="s">
        <v>18</v>
      </c>
      <c r="C1937" s="1" t="s">
        <v>1645</v>
      </c>
      <c r="D1937" s="1" t="s">
        <v>4</v>
      </c>
      <c r="E1937" s="1" t="s">
        <v>2262</v>
      </c>
      <c r="F1937" s="1" t="s">
        <v>2263</v>
      </c>
      <c r="G1937">
        <v>-2.0344999999999999E-2</v>
      </c>
      <c r="H1937" s="22">
        <v>-0.21788199999999999</v>
      </c>
      <c r="I1937" s="2">
        <v>-2.0299999999999999E-2</v>
      </c>
      <c r="J1937" s="13">
        <v>0.40279999999999999</v>
      </c>
      <c r="K1937" s="13">
        <v>0.86560000000000004</v>
      </c>
      <c r="L1937" s="13">
        <v>4.4699999999999997E-2</v>
      </c>
      <c r="M1937" s="13">
        <v>-0.45150000000000001</v>
      </c>
      <c r="N1937" s="13">
        <v>-0.92079999999999995</v>
      </c>
      <c r="O1937" s="13">
        <v>-0.97009999999999996</v>
      </c>
      <c r="P1937" s="13">
        <v>-2.0299999999999999E-2</v>
      </c>
      <c r="Q1937" s="19">
        <v>0</v>
      </c>
      <c r="R1937" s="22">
        <v>0.05</v>
      </c>
      <c r="S1937" s="22">
        <v>7.0000000000000007E-2</v>
      </c>
      <c r="T1937" s="22">
        <v>0.5</v>
      </c>
      <c r="U1937" s="19">
        <v>38</v>
      </c>
      <c r="V1937" s="19">
        <v>38</v>
      </c>
      <c r="AS1937" s="2"/>
      <c r="AT1937" s="2"/>
      <c r="AU1937" s="2"/>
      <c r="AV1937" s="15"/>
      <c r="AW1937" s="15"/>
      <c r="BA1937" s="2"/>
      <c r="BB1937" s="2"/>
      <c r="BD1937" s="20"/>
      <c r="BE1937" s="20"/>
      <c r="BG1937" s="3"/>
      <c r="BH1937" s="1"/>
      <c r="BI1937" s="1"/>
      <c r="BJ1937" s="1"/>
      <c r="BK1937" s="1"/>
      <c r="BL1937" s="1"/>
    </row>
    <row r="1938" spans="1:64" x14ac:dyDescent="0.25">
      <c r="A1938" s="1" t="s">
        <v>1</v>
      </c>
      <c r="B1938" s="1" t="s">
        <v>2</v>
      </c>
      <c r="C1938" s="1" t="s">
        <v>25</v>
      </c>
      <c r="D1938" s="1" t="s">
        <v>4</v>
      </c>
      <c r="E1938" s="1" t="s">
        <v>1111</v>
      </c>
      <c r="F1938" s="1" t="s">
        <v>226</v>
      </c>
      <c r="G1938"/>
      <c r="H1938" s="22">
        <v>1.5299999999999999E-2</v>
      </c>
      <c r="J1938" s="13">
        <v>8.3000000000000001E-3</v>
      </c>
      <c r="K1938" s="13">
        <v>4.8599999999999997E-2</v>
      </c>
      <c r="L1938" s="13">
        <v>2.3E-3</v>
      </c>
      <c r="M1938" s="13">
        <v>1.1999999999999999E-3</v>
      </c>
      <c r="N1938" s="13">
        <v>-1.29E-2</v>
      </c>
      <c r="O1938" s="13">
        <v>-0.12470000000000001</v>
      </c>
      <c r="P1938" s="13"/>
      <c r="Q1938" s="19">
        <v>8</v>
      </c>
      <c r="R1938" s="22">
        <v>0.05</v>
      </c>
      <c r="S1938" s="22">
        <v>0.09</v>
      </c>
      <c r="T1938" s="22">
        <v>0.03</v>
      </c>
      <c r="U1938" s="19">
        <v>39</v>
      </c>
      <c r="V1938" s="19">
        <v>20</v>
      </c>
      <c r="AS1938" s="2"/>
      <c r="AT1938" s="2"/>
      <c r="AU1938" s="2"/>
      <c r="AV1938" s="15"/>
      <c r="AW1938" s="15"/>
      <c r="BA1938" s="2"/>
      <c r="BB1938" s="2"/>
      <c r="BD1938" s="20"/>
      <c r="BE1938" s="20"/>
      <c r="BG1938" s="3"/>
      <c r="BH1938" s="1"/>
      <c r="BI1938" s="1"/>
      <c r="BJ1938" s="1"/>
      <c r="BK1938" s="1"/>
      <c r="BL1938" s="1"/>
    </row>
    <row r="1939" spans="1:64" x14ac:dyDescent="0.25">
      <c r="A1939" s="1" t="s">
        <v>65</v>
      </c>
      <c r="B1939" s="1" t="s">
        <v>68</v>
      </c>
      <c r="C1939" s="1" t="s">
        <v>11</v>
      </c>
      <c r="D1939" s="1" t="s">
        <v>16</v>
      </c>
      <c r="E1939" s="1" t="s">
        <v>1652</v>
      </c>
      <c r="F1939" s="1" t="s">
        <v>1657</v>
      </c>
      <c r="G1939"/>
      <c r="H1939" s="22">
        <v>1.0999999999999999E-2</v>
      </c>
      <c r="J1939" s="13">
        <v>5.8900000000000001E-2</v>
      </c>
      <c r="K1939" s="13">
        <v>0.1638</v>
      </c>
      <c r="L1939" s="13">
        <v>7.9000000000000008E-3</v>
      </c>
      <c r="M1939" s="13">
        <v>-5.7999999999999996E-3</v>
      </c>
      <c r="N1939" s="13">
        <v>-0.41739999999999999</v>
      </c>
      <c r="O1939" s="13">
        <v>-0.68689999999999996</v>
      </c>
      <c r="P1939" s="13"/>
      <c r="Q1939" s="19">
        <v>717</v>
      </c>
      <c r="R1939" s="22">
        <v>0.05</v>
      </c>
      <c r="S1939" s="22">
        <v>0.06</v>
      </c>
      <c r="T1939" s="22">
        <v>0.54</v>
      </c>
      <c r="U1939" s="19">
        <v>198</v>
      </c>
      <c r="V1939" s="19">
        <v>42</v>
      </c>
      <c r="AS1939" s="2"/>
      <c r="AT1939" s="2"/>
      <c r="AU1939" s="2"/>
      <c r="AV1939" s="15"/>
      <c r="AW1939" s="15"/>
      <c r="BA1939" s="2"/>
      <c r="BB1939" s="2"/>
      <c r="BD1939" s="20"/>
      <c r="BE1939" s="20"/>
      <c r="BG1939" s="3"/>
      <c r="BH1939" s="1"/>
      <c r="BI1939" s="1"/>
      <c r="BJ1939" s="1"/>
      <c r="BK1939" s="1"/>
      <c r="BL1939" s="1"/>
    </row>
    <row r="1940" spans="1:64" x14ac:dyDescent="0.25">
      <c r="A1940" s="1" t="s">
        <v>65</v>
      </c>
      <c r="B1940" s="1" t="s">
        <v>68</v>
      </c>
      <c r="C1940" s="1" t="s">
        <v>7</v>
      </c>
      <c r="D1940" s="1" t="s">
        <v>16</v>
      </c>
      <c r="E1940" s="1" t="s">
        <v>1580</v>
      </c>
      <c r="F1940" s="1" t="s">
        <v>1581</v>
      </c>
      <c r="G1940"/>
      <c r="H1940" s="22">
        <v>1.3899999999999999E-2</v>
      </c>
      <c r="J1940" s="13">
        <v>4.2999999999999997E-2</v>
      </c>
      <c r="K1940" s="13">
        <v>0.18679999999999999</v>
      </c>
      <c r="L1940" s="13">
        <v>9.9000000000000008E-3</v>
      </c>
      <c r="M1940" s="13">
        <v>-7.9000000000000008E-3</v>
      </c>
      <c r="N1940" s="13">
        <v>-0.47170000000000001</v>
      </c>
      <c r="O1940" s="13">
        <v>-0.76259999999999994</v>
      </c>
      <c r="P1940" s="13"/>
      <c r="Q1940" s="19">
        <v>3</v>
      </c>
      <c r="R1940" s="22">
        <v>0.05</v>
      </c>
      <c r="S1940" s="22">
        <v>7.0000000000000007E-2</v>
      </c>
      <c r="T1940" s="22">
        <v>0.54</v>
      </c>
      <c r="U1940" s="19">
        <v>198</v>
      </c>
      <c r="V1940" s="19">
        <v>50</v>
      </c>
      <c r="AS1940" s="2"/>
      <c r="AT1940" s="2"/>
      <c r="AU1940" s="2"/>
      <c r="AV1940" s="15"/>
      <c r="AW1940" s="15"/>
      <c r="BA1940" s="2"/>
      <c r="BB1940" s="2"/>
      <c r="BD1940" s="20"/>
      <c r="BE1940" s="20"/>
      <c r="BG1940" s="3"/>
      <c r="BH1940" s="1"/>
      <c r="BI1940" s="1"/>
      <c r="BJ1940" s="1"/>
      <c r="BK1940" s="1"/>
      <c r="BL1940" s="1"/>
    </row>
    <row r="1941" spans="1:64" x14ac:dyDescent="0.25">
      <c r="A1941" s="1" t="s">
        <v>27</v>
      </c>
      <c r="B1941" s="1" t="s">
        <v>18</v>
      </c>
      <c r="C1941" s="1" t="s">
        <v>25</v>
      </c>
      <c r="D1941" s="1" t="s">
        <v>4</v>
      </c>
      <c r="E1941" s="1" t="s">
        <v>614</v>
      </c>
      <c r="F1941" s="1" t="s">
        <v>2584</v>
      </c>
      <c r="G1941"/>
      <c r="H1941" s="22">
        <v>-5.0000000000000001E-3</v>
      </c>
      <c r="J1941" s="13">
        <v>0.13139999999999999</v>
      </c>
      <c r="K1941" s="13">
        <v>8.5099999999999995E-2</v>
      </c>
      <c r="L1941" s="13">
        <v>3.0000000000000001E-3</v>
      </c>
      <c r="M1941" s="13">
        <v>-5.9999999999999995E-4</v>
      </c>
      <c r="N1941" s="13">
        <v>-2.07E-2</v>
      </c>
      <c r="O1941" s="13">
        <v>-0.1565</v>
      </c>
      <c r="P1941" s="13"/>
      <c r="Q1941" s="19">
        <v>366</v>
      </c>
      <c r="R1941" s="22">
        <v>0.04</v>
      </c>
      <c r="S1941" s="22">
        <v>0.06</v>
      </c>
      <c r="T1941" s="22">
        <v>-0.06</v>
      </c>
      <c r="U1941" s="19">
        <v>42</v>
      </c>
      <c r="V1941" s="19">
        <v>16</v>
      </c>
      <c r="AS1941" s="2"/>
      <c r="AT1941" s="2"/>
      <c r="AU1941" s="2"/>
      <c r="AV1941" s="15"/>
      <c r="AW1941" s="15"/>
      <c r="BA1941" s="2"/>
      <c r="BB1941" s="2"/>
      <c r="BD1941" s="20"/>
      <c r="BE1941" s="20"/>
      <c r="BG1941" s="3"/>
      <c r="BH1941" s="1"/>
      <c r="BI1941" s="1"/>
      <c r="BJ1941" s="1"/>
      <c r="BK1941" s="1"/>
      <c r="BL1941" s="1"/>
    </row>
    <row r="1942" spans="1:64" x14ac:dyDescent="0.25">
      <c r="A1942" s="1" t="s">
        <v>65</v>
      </c>
      <c r="B1942" s="1" t="s">
        <v>68</v>
      </c>
      <c r="C1942" s="1" t="s">
        <v>11</v>
      </c>
      <c r="D1942" s="1" t="s">
        <v>16</v>
      </c>
      <c r="E1942" s="1" t="s">
        <v>1652</v>
      </c>
      <c r="F1942" s="1" t="s">
        <v>1655</v>
      </c>
      <c r="G1942"/>
      <c r="H1942" s="22">
        <v>2.7400000000000001E-2</v>
      </c>
      <c r="J1942" s="13">
        <v>8.0699999999999994E-2</v>
      </c>
      <c r="K1942" s="13">
        <v>0.21970000000000001</v>
      </c>
      <c r="L1942" s="13">
        <v>8.6999999999999994E-3</v>
      </c>
      <c r="M1942" s="13">
        <v>-1.6400000000000001E-2</v>
      </c>
      <c r="N1942" s="13">
        <v>-0.55469999999999997</v>
      </c>
      <c r="O1942" s="13">
        <v>-0.83250000000000002</v>
      </c>
      <c r="P1942" s="13"/>
      <c r="Q1942" s="19">
        <v>13</v>
      </c>
      <c r="R1942" s="22">
        <v>0.04</v>
      </c>
      <c r="S1942" s="22">
        <v>0.05</v>
      </c>
      <c r="T1942" s="22">
        <v>0.52</v>
      </c>
      <c r="U1942" s="19">
        <v>198</v>
      </c>
      <c r="V1942" s="19">
        <v>66</v>
      </c>
      <c r="AS1942" s="2"/>
      <c r="AT1942" s="2"/>
      <c r="AU1942" s="2"/>
      <c r="AV1942" s="15"/>
      <c r="AW1942" s="15"/>
      <c r="BA1942" s="2"/>
      <c r="BB1942" s="2"/>
      <c r="BD1942" s="20"/>
      <c r="BE1942" s="20"/>
      <c r="BG1942" s="3"/>
      <c r="BH1942" s="1"/>
      <c r="BI1942" s="1"/>
      <c r="BJ1942" s="1"/>
      <c r="BK1942" s="1"/>
      <c r="BL1942" s="1"/>
    </row>
    <row r="1943" spans="1:64" x14ac:dyDescent="0.25">
      <c r="A1943" s="1" t="s">
        <v>6</v>
      </c>
      <c r="B1943" s="1" t="s">
        <v>18</v>
      </c>
      <c r="C1943" s="1" t="s">
        <v>1645</v>
      </c>
      <c r="D1943" s="1" t="s">
        <v>4</v>
      </c>
      <c r="E1943" s="1" t="s">
        <v>1331</v>
      </c>
      <c r="F1943" s="1" t="s">
        <v>1332</v>
      </c>
      <c r="G1943">
        <v>-4.2014000000000003E-2</v>
      </c>
      <c r="H1943" s="22">
        <v>-0.16766</v>
      </c>
      <c r="I1943" s="2">
        <v>-4.2000000000000003E-2</v>
      </c>
      <c r="J1943" s="13">
        <v>0.1356</v>
      </c>
      <c r="K1943" s="13">
        <v>1.0741000000000001</v>
      </c>
      <c r="L1943" s="13">
        <v>4.7600000000000003E-2</v>
      </c>
      <c r="M1943" s="13">
        <v>-0.32479999999999998</v>
      </c>
      <c r="N1943" s="13">
        <v>-0.75339999999999996</v>
      </c>
      <c r="O1943" s="13">
        <v>-0.87649999999999995</v>
      </c>
      <c r="P1943" s="13">
        <v>-4.2000000000000003E-2</v>
      </c>
      <c r="Q1943" s="19">
        <v>0</v>
      </c>
      <c r="R1943" s="22">
        <v>0.04</v>
      </c>
      <c r="S1943" s="22">
        <v>0.12</v>
      </c>
      <c r="T1943" s="22">
        <v>0.55000000000000004</v>
      </c>
      <c r="U1943" s="19">
        <v>37</v>
      </c>
      <c r="V1943" s="19">
        <v>37</v>
      </c>
      <c r="AS1943" s="2"/>
      <c r="AT1943" s="2"/>
      <c r="AU1943" s="2"/>
      <c r="AV1943" s="15"/>
      <c r="AW1943" s="15"/>
      <c r="BA1943" s="2"/>
      <c r="BB1943" s="2"/>
      <c r="BD1943" s="20"/>
      <c r="BE1943" s="20"/>
      <c r="BG1943" s="3"/>
      <c r="BH1943" s="1"/>
      <c r="BI1943" s="1"/>
      <c r="BJ1943" s="1"/>
      <c r="BK1943" s="1"/>
      <c r="BL1943" s="1"/>
    </row>
    <row r="1944" spans="1:64" x14ac:dyDescent="0.25">
      <c r="A1944" s="1" t="s">
        <v>65</v>
      </c>
      <c r="B1944" s="1" t="s">
        <v>68</v>
      </c>
      <c r="C1944" s="1" t="s">
        <v>11</v>
      </c>
      <c r="D1944" s="1" t="s">
        <v>16</v>
      </c>
      <c r="E1944" s="1" t="s">
        <v>1652</v>
      </c>
      <c r="F1944" s="1" t="s">
        <v>2255</v>
      </c>
      <c r="G1944"/>
      <c r="H1944" s="22">
        <v>6.1999999999999998E-3</v>
      </c>
      <c r="J1944" s="13">
        <v>5.5E-2</v>
      </c>
      <c r="K1944" s="13">
        <v>0.13919999999999999</v>
      </c>
      <c r="L1944" s="13">
        <v>5.7999999999999996E-3</v>
      </c>
      <c r="M1944" s="13">
        <v>-4.0000000000000001E-3</v>
      </c>
      <c r="N1944" s="13">
        <v>-0.1444</v>
      </c>
      <c r="O1944" s="13">
        <v>-0.5071</v>
      </c>
      <c r="P1944" s="13"/>
      <c r="Q1944" s="19">
        <v>63</v>
      </c>
      <c r="R1944" s="22">
        <v>0.04</v>
      </c>
      <c r="S1944" s="22">
        <v>0.06</v>
      </c>
      <c r="T1944" s="22">
        <v>0.43</v>
      </c>
      <c r="U1944" s="19">
        <v>94</v>
      </c>
      <c r="V1944" s="19">
        <v>43</v>
      </c>
      <c r="AS1944" s="2"/>
      <c r="AT1944" s="2"/>
      <c r="AU1944" s="2"/>
      <c r="AV1944" s="15"/>
      <c r="AW1944" s="15"/>
      <c r="BA1944" s="2"/>
      <c r="BB1944" s="2"/>
      <c r="BD1944" s="20"/>
      <c r="BE1944" s="20"/>
      <c r="BG1944" s="3"/>
      <c r="BH1944" s="1"/>
      <c r="BI1944" s="1"/>
      <c r="BJ1944" s="1"/>
      <c r="BK1944" s="1"/>
      <c r="BL1944" s="1"/>
    </row>
    <row r="1945" spans="1:64" x14ac:dyDescent="0.25">
      <c r="A1945" s="1" t="s">
        <v>483</v>
      </c>
      <c r="B1945" s="1" t="s">
        <v>18</v>
      </c>
      <c r="C1945" s="1" t="s">
        <v>2179</v>
      </c>
      <c r="D1945" s="1" t="s">
        <v>4</v>
      </c>
      <c r="E1945" s="1" t="s">
        <v>1149</v>
      </c>
      <c r="F1945" s="1" t="s">
        <v>2180</v>
      </c>
      <c r="G1945">
        <v>3.125E-2</v>
      </c>
      <c r="H1945" s="22">
        <v>6.6667000000000004E-2</v>
      </c>
      <c r="I1945" s="2">
        <v>3.1300000000000001E-2</v>
      </c>
      <c r="J1945" s="13">
        <v>0.1958</v>
      </c>
      <c r="K1945" s="13">
        <v>0.20849999999999999</v>
      </c>
      <c r="L1945" s="13">
        <v>8.8000000000000005E-3</v>
      </c>
      <c r="M1945" s="13">
        <v>-1.32E-2</v>
      </c>
      <c r="N1945" s="13">
        <v>-0.2019</v>
      </c>
      <c r="O1945" s="13">
        <v>-0.64</v>
      </c>
      <c r="P1945" s="13">
        <v>3.1300000000000001E-2</v>
      </c>
      <c r="Q1945" s="19">
        <v>0</v>
      </c>
      <c r="R1945" s="22">
        <v>0.04</v>
      </c>
      <c r="S1945" s="22">
        <v>0.05</v>
      </c>
      <c r="T1945" s="22">
        <v>0.09</v>
      </c>
      <c r="U1945" s="19">
        <v>77</v>
      </c>
      <c r="V1945" s="19">
        <v>41</v>
      </c>
      <c r="AS1945" s="2"/>
      <c r="AT1945" s="2"/>
      <c r="AU1945" s="2"/>
      <c r="AV1945" s="15"/>
      <c r="AW1945" s="15"/>
      <c r="BA1945" s="2"/>
      <c r="BB1945" s="2"/>
      <c r="BD1945" s="20"/>
      <c r="BE1945" s="20"/>
      <c r="BG1945" s="3"/>
      <c r="BH1945" s="1"/>
      <c r="BI1945" s="1"/>
      <c r="BJ1945" s="1"/>
      <c r="BK1945" s="1"/>
      <c r="BL1945" s="1"/>
    </row>
    <row r="1946" spans="1:64" x14ac:dyDescent="0.25">
      <c r="A1946" s="1" t="s">
        <v>1</v>
      </c>
      <c r="B1946" s="1" t="s">
        <v>2</v>
      </c>
      <c r="C1946" s="1" t="s">
        <v>13</v>
      </c>
      <c r="D1946" s="1" t="s">
        <v>4</v>
      </c>
      <c r="E1946" s="1" t="s">
        <v>218</v>
      </c>
      <c r="F1946" s="1" t="s">
        <v>618</v>
      </c>
      <c r="G1946"/>
      <c r="H1946" s="22">
        <v>-1.7600000000000001E-2</v>
      </c>
      <c r="J1946" s="13">
        <v>-2.3099999999999999E-2</v>
      </c>
      <c r="K1946" s="13">
        <v>9.1999999999999998E-2</v>
      </c>
      <c r="L1946" s="13">
        <v>3.3E-3</v>
      </c>
      <c r="M1946" s="13">
        <v>-8.0000000000000004E-4</v>
      </c>
      <c r="N1946" s="13">
        <v>-0.12520000000000001</v>
      </c>
      <c r="O1946" s="13">
        <v>-0.15670000000000001</v>
      </c>
      <c r="P1946" s="13"/>
      <c r="Q1946" s="19">
        <v>2655</v>
      </c>
      <c r="R1946" s="22">
        <v>0.04</v>
      </c>
      <c r="S1946" s="22">
        <v>7.0000000000000007E-2</v>
      </c>
      <c r="T1946" s="22">
        <v>-0.21</v>
      </c>
      <c r="U1946" s="19">
        <v>39</v>
      </c>
      <c r="V1946" s="19">
        <v>15</v>
      </c>
      <c r="AS1946" s="2"/>
      <c r="AT1946" s="2"/>
      <c r="AU1946" s="2"/>
      <c r="AV1946" s="15"/>
      <c r="AW1946" s="15"/>
      <c r="BA1946" s="2"/>
      <c r="BB1946" s="2"/>
      <c r="BD1946" s="20"/>
      <c r="BE1946" s="20"/>
      <c r="BG1946" s="3"/>
      <c r="BH1946" s="1"/>
      <c r="BI1946" s="1"/>
      <c r="BJ1946" s="1"/>
      <c r="BK1946" s="1"/>
      <c r="BL1946" s="1"/>
    </row>
    <row r="1947" spans="1:64" x14ac:dyDescent="0.25">
      <c r="A1947" s="1" t="s">
        <v>1</v>
      </c>
      <c r="B1947" s="1" t="s">
        <v>2</v>
      </c>
      <c r="C1947" s="1" t="s">
        <v>39</v>
      </c>
      <c r="D1947" s="1" t="s">
        <v>4</v>
      </c>
      <c r="E1947" s="1" t="s">
        <v>3160</v>
      </c>
      <c r="F1947" s="1" t="s">
        <v>3161</v>
      </c>
      <c r="G1947"/>
      <c r="H1947" s="22">
        <v>5.4875E-2</v>
      </c>
      <c r="J1947" s="13">
        <v>-0.34420000000000001</v>
      </c>
      <c r="K1947" s="13">
        <v>0.41749999999999998</v>
      </c>
      <c r="L1947" s="13">
        <v>1.3299999999999999E-2</v>
      </c>
      <c r="M1947" s="13">
        <v>-6.9400000000000003E-2</v>
      </c>
      <c r="N1947" s="13">
        <v>-0.60409999999999997</v>
      </c>
      <c r="O1947" s="13">
        <v>-0.82530000000000003</v>
      </c>
      <c r="P1947" s="13"/>
      <c r="Q1947" s="19">
        <v>3</v>
      </c>
      <c r="R1947" s="22">
        <v>0.03</v>
      </c>
      <c r="S1947" s="22">
        <v>0.06</v>
      </c>
      <c r="T1947" s="22">
        <v>0</v>
      </c>
      <c r="U1947" s="19">
        <v>152</v>
      </c>
      <c r="V1947" s="19">
        <v>152</v>
      </c>
      <c r="AS1947" s="2"/>
      <c r="AT1947" s="2"/>
      <c r="AU1947" s="2"/>
      <c r="AV1947" s="15"/>
      <c r="AW1947" s="15"/>
      <c r="BA1947" s="2"/>
      <c r="BB1947" s="2"/>
      <c r="BD1947" s="20"/>
      <c r="BE1947" s="20"/>
      <c r="BG1947" s="3"/>
      <c r="BH1947" s="1"/>
      <c r="BI1947" s="1"/>
      <c r="BJ1947" s="1"/>
      <c r="BK1947" s="1"/>
      <c r="BL1947" s="1"/>
    </row>
    <row r="1948" spans="1:64" x14ac:dyDescent="0.25">
      <c r="A1948" s="1" t="s">
        <v>6</v>
      </c>
      <c r="B1948" s="1" t="s">
        <v>18</v>
      </c>
      <c r="C1948" s="1" t="s">
        <v>1645</v>
      </c>
      <c r="D1948" s="1" t="s">
        <v>4</v>
      </c>
      <c r="E1948" s="1" t="s">
        <v>3062</v>
      </c>
      <c r="F1948" s="1" t="s">
        <v>3063</v>
      </c>
      <c r="G1948">
        <v>-0.11686000000000001</v>
      </c>
      <c r="H1948" s="22">
        <v>-0.22239400000000001</v>
      </c>
      <c r="I1948" s="2">
        <v>-0.1169</v>
      </c>
      <c r="J1948" s="13">
        <v>-1.83E-2</v>
      </c>
      <c r="K1948" s="13">
        <v>0.9123</v>
      </c>
      <c r="L1948" s="13">
        <v>3.1899999999999998E-2</v>
      </c>
      <c r="M1948" s="13">
        <v>-0.27650000000000002</v>
      </c>
      <c r="N1948" s="13">
        <v>-0.70389999999999997</v>
      </c>
      <c r="O1948" s="13">
        <v>-0.83730000000000004</v>
      </c>
      <c r="P1948" s="13">
        <v>-0.1169</v>
      </c>
      <c r="Q1948" s="19">
        <v>0</v>
      </c>
      <c r="R1948" s="22">
        <v>0.03</v>
      </c>
      <c r="S1948" s="22">
        <v>0.08</v>
      </c>
      <c r="T1948" s="22">
        <v>0.42</v>
      </c>
      <c r="U1948" s="19">
        <v>38</v>
      </c>
      <c r="V1948" s="19">
        <v>38</v>
      </c>
      <c r="AS1948" s="2"/>
      <c r="AT1948" s="2"/>
      <c r="AU1948" s="2"/>
      <c r="AV1948" s="15"/>
      <c r="AW1948" s="15"/>
      <c r="BA1948" s="2"/>
      <c r="BB1948" s="2"/>
      <c r="BD1948" s="20"/>
      <c r="BE1948" s="20"/>
      <c r="BG1948" s="3"/>
      <c r="BH1948" s="1"/>
      <c r="BI1948" s="1"/>
      <c r="BJ1948" s="1"/>
      <c r="BK1948" s="1"/>
      <c r="BL1948" s="1"/>
    </row>
    <row r="1949" spans="1:64" x14ac:dyDescent="0.25">
      <c r="A1949" s="1" t="s">
        <v>1</v>
      </c>
      <c r="B1949" s="1" t="s">
        <v>2</v>
      </c>
      <c r="C1949" s="1" t="s">
        <v>13</v>
      </c>
      <c r="D1949" s="1" t="s">
        <v>4</v>
      </c>
      <c r="E1949" s="1" t="s">
        <v>1673</v>
      </c>
      <c r="F1949" s="1" t="s">
        <v>3047</v>
      </c>
      <c r="G1949"/>
      <c r="H1949" s="22">
        <v>5.21E-2</v>
      </c>
      <c r="J1949" s="13">
        <v>-5.3E-3</v>
      </c>
      <c r="K1949" s="13">
        <v>0.1991</v>
      </c>
      <c r="L1949" s="13">
        <v>6.0000000000000001E-3</v>
      </c>
      <c r="M1949" s="13">
        <v>0</v>
      </c>
      <c r="N1949" s="13">
        <v>-5.3E-3</v>
      </c>
      <c r="O1949" s="13">
        <v>-0.1242</v>
      </c>
      <c r="P1949" s="13"/>
      <c r="Q1949" s="19">
        <v>20</v>
      </c>
      <c r="R1949" s="22">
        <v>0.03</v>
      </c>
      <c r="S1949" s="22">
        <v>7.0000000000000007E-2</v>
      </c>
      <c r="T1949" s="22"/>
      <c r="U1949" s="19">
        <v>6</v>
      </c>
      <c r="V1949" s="19">
        <v>6</v>
      </c>
      <c r="AS1949" s="2"/>
      <c r="AT1949" s="2"/>
      <c r="AU1949" s="2"/>
      <c r="AV1949" s="15"/>
      <c r="AW1949" s="15"/>
      <c r="BA1949" s="2"/>
      <c r="BB1949" s="2"/>
      <c r="BD1949" s="20"/>
      <c r="BE1949" s="20"/>
      <c r="BG1949" s="3"/>
      <c r="BH1949" s="1"/>
      <c r="BI1949" s="1"/>
      <c r="BJ1949" s="1"/>
      <c r="BK1949" s="1"/>
      <c r="BL1949" s="1"/>
    </row>
    <row r="1950" spans="1:64" x14ac:dyDescent="0.25">
      <c r="A1950" s="1" t="s">
        <v>17</v>
      </c>
      <c r="B1950" s="1" t="s">
        <v>18</v>
      </c>
      <c r="C1950" s="1" t="s">
        <v>25</v>
      </c>
      <c r="D1950" s="1" t="s">
        <v>631</v>
      </c>
      <c r="E1950" s="1" t="s">
        <v>2535</v>
      </c>
      <c r="F1950" s="1" t="s">
        <v>2536</v>
      </c>
      <c r="G1950"/>
      <c r="H1950" s="22">
        <v>-1.0200000000000001E-2</v>
      </c>
      <c r="J1950" s="13">
        <v>0.1077</v>
      </c>
      <c r="K1950" s="13">
        <v>0.10879999999999999</v>
      </c>
      <c r="L1950" s="13">
        <v>3.3999999999999998E-3</v>
      </c>
      <c r="M1950" s="13">
        <v>-2.3E-3</v>
      </c>
      <c r="N1950" s="13">
        <v>-5.04E-2</v>
      </c>
      <c r="O1950" s="13">
        <v>-0.19520000000000001</v>
      </c>
      <c r="P1950" s="13"/>
      <c r="Q1950" s="19">
        <v>18</v>
      </c>
      <c r="R1950" s="22">
        <v>0.03</v>
      </c>
      <c r="S1950" s="22">
        <v>0.06</v>
      </c>
      <c r="T1950" s="22">
        <v>-0.18</v>
      </c>
      <c r="U1950" s="19">
        <v>45</v>
      </c>
      <c r="V1950" s="19">
        <v>19</v>
      </c>
      <c r="AS1950" s="2"/>
      <c r="AT1950" s="2"/>
      <c r="AU1950" s="2"/>
      <c r="AV1950" s="15"/>
      <c r="AW1950" s="15"/>
      <c r="BA1950" s="2"/>
      <c r="BB1950" s="2"/>
      <c r="BD1950" s="20"/>
      <c r="BE1950" s="20"/>
      <c r="BG1950" s="3"/>
      <c r="BH1950" s="1"/>
      <c r="BI1950" s="1"/>
      <c r="BJ1950" s="1"/>
      <c r="BK1950" s="1"/>
      <c r="BL1950" s="1"/>
    </row>
    <row r="1951" spans="1:64" x14ac:dyDescent="0.25">
      <c r="A1951" s="1" t="s">
        <v>6</v>
      </c>
      <c r="B1951" s="1" t="s">
        <v>18</v>
      </c>
      <c r="C1951" s="1" t="s">
        <v>1645</v>
      </c>
      <c r="D1951" s="1" t="s">
        <v>4</v>
      </c>
      <c r="E1951" s="1" t="s">
        <v>1311</v>
      </c>
      <c r="F1951" s="1" t="s">
        <v>1312</v>
      </c>
      <c r="G1951">
        <v>4.7739999999999998E-2</v>
      </c>
      <c r="H1951" s="22">
        <v>-8.9829000000000006E-2</v>
      </c>
      <c r="I1951" s="2">
        <v>4.7699999999999999E-2</v>
      </c>
      <c r="J1951" s="13">
        <v>0.56540000000000001</v>
      </c>
      <c r="K1951" s="13">
        <v>0.57640000000000002</v>
      </c>
      <c r="L1951" s="13">
        <v>1.6799999999999999E-2</v>
      </c>
      <c r="M1951" s="13">
        <v>-0.13059999999999999</v>
      </c>
      <c r="N1951" s="13">
        <v>-0.37280000000000002</v>
      </c>
      <c r="O1951" s="13">
        <v>-0.75119999999999998</v>
      </c>
      <c r="P1951" s="13">
        <v>4.7699999999999999E-2</v>
      </c>
      <c r="Q1951" s="19">
        <v>0</v>
      </c>
      <c r="R1951" s="22">
        <v>0.03</v>
      </c>
      <c r="S1951" s="22">
        <v>0.05</v>
      </c>
      <c r="T1951" s="22">
        <v>0.56000000000000005</v>
      </c>
      <c r="U1951" s="19">
        <v>40</v>
      </c>
      <c r="V1951" s="19">
        <v>40</v>
      </c>
      <c r="AS1951" s="2"/>
      <c r="AT1951" s="2"/>
      <c r="AU1951" s="2"/>
      <c r="AV1951" s="15"/>
      <c r="AW1951" s="15"/>
      <c r="BA1951" s="2"/>
      <c r="BB1951" s="2"/>
      <c r="BD1951" s="20"/>
      <c r="BE1951" s="20"/>
      <c r="BG1951" s="3"/>
      <c r="BH1951" s="1"/>
      <c r="BI1951" s="1"/>
      <c r="BJ1951" s="1"/>
      <c r="BK1951" s="1"/>
      <c r="BL1951" s="1"/>
    </row>
    <row r="1952" spans="1:64" x14ac:dyDescent="0.25">
      <c r="A1952" s="1" t="s">
        <v>36</v>
      </c>
      <c r="B1952" s="1" t="s">
        <v>18</v>
      </c>
      <c r="C1952" s="1" t="s">
        <v>25</v>
      </c>
      <c r="D1952" s="1" t="s">
        <v>284</v>
      </c>
      <c r="E1952" s="1" t="s">
        <v>167</v>
      </c>
      <c r="F1952" s="1" t="s">
        <v>307</v>
      </c>
      <c r="G1952"/>
      <c r="H1952" s="22">
        <v>-1.7100000000000001E-2</v>
      </c>
      <c r="J1952" s="13">
        <v>0.20849999999999999</v>
      </c>
      <c r="K1952" s="13">
        <v>0.17380000000000001</v>
      </c>
      <c r="L1952" s="13">
        <v>5.8999999999999999E-3</v>
      </c>
      <c r="M1952" s="13">
        <v>-9.5999999999999992E-3</v>
      </c>
      <c r="N1952" s="13">
        <v>-0.15290000000000001</v>
      </c>
      <c r="O1952" s="13">
        <v>-0.52339999999999998</v>
      </c>
      <c r="P1952" s="13"/>
      <c r="Q1952" s="19">
        <v>49</v>
      </c>
      <c r="R1952" s="22">
        <v>0.03</v>
      </c>
      <c r="S1952" s="22">
        <v>0.03</v>
      </c>
      <c r="T1952" s="22">
        <v>0.51</v>
      </c>
      <c r="U1952" s="19">
        <v>48</v>
      </c>
      <c r="V1952" s="19">
        <v>10</v>
      </c>
      <c r="AS1952" s="2"/>
      <c r="AT1952" s="2"/>
      <c r="AU1952" s="2"/>
      <c r="AV1952" s="15"/>
      <c r="AW1952" s="15"/>
      <c r="BA1952" s="2"/>
      <c r="BB1952" s="2"/>
      <c r="BD1952" s="20"/>
      <c r="BE1952" s="20"/>
      <c r="BG1952" s="3"/>
      <c r="BH1952" s="1"/>
      <c r="BI1952" s="1"/>
      <c r="BJ1952" s="1"/>
      <c r="BK1952" s="1"/>
      <c r="BL1952" s="1"/>
    </row>
    <row r="1953" spans="1:64" x14ac:dyDescent="0.25">
      <c r="A1953" s="1" t="s">
        <v>1</v>
      </c>
      <c r="B1953" s="1" t="s">
        <v>2</v>
      </c>
      <c r="C1953" s="1" t="s">
        <v>22</v>
      </c>
      <c r="D1953" s="1" t="s">
        <v>4</v>
      </c>
      <c r="E1953" s="1" t="s">
        <v>1409</v>
      </c>
      <c r="F1953" s="1" t="s">
        <v>2022</v>
      </c>
      <c r="G1953"/>
      <c r="H1953" s="22">
        <v>7.6499999999999997E-3</v>
      </c>
      <c r="J1953" s="13">
        <v>-3.0000000000000001E-3</v>
      </c>
      <c r="K1953" s="13">
        <v>5.5100000000000003E-2</v>
      </c>
      <c r="L1953" s="13">
        <v>1.5E-3</v>
      </c>
      <c r="M1953" s="13">
        <v>1E-4</v>
      </c>
      <c r="N1953" s="13">
        <v>-4.3099999999999999E-2</v>
      </c>
      <c r="O1953" s="13">
        <v>-7.46E-2</v>
      </c>
      <c r="P1953" s="13"/>
      <c r="Q1953" s="19">
        <v>11</v>
      </c>
      <c r="R1953" s="22">
        <v>0.03</v>
      </c>
      <c r="S1953" s="22">
        <v>0.03</v>
      </c>
      <c r="T1953" s="22">
        <v>-0.49</v>
      </c>
      <c r="U1953" s="19">
        <v>8</v>
      </c>
      <c r="V1953" s="19">
        <v>8</v>
      </c>
      <c r="AS1953" s="2"/>
      <c r="AT1953" s="2"/>
      <c r="AU1953" s="2"/>
      <c r="AV1953" s="15"/>
      <c r="AW1953" s="15"/>
      <c r="BA1953" s="2"/>
      <c r="BB1953" s="2"/>
      <c r="BD1953" s="20"/>
      <c r="BE1953" s="20"/>
      <c r="BG1953" s="3"/>
      <c r="BH1953" s="1"/>
      <c r="BI1953" s="1"/>
      <c r="BJ1953" s="1"/>
      <c r="BK1953" s="1"/>
      <c r="BL1953" s="1"/>
    </row>
    <row r="1954" spans="1:64" x14ac:dyDescent="0.25">
      <c r="A1954" s="1" t="s">
        <v>1</v>
      </c>
      <c r="B1954" s="1" t="s">
        <v>2</v>
      </c>
      <c r="C1954" s="1" t="s">
        <v>13</v>
      </c>
      <c r="D1954" s="1" t="s">
        <v>344</v>
      </c>
      <c r="E1954" s="1" t="s">
        <v>178</v>
      </c>
      <c r="F1954" s="1" t="s">
        <v>1923</v>
      </c>
      <c r="G1954"/>
      <c r="H1954" s="22">
        <v>-1.2200000000000001E-2</v>
      </c>
      <c r="J1954" s="13">
        <v>-5.5E-2</v>
      </c>
      <c r="K1954" s="13">
        <v>8.7599999999999997E-2</v>
      </c>
      <c r="L1954" s="13">
        <v>1.6000000000000001E-3</v>
      </c>
      <c r="M1954" s="13">
        <v>-1.9E-3</v>
      </c>
      <c r="N1954" s="13">
        <v>-0.1061</v>
      </c>
      <c r="O1954" s="13">
        <v>-0.1178</v>
      </c>
      <c r="P1954" s="13"/>
      <c r="Q1954" s="19">
        <v>126</v>
      </c>
      <c r="R1954" s="22">
        <v>0.02</v>
      </c>
      <c r="S1954" s="22">
        <v>0.06</v>
      </c>
      <c r="T1954" s="22">
        <v>0.4</v>
      </c>
      <c r="U1954" s="19">
        <v>9</v>
      </c>
      <c r="V1954" s="19">
        <v>5</v>
      </c>
      <c r="AS1954" s="2"/>
      <c r="AT1954" s="2"/>
      <c r="AU1954" s="2"/>
      <c r="AV1954" s="15"/>
      <c r="AW1954" s="15"/>
      <c r="BA1954" s="2"/>
      <c r="BB1954" s="2"/>
      <c r="BD1954" s="20"/>
      <c r="BE1954" s="20"/>
      <c r="BG1954" s="3"/>
      <c r="BH1954" s="1"/>
      <c r="BI1954" s="1"/>
      <c r="BJ1954" s="1"/>
      <c r="BK1954" s="1"/>
      <c r="BL1954" s="1"/>
    </row>
    <row r="1955" spans="1:64" x14ac:dyDescent="0.25">
      <c r="A1955" s="1" t="s">
        <v>17</v>
      </c>
      <c r="B1955" s="1" t="s">
        <v>18</v>
      </c>
      <c r="C1955" s="1" t="s">
        <v>25</v>
      </c>
      <c r="D1955" s="1" t="s">
        <v>4</v>
      </c>
      <c r="E1955" s="1" t="s">
        <v>2575</v>
      </c>
      <c r="F1955" s="1" t="s">
        <v>2577</v>
      </c>
      <c r="G1955"/>
      <c r="H1955" s="22">
        <v>-4.4499999999999998E-2</v>
      </c>
      <c r="J1955" s="13">
        <v>-2.86E-2</v>
      </c>
      <c r="K1955" s="13">
        <v>9.2600000000000002E-2</v>
      </c>
      <c r="L1955" s="13">
        <v>8.9999999999999998E-4</v>
      </c>
      <c r="M1955" s="13">
        <v>-3.3E-3</v>
      </c>
      <c r="N1955" s="13">
        <v>-0.19620000000000001</v>
      </c>
      <c r="O1955" s="13">
        <v>-0.33989999999999998</v>
      </c>
      <c r="P1955" s="13"/>
      <c r="Q1955" s="19">
        <v>3</v>
      </c>
      <c r="R1955" s="22">
        <v>0.01</v>
      </c>
      <c r="S1955" s="22">
        <v>0.02</v>
      </c>
      <c r="T1955" s="22">
        <v>0.28000000000000003</v>
      </c>
      <c r="U1955" s="19">
        <v>56</v>
      </c>
      <c r="V1955" s="19">
        <v>15</v>
      </c>
      <c r="AS1955" s="2"/>
      <c r="AT1955" s="2"/>
      <c r="AU1955" s="2"/>
      <c r="AV1955" s="15"/>
      <c r="AW1955" s="15"/>
      <c r="BA1955" s="2"/>
      <c r="BB1955" s="2"/>
      <c r="BD1955" s="20"/>
      <c r="BE1955" s="20"/>
      <c r="BG1955" s="3"/>
      <c r="BH1955" s="1"/>
      <c r="BI1955" s="1"/>
      <c r="BJ1955" s="1"/>
      <c r="BK1955" s="1"/>
      <c r="BL1955" s="1"/>
    </row>
    <row r="1956" spans="1:64" x14ac:dyDescent="0.25">
      <c r="A1956" s="1" t="s">
        <v>483</v>
      </c>
      <c r="B1956" s="1" t="s">
        <v>18</v>
      </c>
      <c r="C1956" s="1" t="s">
        <v>539</v>
      </c>
      <c r="D1956" s="1" t="s">
        <v>4</v>
      </c>
      <c r="E1956" s="1" t="s">
        <v>392</v>
      </c>
      <c r="F1956" s="1" t="s">
        <v>1121</v>
      </c>
      <c r="G1956">
        <v>0</v>
      </c>
      <c r="H1956" s="22">
        <v>6.6667000000000004E-2</v>
      </c>
      <c r="I1956" s="2">
        <v>0</v>
      </c>
      <c r="J1956" s="13">
        <v>0.25269999999999998</v>
      </c>
      <c r="K1956" s="13">
        <v>0.14760000000000001</v>
      </c>
      <c r="L1956" s="13">
        <v>1.2999999999999999E-3</v>
      </c>
      <c r="M1956" s="13">
        <v>-1.06E-2</v>
      </c>
      <c r="N1956" s="13">
        <v>-0.12839999999999999</v>
      </c>
      <c r="O1956" s="13">
        <v>-0.4214</v>
      </c>
      <c r="P1956" s="13">
        <v>0</v>
      </c>
      <c r="Q1956" s="19">
        <v>0</v>
      </c>
      <c r="R1956" s="22">
        <v>0.01</v>
      </c>
      <c r="S1956" s="22">
        <v>0</v>
      </c>
      <c r="T1956" s="22">
        <v>0.56999999999999995</v>
      </c>
      <c r="U1956" s="19">
        <v>82</v>
      </c>
      <c r="V1956" s="19">
        <v>82</v>
      </c>
      <c r="AS1956" s="2"/>
      <c r="AT1956" s="2"/>
      <c r="AU1956" s="2"/>
      <c r="AV1956" s="15"/>
      <c r="AW1956" s="15"/>
      <c r="BA1956" s="2"/>
      <c r="BB1956" s="2"/>
      <c r="BD1956" s="20"/>
      <c r="BE1956" s="20"/>
      <c r="BG1956" s="3"/>
      <c r="BH1956" s="1"/>
      <c r="BI1956" s="1"/>
      <c r="BJ1956" s="1"/>
      <c r="BK1956" s="1"/>
      <c r="BL1956" s="1"/>
    </row>
    <row r="1957" spans="1:64" x14ac:dyDescent="0.25">
      <c r="A1957" s="1" t="s">
        <v>65</v>
      </c>
      <c r="B1957" s="1" t="s">
        <v>68</v>
      </c>
      <c r="C1957" s="1" t="s">
        <v>11</v>
      </c>
      <c r="D1957" s="1" t="s">
        <v>16</v>
      </c>
      <c r="E1957" s="1" t="s">
        <v>1652</v>
      </c>
      <c r="F1957" s="1" t="s">
        <v>1653</v>
      </c>
      <c r="G1957"/>
      <c r="H1957" s="22">
        <v>3.0000000000000001E-3</v>
      </c>
      <c r="J1957" s="13">
        <v>4.2999999999999997E-2</v>
      </c>
      <c r="K1957" s="13">
        <v>0.1583</v>
      </c>
      <c r="L1957" s="13">
        <v>1.4E-3</v>
      </c>
      <c r="M1957" s="13">
        <v>-1.14E-2</v>
      </c>
      <c r="N1957" s="13">
        <v>-0.41610000000000003</v>
      </c>
      <c r="O1957" s="13">
        <v>-0.67789999999999995</v>
      </c>
      <c r="P1957" s="13"/>
      <c r="Q1957" s="19">
        <v>324</v>
      </c>
      <c r="R1957" s="22">
        <v>0.01</v>
      </c>
      <c r="S1957" s="22">
        <v>0.01</v>
      </c>
      <c r="T1957" s="22">
        <v>0.52</v>
      </c>
      <c r="U1957" s="19">
        <v>198</v>
      </c>
      <c r="V1957" s="19">
        <v>67</v>
      </c>
      <c r="AS1957" s="2"/>
      <c r="AT1957" s="2"/>
      <c r="AU1957" s="2"/>
      <c r="AV1957" s="15"/>
      <c r="AW1957" s="15"/>
      <c r="BA1957" s="2"/>
      <c r="BB1957" s="2"/>
      <c r="BD1957" s="20"/>
      <c r="BE1957" s="20"/>
      <c r="BG1957" s="3"/>
      <c r="BH1957" s="1"/>
      <c r="BI1957" s="1"/>
      <c r="BJ1957" s="1"/>
      <c r="BK1957" s="1"/>
      <c r="BL1957" s="1"/>
    </row>
    <row r="1958" spans="1:64" x14ac:dyDescent="0.25">
      <c r="A1958" s="1" t="s">
        <v>6</v>
      </c>
      <c r="B1958" s="1" t="s">
        <v>18</v>
      </c>
      <c r="C1958" s="1" t="s">
        <v>1645</v>
      </c>
      <c r="D1958" s="1" t="s">
        <v>4</v>
      </c>
      <c r="E1958" s="1" t="s">
        <v>1323</v>
      </c>
      <c r="F1958" s="1" t="s">
        <v>1324</v>
      </c>
      <c r="G1958">
        <v>-0.15887100000000001</v>
      </c>
      <c r="H1958" s="22">
        <v>-0.25226799999999999</v>
      </c>
      <c r="I1958" s="2">
        <v>-0.15890000000000001</v>
      </c>
      <c r="J1958" s="13">
        <v>0.26390000000000002</v>
      </c>
      <c r="K1958" s="13">
        <v>0.95950000000000002</v>
      </c>
      <c r="L1958" s="13">
        <v>1.4E-2</v>
      </c>
      <c r="M1958" s="13">
        <v>-0.33040000000000003</v>
      </c>
      <c r="N1958" s="13">
        <v>-0.72840000000000005</v>
      </c>
      <c r="O1958" s="13">
        <v>-0.90249999999999997</v>
      </c>
      <c r="P1958" s="13">
        <v>-0.15890000000000001</v>
      </c>
      <c r="Q1958" s="19">
        <v>0</v>
      </c>
      <c r="R1958" s="22">
        <v>0.01</v>
      </c>
      <c r="S1958" s="22">
        <v>0.04</v>
      </c>
      <c r="T1958" s="22">
        <v>0.53</v>
      </c>
      <c r="U1958" s="19">
        <v>38</v>
      </c>
      <c r="V1958" s="19">
        <v>38</v>
      </c>
      <c r="AS1958" s="2"/>
      <c r="AT1958" s="2"/>
      <c r="AU1958" s="2"/>
      <c r="AV1958" s="15"/>
      <c r="AW1958" s="15"/>
      <c r="BA1958" s="2"/>
      <c r="BB1958" s="2"/>
      <c r="BD1958" s="20"/>
      <c r="BE1958" s="20"/>
      <c r="BG1958" s="3"/>
      <c r="BH1958" s="1"/>
      <c r="BI1958" s="1"/>
      <c r="BJ1958" s="1"/>
      <c r="BK1958" s="1"/>
      <c r="BL1958" s="1"/>
    </row>
    <row r="1959" spans="1:64" x14ac:dyDescent="0.25">
      <c r="A1959" s="1" t="s">
        <v>65</v>
      </c>
      <c r="B1959" s="1" t="s">
        <v>68</v>
      </c>
      <c r="C1959" s="1" t="s">
        <v>7</v>
      </c>
      <c r="D1959" s="1" t="s">
        <v>16</v>
      </c>
      <c r="E1959" s="1" t="s">
        <v>622</v>
      </c>
      <c r="F1959" s="1" t="s">
        <v>904</v>
      </c>
      <c r="G1959"/>
      <c r="H1959" s="22">
        <v>7.6080000000000002E-3</v>
      </c>
      <c r="J1959" s="13">
        <v>3.8399999999999997E-2</v>
      </c>
      <c r="K1959" s="13">
        <v>0.14069999999999999</v>
      </c>
      <c r="L1959" s="13">
        <v>2E-3</v>
      </c>
      <c r="M1959" s="13">
        <v>-8.0000000000000002E-3</v>
      </c>
      <c r="N1959" s="13">
        <v>-0.19700000000000001</v>
      </c>
      <c r="O1959" s="13">
        <v>-0.61219999999999997</v>
      </c>
      <c r="P1959" s="13"/>
      <c r="Q1959" s="19">
        <v>0</v>
      </c>
      <c r="R1959" s="22">
        <v>0.01</v>
      </c>
      <c r="S1959" s="22">
        <v>0.02</v>
      </c>
      <c r="T1959" s="22">
        <v>0.49</v>
      </c>
      <c r="U1959" s="19">
        <v>164</v>
      </c>
      <c r="V1959" s="19">
        <v>164</v>
      </c>
      <c r="AS1959" s="2"/>
      <c r="AT1959" s="2"/>
      <c r="AU1959" s="2"/>
      <c r="AV1959" s="15"/>
      <c r="AW1959" s="15"/>
      <c r="BA1959" s="2"/>
      <c r="BB1959" s="2"/>
      <c r="BD1959" s="20"/>
      <c r="BE1959" s="20"/>
      <c r="BG1959" s="3"/>
      <c r="BH1959" s="1"/>
      <c r="BI1959" s="1"/>
      <c r="BJ1959" s="1"/>
      <c r="BK1959" s="1"/>
      <c r="BL1959" s="1"/>
    </row>
    <row r="1960" spans="1:64" x14ac:dyDescent="0.25">
      <c r="A1960" s="1" t="s">
        <v>483</v>
      </c>
      <c r="B1960" s="1" t="s">
        <v>18</v>
      </c>
      <c r="C1960" s="1" t="s">
        <v>25</v>
      </c>
      <c r="D1960" s="1" t="s">
        <v>4</v>
      </c>
      <c r="E1960" s="1" t="s">
        <v>1109</v>
      </c>
      <c r="F1960" s="1" t="s">
        <v>1110</v>
      </c>
      <c r="G1960">
        <v>-4.4130000000000003E-3</v>
      </c>
      <c r="H1960" s="22">
        <v>4.548E-3</v>
      </c>
      <c r="I1960" s="2">
        <v>-4.4000000000000003E-3</v>
      </c>
      <c r="J1960" s="13">
        <v>5.0799999999999998E-2</v>
      </c>
      <c r="K1960" s="13">
        <v>9.4100000000000003E-2</v>
      </c>
      <c r="L1960" s="13">
        <v>1.1000000000000001E-3</v>
      </c>
      <c r="M1960" s="13">
        <v>-3.3999999999999998E-3</v>
      </c>
      <c r="N1960" s="13">
        <v>-0.10050000000000001</v>
      </c>
      <c r="O1960" s="13">
        <v>-0.52270000000000005</v>
      </c>
      <c r="P1960" s="13">
        <v>-4.4000000000000003E-3</v>
      </c>
      <c r="Q1960" s="19">
        <v>0</v>
      </c>
      <c r="R1960" s="22">
        <v>0.01</v>
      </c>
      <c r="S1960" s="22">
        <v>0.01</v>
      </c>
      <c r="T1960" s="22">
        <v>0.64</v>
      </c>
      <c r="U1960" s="19">
        <v>288</v>
      </c>
      <c r="V1960" s="19">
        <v>288</v>
      </c>
      <c r="AS1960" s="2"/>
      <c r="AT1960" s="2"/>
      <c r="AU1960" s="2"/>
      <c r="AV1960" s="15"/>
      <c r="AW1960" s="15"/>
      <c r="BA1960" s="2"/>
      <c r="BB1960" s="2"/>
      <c r="BD1960" s="20"/>
      <c r="BE1960" s="20"/>
      <c r="BG1960" s="3"/>
      <c r="BH1960" s="1"/>
      <c r="BI1960" s="1"/>
      <c r="BJ1960" s="1"/>
      <c r="BK1960" s="1"/>
      <c r="BL1960" s="1"/>
    </row>
    <row r="1961" spans="1:64" x14ac:dyDescent="0.25">
      <c r="A1961" s="1" t="s">
        <v>1</v>
      </c>
      <c r="B1961" s="1" t="s">
        <v>2</v>
      </c>
      <c r="C1961" s="1" t="s">
        <v>22</v>
      </c>
      <c r="D1961" s="1" t="s">
        <v>4</v>
      </c>
      <c r="E1961" s="1" t="s">
        <v>1187</v>
      </c>
      <c r="F1961" s="1" t="s">
        <v>2264</v>
      </c>
      <c r="G1961"/>
      <c r="H1961" s="22">
        <v>2.9899999999999999E-2</v>
      </c>
      <c r="J1961" s="13">
        <v>-3.5000000000000001E-3</v>
      </c>
      <c r="K1961" s="13">
        <v>0.11219999999999999</v>
      </c>
      <c r="L1961" s="13">
        <v>1.2999999999999999E-3</v>
      </c>
      <c r="M1961" s="13">
        <v>-4.7000000000000002E-3</v>
      </c>
      <c r="N1961" s="13">
        <v>-0.13289999999999999</v>
      </c>
      <c r="O1961" s="13">
        <v>-0.15809999999999999</v>
      </c>
      <c r="P1961" s="13"/>
      <c r="Q1961" s="19">
        <v>15</v>
      </c>
      <c r="R1961" s="22">
        <v>0.01</v>
      </c>
      <c r="S1961" s="22">
        <v>0.02</v>
      </c>
      <c r="T1961" s="22">
        <v>0.31</v>
      </c>
      <c r="U1961" s="19">
        <v>6</v>
      </c>
      <c r="V1961" s="19">
        <v>6</v>
      </c>
      <c r="AS1961" s="2"/>
      <c r="AT1961" s="2"/>
      <c r="AU1961" s="2"/>
      <c r="AV1961" s="15"/>
      <c r="AW1961" s="15"/>
      <c r="BA1961" s="2"/>
      <c r="BB1961" s="2"/>
      <c r="BD1961" s="20"/>
      <c r="BE1961" s="20"/>
      <c r="BG1961" s="3"/>
      <c r="BH1961" s="1"/>
      <c r="BI1961" s="1"/>
      <c r="BJ1961" s="1"/>
      <c r="BK1961" s="1"/>
      <c r="BL1961" s="1"/>
    </row>
    <row r="1962" spans="1:64" x14ac:dyDescent="0.25">
      <c r="A1962" s="1" t="s">
        <v>1079</v>
      </c>
      <c r="B1962" s="1" t="s">
        <v>18</v>
      </c>
      <c r="C1962" s="1" t="s">
        <v>7</v>
      </c>
      <c r="D1962" s="1" t="s">
        <v>290</v>
      </c>
      <c r="E1962" s="1" t="s">
        <v>2173</v>
      </c>
      <c r="F1962" s="1" t="s">
        <v>2174</v>
      </c>
      <c r="G1962">
        <v>-1.992E-2</v>
      </c>
      <c r="H1962" s="22">
        <v>2.0324999999999999E-2</v>
      </c>
      <c r="I1962" s="2">
        <v>-1.9900000000000001E-2</v>
      </c>
      <c r="J1962" s="13">
        <v>-8.7300000000000003E-2</v>
      </c>
      <c r="K1962" s="13">
        <v>0.59699999999999998</v>
      </c>
      <c r="L1962" s="13">
        <v>4.8999999999999998E-3</v>
      </c>
      <c r="M1962" s="13">
        <v>-0.1326</v>
      </c>
      <c r="N1962" s="13">
        <v>-0.51759999999999995</v>
      </c>
      <c r="O1962" s="13">
        <v>-0.83330000000000004</v>
      </c>
      <c r="P1962" s="13">
        <v>-1.9900000000000001E-2</v>
      </c>
      <c r="Q1962" s="19">
        <v>0</v>
      </c>
      <c r="R1962" s="22">
        <v>0.01</v>
      </c>
      <c r="S1962" s="22">
        <v>0.02</v>
      </c>
      <c r="T1962" s="22">
        <v>0.16</v>
      </c>
      <c r="U1962" s="19">
        <v>48</v>
      </c>
      <c r="V1962" s="19">
        <v>48</v>
      </c>
      <c r="AS1962" s="2"/>
      <c r="AT1962" s="2"/>
      <c r="AU1962" s="2"/>
      <c r="AV1962" s="15"/>
      <c r="AW1962" s="15"/>
      <c r="BA1962" s="2"/>
      <c r="BB1962" s="2"/>
      <c r="BD1962" s="20"/>
      <c r="BE1962" s="20"/>
      <c r="BG1962" s="3"/>
      <c r="BH1962" s="1"/>
      <c r="BI1962" s="1"/>
      <c r="BJ1962" s="1"/>
      <c r="BK1962" s="1"/>
      <c r="BL1962" s="1"/>
    </row>
    <row r="1963" spans="1:64" x14ac:dyDescent="0.25">
      <c r="A1963" s="1" t="s">
        <v>1</v>
      </c>
      <c r="B1963" s="1" t="s">
        <v>2</v>
      </c>
      <c r="C1963" s="1" t="s">
        <v>22</v>
      </c>
      <c r="D1963" s="1" t="s">
        <v>4</v>
      </c>
      <c r="E1963" s="1" t="s">
        <v>228</v>
      </c>
      <c r="F1963" s="1" t="s">
        <v>230</v>
      </c>
      <c r="G1963"/>
      <c r="H1963" s="22">
        <v>4.1000000000000003E-3</v>
      </c>
      <c r="J1963" s="13">
        <v>9.7999999999999997E-3</v>
      </c>
      <c r="K1963" s="13">
        <v>0.1159</v>
      </c>
      <c r="L1963" s="13">
        <v>1.6000000000000001E-3</v>
      </c>
      <c r="M1963" s="13">
        <v>-5.1000000000000004E-3</v>
      </c>
      <c r="N1963" s="13">
        <v>-0.15310000000000001</v>
      </c>
      <c r="O1963" s="13">
        <v>-0.32090000000000002</v>
      </c>
      <c r="P1963" s="13"/>
      <c r="Q1963" s="19">
        <v>155</v>
      </c>
      <c r="R1963" s="22">
        <v>0.01</v>
      </c>
      <c r="S1963" s="22">
        <v>0.02</v>
      </c>
      <c r="T1963" s="22">
        <v>0.03</v>
      </c>
      <c r="U1963" s="19">
        <v>124</v>
      </c>
      <c r="V1963" s="19">
        <v>44</v>
      </c>
      <c r="AS1963" s="2"/>
      <c r="AT1963" s="2"/>
      <c r="AU1963" s="2"/>
      <c r="AV1963" s="15"/>
      <c r="AW1963" s="15"/>
      <c r="BA1963" s="2"/>
      <c r="BB1963" s="2"/>
      <c r="BD1963" s="20"/>
      <c r="BE1963" s="20"/>
      <c r="BG1963" s="3"/>
      <c r="BH1963" s="1"/>
      <c r="BI1963" s="1"/>
      <c r="BJ1963" s="1"/>
      <c r="BK1963" s="1"/>
      <c r="BL1963" s="1"/>
    </row>
    <row r="1964" spans="1:64" x14ac:dyDescent="0.25">
      <c r="A1964" s="1" t="s">
        <v>36</v>
      </c>
      <c r="B1964" s="1" t="s">
        <v>2</v>
      </c>
      <c r="C1964" s="1" t="s">
        <v>39</v>
      </c>
      <c r="D1964" s="1" t="s">
        <v>48</v>
      </c>
      <c r="E1964" s="1" t="s">
        <v>611</v>
      </c>
      <c r="F1964" s="1" t="s">
        <v>640</v>
      </c>
      <c r="G1964"/>
      <c r="H1964" s="22">
        <v>-6.6E-3</v>
      </c>
      <c r="J1964" s="13">
        <v>7.4800000000000005E-2</v>
      </c>
      <c r="K1964" s="13">
        <v>0.11169999999999999</v>
      </c>
      <c r="L1964" s="13">
        <v>-2.9999999999999997E-4</v>
      </c>
      <c r="M1964" s="13">
        <v>-6.1000000000000004E-3</v>
      </c>
      <c r="N1964" s="13">
        <v>-0.22520000000000001</v>
      </c>
      <c r="O1964" s="13">
        <v>-0.2913</v>
      </c>
      <c r="P1964" s="13"/>
      <c r="Q1964" s="19">
        <v>807</v>
      </c>
      <c r="R1964" s="22">
        <v>0</v>
      </c>
      <c r="S1964" s="22">
        <v>-0.01</v>
      </c>
      <c r="T1964" s="22">
        <v>-0.5</v>
      </c>
      <c r="U1964" s="19">
        <v>57</v>
      </c>
      <c r="V1964" s="19">
        <v>17</v>
      </c>
      <c r="AS1964" s="2"/>
      <c r="AT1964" s="2"/>
      <c r="AU1964" s="2"/>
      <c r="AV1964" s="15"/>
      <c r="AW1964" s="15"/>
      <c r="BA1964" s="2"/>
      <c r="BB1964" s="2"/>
      <c r="BD1964" s="20"/>
      <c r="BE1964" s="20"/>
      <c r="BG1964" s="3"/>
      <c r="BH1964" s="1"/>
      <c r="BI1964" s="1"/>
      <c r="BJ1964" s="1"/>
      <c r="BK1964" s="1"/>
      <c r="BL1964" s="1"/>
    </row>
    <row r="1965" spans="1:64" x14ac:dyDescent="0.25">
      <c r="A1965" s="1" t="s">
        <v>17</v>
      </c>
      <c r="B1965" s="1" t="s">
        <v>18</v>
      </c>
      <c r="C1965" s="1" t="s">
        <v>25</v>
      </c>
      <c r="D1965" s="1" t="s">
        <v>4</v>
      </c>
      <c r="E1965" s="1" t="s">
        <v>2888</v>
      </c>
      <c r="F1965" s="1" t="s">
        <v>2889</v>
      </c>
      <c r="G1965"/>
      <c r="H1965" s="22">
        <v>-6.2799999999999995E-2</v>
      </c>
      <c r="J1965" s="13">
        <v>-0.13830000000000001</v>
      </c>
      <c r="K1965" s="13">
        <v>0.2074</v>
      </c>
      <c r="L1965" s="13">
        <v>-1.1000000000000001E-3</v>
      </c>
      <c r="M1965" s="13">
        <v>-2.0899999999999998E-2</v>
      </c>
      <c r="N1965" s="13">
        <v>-0.13830000000000001</v>
      </c>
      <c r="O1965" s="13">
        <v>-0.13830000000000001</v>
      </c>
      <c r="P1965" s="13"/>
      <c r="Q1965" s="19">
        <v>83</v>
      </c>
      <c r="R1965" s="22">
        <v>-0.01</v>
      </c>
      <c r="S1965" s="22">
        <v>-0.01</v>
      </c>
      <c r="T1965" s="22">
        <v>0.54</v>
      </c>
      <c r="U1965" s="19">
        <v>12</v>
      </c>
      <c r="V1965" s="19">
        <v>6</v>
      </c>
      <c r="AS1965" s="2"/>
      <c r="AT1965" s="2"/>
      <c r="AU1965" s="2"/>
      <c r="AV1965" s="15"/>
      <c r="AW1965" s="15"/>
      <c r="BA1965" s="2"/>
      <c r="BB1965" s="2"/>
      <c r="BD1965" s="20"/>
      <c r="BE1965" s="20"/>
      <c r="BG1965" s="3"/>
      <c r="BH1965" s="1"/>
      <c r="BI1965" s="1"/>
      <c r="BJ1965" s="1"/>
      <c r="BK1965" s="1"/>
      <c r="BL1965" s="1"/>
    </row>
    <row r="1966" spans="1:64" x14ac:dyDescent="0.25">
      <c r="A1966" s="1" t="s">
        <v>1</v>
      </c>
      <c r="B1966" s="1" t="s">
        <v>2</v>
      </c>
      <c r="C1966" s="1" t="s">
        <v>39</v>
      </c>
      <c r="D1966" s="1" t="s">
        <v>4</v>
      </c>
      <c r="E1966" s="1" t="s">
        <v>1613</v>
      </c>
      <c r="F1966" s="1" t="s">
        <v>1623</v>
      </c>
      <c r="G1966"/>
      <c r="H1966" s="22">
        <v>1.4E-3</v>
      </c>
      <c r="J1966" s="13">
        <v>2.9700000000000001E-2</v>
      </c>
      <c r="K1966" s="13">
        <v>0.123</v>
      </c>
      <c r="L1966" s="13">
        <v>-8.9999999999999998E-4</v>
      </c>
      <c r="M1966" s="13">
        <v>-8.2000000000000007E-3</v>
      </c>
      <c r="N1966" s="13">
        <v>-5.5300000000000002E-2</v>
      </c>
      <c r="O1966" s="13">
        <v>-0.12939999999999999</v>
      </c>
      <c r="P1966" s="13"/>
      <c r="Q1966" s="19">
        <v>6</v>
      </c>
      <c r="R1966" s="22">
        <v>-0.01</v>
      </c>
      <c r="S1966" s="22">
        <v>-0.01</v>
      </c>
      <c r="T1966" s="22">
        <v>-0.28999999999999998</v>
      </c>
      <c r="U1966" s="19">
        <v>14</v>
      </c>
      <c r="V1966" s="19">
        <v>8</v>
      </c>
      <c r="AS1966" s="2"/>
      <c r="AT1966" s="2"/>
      <c r="AU1966" s="2"/>
      <c r="AV1966" s="15"/>
      <c r="AW1966" s="15"/>
      <c r="BA1966" s="2"/>
      <c r="BB1966" s="2"/>
      <c r="BD1966" s="20"/>
      <c r="BE1966" s="20"/>
      <c r="BG1966" s="3"/>
      <c r="BH1966" s="1"/>
      <c r="BI1966" s="1"/>
      <c r="BJ1966" s="1"/>
      <c r="BK1966" s="1"/>
      <c r="BL1966" s="1"/>
    </row>
    <row r="1967" spans="1:64" x14ac:dyDescent="0.25">
      <c r="A1967" s="1" t="s">
        <v>1</v>
      </c>
      <c r="B1967" s="1" t="s">
        <v>2</v>
      </c>
      <c r="C1967" s="1" t="s">
        <v>3</v>
      </c>
      <c r="D1967" s="1" t="s">
        <v>4</v>
      </c>
      <c r="E1967" s="1" t="s">
        <v>3163</v>
      </c>
      <c r="F1967" s="1" t="s">
        <v>3164</v>
      </c>
      <c r="G1967"/>
      <c r="H1967" s="22">
        <v>-5.3E-3</v>
      </c>
      <c r="J1967" s="13">
        <v>-3.2500000000000001E-2</v>
      </c>
      <c r="K1967" s="13">
        <v>0.13650000000000001</v>
      </c>
      <c r="L1967" s="13">
        <v>-1.1999999999999999E-3</v>
      </c>
      <c r="M1967" s="13">
        <v>-1.04E-2</v>
      </c>
      <c r="N1967" s="13">
        <v>-0.41699999999999998</v>
      </c>
      <c r="O1967" s="13">
        <v>-0.443</v>
      </c>
      <c r="P1967" s="13"/>
      <c r="Q1967" s="19">
        <v>0</v>
      </c>
      <c r="R1967" s="22">
        <v>-0.01</v>
      </c>
      <c r="S1967" s="22">
        <v>-0.01</v>
      </c>
      <c r="T1967" s="22">
        <v>-0.28999999999999998</v>
      </c>
      <c r="U1967" s="19">
        <v>128</v>
      </c>
      <c r="V1967" s="19">
        <v>23</v>
      </c>
      <c r="AS1967" s="2"/>
      <c r="AT1967" s="2"/>
      <c r="AU1967" s="2"/>
      <c r="AV1967" s="15"/>
      <c r="AW1967" s="15"/>
      <c r="BA1967" s="2"/>
      <c r="BB1967" s="2"/>
      <c r="BD1967" s="20"/>
      <c r="BE1967" s="20"/>
      <c r="BG1967" s="3"/>
      <c r="BH1967" s="1"/>
      <c r="BI1967" s="1"/>
      <c r="BJ1967" s="1"/>
      <c r="BK1967" s="1"/>
      <c r="BL1967" s="1"/>
    </row>
    <row r="1968" spans="1:64" x14ac:dyDescent="0.25">
      <c r="A1968" s="1" t="s">
        <v>1</v>
      </c>
      <c r="B1968" s="1" t="s">
        <v>2</v>
      </c>
      <c r="C1968" s="1" t="s">
        <v>13</v>
      </c>
      <c r="D1968" s="1" t="s">
        <v>4</v>
      </c>
      <c r="E1968" s="1" t="s">
        <v>699</v>
      </c>
      <c r="F1968" s="1" t="s">
        <v>1552</v>
      </c>
      <c r="G1968"/>
      <c r="H1968" s="22">
        <v>1.2E-2</v>
      </c>
      <c r="J1968" s="13">
        <v>-6.9500000000000006E-2</v>
      </c>
      <c r="K1968" s="13">
        <v>0.14230000000000001</v>
      </c>
      <c r="L1968" s="13">
        <v>-1.6999999999999999E-3</v>
      </c>
      <c r="M1968" s="13">
        <v>-1.14E-2</v>
      </c>
      <c r="N1968" s="13">
        <v>-0.26529999999999998</v>
      </c>
      <c r="O1968" s="13">
        <v>-0.30120000000000002</v>
      </c>
      <c r="P1968" s="13"/>
      <c r="Q1968" s="19">
        <v>76</v>
      </c>
      <c r="R1968" s="22">
        <v>-0.01</v>
      </c>
      <c r="S1968" s="22">
        <v>-0.03</v>
      </c>
      <c r="T1968" s="22">
        <v>-0.43</v>
      </c>
      <c r="U1968" s="19">
        <v>27</v>
      </c>
      <c r="V1968" s="19">
        <v>9</v>
      </c>
      <c r="AS1968" s="2"/>
      <c r="AT1968" s="2"/>
      <c r="AU1968" s="2"/>
      <c r="AV1968" s="15"/>
      <c r="AW1968" s="15"/>
      <c r="BA1968" s="2"/>
      <c r="BB1968" s="2"/>
      <c r="BD1968" s="20"/>
      <c r="BE1968" s="20"/>
      <c r="BG1968" s="3"/>
      <c r="BH1968" s="1"/>
      <c r="BI1968" s="1"/>
      <c r="BJ1968" s="1"/>
      <c r="BK1968" s="1"/>
      <c r="BL1968" s="1"/>
    </row>
    <row r="1969" spans="1:64" x14ac:dyDescent="0.25">
      <c r="A1969" s="1" t="s">
        <v>17</v>
      </c>
      <c r="B1969" s="1" t="s">
        <v>18</v>
      </c>
      <c r="C1969" s="1" t="s">
        <v>25</v>
      </c>
      <c r="D1969" s="1" t="s">
        <v>617</v>
      </c>
      <c r="E1969" s="1" t="s">
        <v>3257</v>
      </c>
      <c r="F1969" s="1" t="s">
        <v>3258</v>
      </c>
      <c r="G1969"/>
      <c r="H1969" s="22">
        <v>1.1000000000000001E-3</v>
      </c>
      <c r="J1969" s="13">
        <v>8.0000000000000002E-3</v>
      </c>
      <c r="K1969" s="13">
        <v>4.5400000000000003E-2</v>
      </c>
      <c r="L1969" s="13">
        <v>-4.0000000000000002E-4</v>
      </c>
      <c r="M1969" s="13">
        <v>-1.2999999999999999E-3</v>
      </c>
      <c r="N1969" s="13">
        <v>-4.02E-2</v>
      </c>
      <c r="O1969" s="13">
        <v>-5.3499999999999999E-2</v>
      </c>
      <c r="P1969" s="13"/>
      <c r="Q1969" s="19">
        <v>40</v>
      </c>
      <c r="R1969" s="22">
        <v>-0.01</v>
      </c>
      <c r="S1969" s="22">
        <v>-0.02</v>
      </c>
      <c r="T1969" s="22">
        <v>0.49</v>
      </c>
      <c r="U1969" s="19">
        <v>9</v>
      </c>
      <c r="V1969" s="19">
        <v>7</v>
      </c>
      <c r="AS1969" s="2"/>
      <c r="AT1969" s="2"/>
      <c r="AU1969" s="2"/>
      <c r="AV1969" s="15"/>
      <c r="AW1969" s="15"/>
      <c r="BA1969" s="2"/>
      <c r="BB1969" s="2"/>
      <c r="BD1969" s="20"/>
      <c r="BE1969" s="20"/>
      <c r="BG1969" s="3"/>
      <c r="BH1969" s="1"/>
      <c r="BI1969" s="1"/>
      <c r="BJ1969" s="1"/>
      <c r="BK1969" s="1"/>
      <c r="BL1969" s="1"/>
    </row>
    <row r="1970" spans="1:64" x14ac:dyDescent="0.25">
      <c r="A1970" s="1" t="s">
        <v>65</v>
      </c>
      <c r="B1970" s="1" t="s">
        <v>2</v>
      </c>
      <c r="C1970" s="1" t="s">
        <v>56</v>
      </c>
      <c r="D1970" s="1" t="s">
        <v>30</v>
      </c>
      <c r="E1970" s="1" t="s">
        <v>1852</v>
      </c>
      <c r="F1970" s="1" t="s">
        <v>1853</v>
      </c>
      <c r="G1970">
        <v>4.3881000000000003E-2</v>
      </c>
      <c r="H1970" s="22">
        <v>-4.7156999999999998E-2</v>
      </c>
      <c r="I1970" s="2">
        <v>4.3900000000000002E-2</v>
      </c>
      <c r="J1970" s="13">
        <v>1.35E-2</v>
      </c>
      <c r="K1970" s="13">
        <v>0.1099</v>
      </c>
      <c r="L1970" s="13">
        <v>-6.9999999999999999E-4</v>
      </c>
      <c r="M1970" s="13">
        <v>-6.7000000000000002E-3</v>
      </c>
      <c r="N1970" s="13">
        <v>-6.2399999999999997E-2</v>
      </c>
      <c r="O1970" s="13">
        <v>-0.1686</v>
      </c>
      <c r="P1970" s="13">
        <v>4.3900000000000002E-2</v>
      </c>
      <c r="Q1970" s="19">
        <v>0</v>
      </c>
      <c r="R1970" s="22">
        <v>-0.01</v>
      </c>
      <c r="S1970" s="22">
        <v>-0.01</v>
      </c>
      <c r="T1970" s="22">
        <v>0.71</v>
      </c>
      <c r="U1970" s="19">
        <v>34</v>
      </c>
      <c r="V1970" s="19">
        <v>7</v>
      </c>
      <c r="AS1970" s="2"/>
      <c r="AT1970" s="2"/>
      <c r="AU1970" s="2"/>
      <c r="AV1970" s="15"/>
      <c r="AW1970" s="15"/>
      <c r="BA1970" s="2"/>
      <c r="BB1970" s="2"/>
      <c r="BD1970" s="20"/>
      <c r="BE1970" s="20"/>
      <c r="BG1970" s="3"/>
      <c r="BH1970" s="1"/>
      <c r="BI1970" s="1"/>
      <c r="BJ1970" s="1"/>
      <c r="BK1970" s="1"/>
      <c r="BL1970" s="1"/>
    </row>
    <row r="1971" spans="1:64" x14ac:dyDescent="0.25">
      <c r="A1971" s="1" t="s">
        <v>21</v>
      </c>
      <c r="B1971" s="1" t="s">
        <v>2</v>
      </c>
      <c r="C1971" s="1" t="s">
        <v>39</v>
      </c>
      <c r="D1971" s="1" t="s">
        <v>473</v>
      </c>
      <c r="E1971" s="1" t="s">
        <v>891</v>
      </c>
      <c r="F1971" s="1" t="s">
        <v>2641</v>
      </c>
      <c r="G1971"/>
      <c r="H1971" s="22">
        <v>-1.0999999999999999E-2</v>
      </c>
      <c r="J1971" s="13">
        <v>2.9700000000000001E-2</v>
      </c>
      <c r="K1971" s="13">
        <v>0.1033</v>
      </c>
      <c r="L1971" s="13">
        <v>-1.5E-3</v>
      </c>
      <c r="M1971" s="13">
        <v>-6.7000000000000002E-3</v>
      </c>
      <c r="N1971" s="13">
        <v>-6.0999999999999999E-2</v>
      </c>
      <c r="O1971" s="13">
        <v>-0.2346</v>
      </c>
      <c r="P1971" s="13"/>
      <c r="Q1971" s="19">
        <v>78</v>
      </c>
      <c r="R1971" s="22">
        <v>-0.01</v>
      </c>
      <c r="S1971" s="22">
        <v>-0.03</v>
      </c>
      <c r="T1971" s="22">
        <v>0.67</v>
      </c>
      <c r="U1971" s="19">
        <v>39</v>
      </c>
      <c r="V1971" s="19">
        <v>14</v>
      </c>
      <c r="AS1971" s="2"/>
      <c r="AT1971" s="2"/>
      <c r="AU1971" s="2"/>
      <c r="AV1971" s="15"/>
      <c r="AW1971" s="15"/>
      <c r="BA1971" s="2"/>
      <c r="BB1971" s="2"/>
      <c r="BD1971" s="20"/>
      <c r="BE1971" s="20"/>
      <c r="BG1971" s="3"/>
      <c r="BH1971" s="1"/>
      <c r="BI1971" s="1"/>
      <c r="BJ1971" s="1"/>
      <c r="BK1971" s="1"/>
      <c r="BL1971" s="1"/>
    </row>
    <row r="1972" spans="1:64" x14ac:dyDescent="0.25">
      <c r="A1972" s="1" t="s">
        <v>65</v>
      </c>
      <c r="B1972" s="1" t="s">
        <v>68</v>
      </c>
      <c r="C1972" s="1" t="s">
        <v>7</v>
      </c>
      <c r="D1972" s="1" t="s">
        <v>16</v>
      </c>
      <c r="E1972" s="1" t="s">
        <v>710</v>
      </c>
      <c r="F1972" s="1" t="s">
        <v>1584</v>
      </c>
      <c r="G1972"/>
      <c r="H1972" s="22">
        <v>-4.0000000000000001E-3</v>
      </c>
      <c r="J1972" s="13">
        <v>9.2999999999999992E-3</v>
      </c>
      <c r="K1972" s="13">
        <v>0.15770000000000001</v>
      </c>
      <c r="L1972" s="13">
        <v>-8.9999999999999998E-4</v>
      </c>
      <c r="M1972" s="13">
        <v>-1.3299999999999999E-2</v>
      </c>
      <c r="N1972" s="13">
        <v>-0.58879999999999999</v>
      </c>
      <c r="O1972" s="13">
        <v>-0.70669999999999999</v>
      </c>
      <c r="P1972" s="13"/>
      <c r="Q1972" s="19">
        <v>376</v>
      </c>
      <c r="R1972" s="22">
        <v>-0.01</v>
      </c>
      <c r="S1972" s="22">
        <v>-0.01</v>
      </c>
      <c r="T1972" s="22">
        <v>0.39</v>
      </c>
      <c r="U1972" s="19">
        <v>198</v>
      </c>
      <c r="V1972" s="19">
        <v>26</v>
      </c>
      <c r="AS1972" s="2"/>
      <c r="AT1972" s="2"/>
      <c r="AU1972" s="2"/>
      <c r="AV1972" s="15"/>
      <c r="AW1972" s="15"/>
      <c r="BA1972" s="2"/>
      <c r="BB1972" s="2"/>
      <c r="BD1972" s="20"/>
      <c r="BE1972" s="20"/>
      <c r="BG1972" s="3"/>
      <c r="BH1972" s="1"/>
      <c r="BI1972" s="1"/>
      <c r="BJ1972" s="1"/>
      <c r="BK1972" s="1"/>
      <c r="BL1972" s="1"/>
    </row>
    <row r="1973" spans="1:64" x14ac:dyDescent="0.25">
      <c r="A1973" s="1" t="s">
        <v>1</v>
      </c>
      <c r="B1973" s="1" t="s">
        <v>2</v>
      </c>
      <c r="C1973" s="1" t="s">
        <v>27</v>
      </c>
      <c r="D1973" s="1" t="s">
        <v>16</v>
      </c>
      <c r="E1973" s="1" t="s">
        <v>251</v>
      </c>
      <c r="F1973" s="1" t="s">
        <v>1209</v>
      </c>
      <c r="G1973"/>
      <c r="H1973" s="22">
        <v>-2.98E-2</v>
      </c>
      <c r="J1973" s="13">
        <v>3.5999999999999999E-3</v>
      </c>
      <c r="K1973" s="13">
        <v>0.16739999999999999</v>
      </c>
      <c r="L1973" s="13">
        <v>-2.3999999999999998E-3</v>
      </c>
      <c r="M1973" s="13">
        <v>-1.6199999999999999E-2</v>
      </c>
      <c r="N1973" s="13">
        <v>-0.17799999999999999</v>
      </c>
      <c r="O1973" s="13">
        <v>-0.3795</v>
      </c>
      <c r="P1973" s="13"/>
      <c r="Q1973" s="19">
        <v>0</v>
      </c>
      <c r="R1973" s="22">
        <v>-0.01</v>
      </c>
      <c r="S1973" s="22">
        <v>-0.02</v>
      </c>
      <c r="T1973" s="22">
        <v>-0.11</v>
      </c>
      <c r="U1973" s="19">
        <v>53</v>
      </c>
      <c r="V1973" s="19">
        <v>53</v>
      </c>
      <c r="AS1973" s="2"/>
      <c r="AT1973" s="2"/>
      <c r="AU1973" s="2"/>
      <c r="AV1973" s="15"/>
      <c r="AW1973" s="15"/>
      <c r="BA1973" s="2"/>
      <c r="BB1973" s="2"/>
      <c r="BD1973" s="20"/>
      <c r="BE1973" s="20"/>
      <c r="BG1973" s="3"/>
      <c r="BH1973" s="1"/>
      <c r="BI1973" s="1"/>
      <c r="BJ1973" s="1"/>
      <c r="BK1973" s="1"/>
      <c r="BL1973" s="1"/>
    </row>
    <row r="1974" spans="1:64" x14ac:dyDescent="0.25">
      <c r="A1974" s="1" t="s">
        <v>65</v>
      </c>
      <c r="B1974" s="1" t="s">
        <v>68</v>
      </c>
      <c r="C1974" s="1" t="s">
        <v>7</v>
      </c>
      <c r="D1974" s="1" t="s">
        <v>16</v>
      </c>
      <c r="E1974" s="1" t="s">
        <v>152</v>
      </c>
      <c r="F1974" s="1" t="s">
        <v>2154</v>
      </c>
      <c r="G1974"/>
      <c r="H1974" s="22">
        <v>9.1000000000000004E-3</v>
      </c>
      <c r="J1974" s="13">
        <v>-5.1000000000000004E-3</v>
      </c>
      <c r="K1974" s="13">
        <v>0.15640000000000001</v>
      </c>
      <c r="L1974" s="13">
        <v>-2.8999999999999998E-3</v>
      </c>
      <c r="M1974" s="13">
        <v>-1.5299999999999999E-2</v>
      </c>
      <c r="N1974" s="13">
        <v>-0.52010000000000001</v>
      </c>
      <c r="O1974" s="13">
        <v>-0.71179999999999999</v>
      </c>
      <c r="P1974" s="13"/>
      <c r="Q1974" s="19">
        <v>47</v>
      </c>
      <c r="R1974" s="22">
        <v>-0.02</v>
      </c>
      <c r="S1974" s="22">
        <v>-0.02</v>
      </c>
      <c r="T1974" s="22">
        <v>0.51</v>
      </c>
      <c r="U1974" s="19">
        <v>198</v>
      </c>
      <c r="V1974" s="19">
        <v>54</v>
      </c>
      <c r="AS1974" s="2"/>
      <c r="AT1974" s="2"/>
      <c r="AU1974" s="2"/>
      <c r="AV1974" s="15"/>
      <c r="AW1974" s="15"/>
      <c r="BA1974" s="2"/>
      <c r="BB1974" s="2"/>
      <c r="BD1974" s="20"/>
      <c r="BE1974" s="20"/>
      <c r="BG1974" s="3"/>
      <c r="BH1974" s="1"/>
      <c r="BI1974" s="1"/>
      <c r="BJ1974" s="1"/>
      <c r="BK1974" s="1"/>
      <c r="BL1974" s="1"/>
    </row>
    <row r="1975" spans="1:64" x14ac:dyDescent="0.25">
      <c r="A1975" s="1" t="s">
        <v>6</v>
      </c>
      <c r="B1975" s="1" t="s">
        <v>18</v>
      </c>
      <c r="C1975" s="1" t="s">
        <v>1645</v>
      </c>
      <c r="D1975" s="1" t="s">
        <v>4</v>
      </c>
      <c r="E1975" s="1" t="s">
        <v>3021</v>
      </c>
      <c r="F1975" s="1" t="s">
        <v>3022</v>
      </c>
      <c r="G1975">
        <v>-0.15950700000000001</v>
      </c>
      <c r="H1975" s="22">
        <v>-0.230929</v>
      </c>
      <c r="I1975" s="2">
        <v>-0.1595</v>
      </c>
      <c r="J1975" s="13">
        <v>-0.22869999999999999</v>
      </c>
      <c r="K1975" s="13">
        <v>0.72140000000000004</v>
      </c>
      <c r="L1975" s="13">
        <v>-1.2500000000000001E-2</v>
      </c>
      <c r="M1975" s="13">
        <v>-0.21609999999999999</v>
      </c>
      <c r="N1975" s="13">
        <v>-0.50549999999999995</v>
      </c>
      <c r="O1975" s="13">
        <v>-0.53459999999999996</v>
      </c>
      <c r="P1975" s="13">
        <v>-0.1595</v>
      </c>
      <c r="Q1975" s="19">
        <v>0</v>
      </c>
      <c r="R1975" s="22">
        <v>-0.02</v>
      </c>
      <c r="S1975" s="22">
        <v>-0.04</v>
      </c>
      <c r="T1975" s="22">
        <v>0.22</v>
      </c>
      <c r="U1975" s="19">
        <v>17</v>
      </c>
      <c r="V1975" s="19">
        <v>13</v>
      </c>
      <c r="AS1975" s="2"/>
      <c r="AT1975" s="2"/>
      <c r="AU1975" s="2"/>
      <c r="AV1975" s="15"/>
      <c r="AW1975" s="15"/>
      <c r="BA1975" s="2"/>
      <c r="BB1975" s="2"/>
      <c r="BD1975" s="20"/>
      <c r="BE1975" s="20"/>
      <c r="BG1975" s="3"/>
      <c r="BH1975" s="1"/>
      <c r="BI1975" s="1"/>
      <c r="BJ1975" s="1"/>
      <c r="BK1975" s="1"/>
      <c r="BL1975" s="1"/>
    </row>
    <row r="1976" spans="1:64" x14ac:dyDescent="0.25">
      <c r="A1976" s="1" t="s">
        <v>1079</v>
      </c>
      <c r="B1976" s="1" t="s">
        <v>18</v>
      </c>
      <c r="C1976" s="1" t="s">
        <v>7</v>
      </c>
      <c r="D1976" s="1" t="s">
        <v>1916</v>
      </c>
      <c r="E1976" s="1" t="s">
        <v>2187</v>
      </c>
      <c r="F1976" s="1" t="s">
        <v>2188</v>
      </c>
      <c r="G1976">
        <v>0.189024</v>
      </c>
      <c r="H1976" s="22">
        <v>-6.2856999999999996E-2</v>
      </c>
      <c r="I1976" s="2">
        <v>0.189</v>
      </c>
      <c r="J1976" s="13">
        <v>-7.3400000000000007E-2</v>
      </c>
      <c r="K1976" s="13">
        <v>0.17649999999999999</v>
      </c>
      <c r="L1976" s="13">
        <v>-2.7000000000000001E-3</v>
      </c>
      <c r="M1976" s="13">
        <v>-1.6899999999999998E-2</v>
      </c>
      <c r="N1976" s="13">
        <v>-0.1216</v>
      </c>
      <c r="O1976" s="13">
        <v>-0.3468</v>
      </c>
      <c r="P1976" s="13">
        <v>0.189</v>
      </c>
      <c r="Q1976" s="19">
        <v>0</v>
      </c>
      <c r="R1976" s="22">
        <v>-0.02</v>
      </c>
      <c r="S1976" s="22">
        <v>-0.03</v>
      </c>
      <c r="T1976" s="22">
        <v>0.12</v>
      </c>
      <c r="U1976" s="19">
        <v>43</v>
      </c>
      <c r="V1976" s="19">
        <v>27</v>
      </c>
      <c r="AS1976" s="2"/>
      <c r="AT1976" s="2"/>
      <c r="AU1976" s="2"/>
      <c r="AV1976" s="15"/>
      <c r="AW1976" s="15"/>
      <c r="BA1976" s="2"/>
      <c r="BB1976" s="2"/>
      <c r="BD1976" s="20"/>
      <c r="BE1976" s="20"/>
      <c r="BG1976" s="3"/>
      <c r="BH1976" s="1"/>
      <c r="BI1976" s="1"/>
      <c r="BJ1976" s="1"/>
      <c r="BK1976" s="1"/>
      <c r="BL1976" s="1"/>
    </row>
    <row r="1977" spans="1:64" x14ac:dyDescent="0.25">
      <c r="A1977" s="1" t="s">
        <v>1</v>
      </c>
      <c r="B1977" s="1" t="s">
        <v>2</v>
      </c>
      <c r="C1977" s="1" t="s">
        <v>13</v>
      </c>
      <c r="D1977" s="1" t="s">
        <v>4</v>
      </c>
      <c r="E1977" s="1" t="s">
        <v>1576</v>
      </c>
      <c r="F1977" s="1" t="s">
        <v>1577</v>
      </c>
      <c r="G1977"/>
      <c r="H1977" s="22">
        <v>-1.89E-2</v>
      </c>
      <c r="J1977" s="13">
        <v>3.0599999999999999E-2</v>
      </c>
      <c r="K1977" s="13">
        <v>6.3899999999999998E-2</v>
      </c>
      <c r="L1977" s="13">
        <v>-1.1999999999999999E-3</v>
      </c>
      <c r="M1977" s="13">
        <v>-3.2000000000000002E-3</v>
      </c>
      <c r="N1977" s="13">
        <v>-0.10009999999999999</v>
      </c>
      <c r="O1977" s="13">
        <v>-0.29020000000000001</v>
      </c>
      <c r="P1977" s="13"/>
      <c r="Q1977" s="19">
        <v>178</v>
      </c>
      <c r="R1977" s="22">
        <v>-0.02</v>
      </c>
      <c r="S1977" s="22">
        <v>-0.03</v>
      </c>
      <c r="T1977" s="22">
        <v>0.25</v>
      </c>
      <c r="U1977" s="19">
        <v>164</v>
      </c>
      <c r="V1977" s="19">
        <v>164</v>
      </c>
      <c r="AS1977" s="2"/>
      <c r="AT1977" s="2"/>
      <c r="AU1977" s="2"/>
      <c r="AV1977" s="15"/>
      <c r="AW1977" s="15"/>
      <c r="BA1977" s="2"/>
      <c r="BB1977" s="2"/>
      <c r="BD1977" s="20"/>
      <c r="BE1977" s="20"/>
      <c r="BG1977" s="3"/>
      <c r="BH1977" s="1"/>
      <c r="BI1977" s="1"/>
      <c r="BJ1977" s="1"/>
      <c r="BK1977" s="1"/>
      <c r="BL1977" s="1"/>
    </row>
    <row r="1978" spans="1:64" x14ac:dyDescent="0.25">
      <c r="A1978" s="1" t="s">
        <v>65</v>
      </c>
      <c r="B1978" s="1" t="s">
        <v>68</v>
      </c>
      <c r="C1978" s="1" t="s">
        <v>7</v>
      </c>
      <c r="D1978" s="1" t="s">
        <v>16</v>
      </c>
      <c r="E1978" s="1" t="s">
        <v>1539</v>
      </c>
      <c r="F1978" s="1" t="s">
        <v>1590</v>
      </c>
      <c r="G1978"/>
      <c r="H1978" s="22">
        <v>4.7999999999999996E-3</v>
      </c>
      <c r="J1978" s="13">
        <v>3.4500000000000003E-2</v>
      </c>
      <c r="K1978" s="13">
        <v>0.14419999999999999</v>
      </c>
      <c r="L1978" s="13">
        <v>-2.8999999999999998E-3</v>
      </c>
      <c r="M1978" s="13">
        <v>-1.3299999999999999E-2</v>
      </c>
      <c r="N1978" s="13">
        <v>-0.38600000000000001</v>
      </c>
      <c r="O1978" s="13">
        <v>-0.65080000000000005</v>
      </c>
      <c r="P1978" s="13"/>
      <c r="Q1978" s="19">
        <v>438</v>
      </c>
      <c r="R1978" s="22">
        <v>-0.02</v>
      </c>
      <c r="S1978" s="22">
        <v>-0.03</v>
      </c>
      <c r="T1978" s="22">
        <v>0.48</v>
      </c>
      <c r="U1978" s="19">
        <v>164</v>
      </c>
      <c r="V1978" s="19">
        <v>56</v>
      </c>
      <c r="AS1978" s="2"/>
      <c r="AT1978" s="2"/>
      <c r="AU1978" s="2"/>
      <c r="AV1978" s="15"/>
      <c r="AW1978" s="15"/>
      <c r="BA1978" s="2"/>
      <c r="BB1978" s="2"/>
      <c r="BD1978" s="20"/>
      <c r="BE1978" s="20"/>
      <c r="BG1978" s="3"/>
      <c r="BH1978" s="1"/>
      <c r="BI1978" s="1"/>
      <c r="BJ1978" s="1"/>
      <c r="BK1978" s="1"/>
      <c r="BL1978" s="1"/>
    </row>
    <row r="1979" spans="1:64" x14ac:dyDescent="0.25">
      <c r="A1979" s="1" t="s">
        <v>65</v>
      </c>
      <c r="B1979" s="1" t="s">
        <v>68</v>
      </c>
      <c r="C1979" s="1" t="s">
        <v>7</v>
      </c>
      <c r="D1979" s="1" t="s">
        <v>16</v>
      </c>
      <c r="E1979" s="1" t="s">
        <v>1539</v>
      </c>
      <c r="F1979" s="1" t="s">
        <v>1591</v>
      </c>
      <c r="G1979"/>
      <c r="H1979" s="22">
        <v>7.4999999999999997E-3</v>
      </c>
      <c r="J1979" s="13">
        <v>4.1999999999999997E-3</v>
      </c>
      <c r="K1979" s="13">
        <v>0.15409999999999999</v>
      </c>
      <c r="L1979" s="13">
        <v>-3.0999999999999999E-3</v>
      </c>
      <c r="M1979" s="13">
        <v>-1.4999999999999999E-2</v>
      </c>
      <c r="N1979" s="13">
        <v>-0.42649999999999999</v>
      </c>
      <c r="O1979" s="13">
        <v>-0.66720000000000002</v>
      </c>
      <c r="P1979" s="13"/>
      <c r="Q1979" s="19">
        <v>37</v>
      </c>
      <c r="R1979" s="22">
        <v>-0.02</v>
      </c>
      <c r="S1979" s="22">
        <v>-0.03</v>
      </c>
      <c r="T1979" s="22">
        <v>0.49</v>
      </c>
      <c r="U1979" s="19">
        <v>164</v>
      </c>
      <c r="V1979" s="19">
        <v>56</v>
      </c>
      <c r="AS1979" s="2"/>
      <c r="AT1979" s="2"/>
      <c r="AU1979" s="2"/>
      <c r="AV1979" s="15"/>
      <c r="AW1979" s="15"/>
      <c r="BA1979" s="2"/>
      <c r="BB1979" s="2"/>
      <c r="BD1979" s="20"/>
      <c r="BE1979" s="20"/>
      <c r="BG1979" s="3"/>
      <c r="BH1979" s="1"/>
      <c r="BI1979" s="1"/>
      <c r="BJ1979" s="1"/>
      <c r="BK1979" s="1"/>
      <c r="BL1979" s="1"/>
    </row>
    <row r="1980" spans="1:64" x14ac:dyDescent="0.25">
      <c r="A1980" s="1" t="s">
        <v>17</v>
      </c>
      <c r="B1980" s="1" t="s">
        <v>18</v>
      </c>
      <c r="C1980" s="1" t="s">
        <v>25</v>
      </c>
      <c r="D1980" s="1" t="s">
        <v>100</v>
      </c>
      <c r="E1980" s="1" t="s">
        <v>710</v>
      </c>
      <c r="F1980" s="1" t="s">
        <v>2677</v>
      </c>
      <c r="G1980"/>
      <c r="H1980" s="22">
        <v>0</v>
      </c>
      <c r="J1980" s="13">
        <v>4.5900000000000003E-2</v>
      </c>
      <c r="K1980" s="13">
        <v>4.9700000000000001E-2</v>
      </c>
      <c r="L1980" s="13">
        <v>-1.1000000000000001E-3</v>
      </c>
      <c r="M1980" s="13">
        <v>-2.3E-3</v>
      </c>
      <c r="N1980" s="13">
        <v>-9.0800000000000006E-2</v>
      </c>
      <c r="O1980" s="13">
        <v>-0.13070000000000001</v>
      </c>
      <c r="P1980" s="13"/>
      <c r="Q1980" s="19">
        <v>32</v>
      </c>
      <c r="R1980" s="22">
        <v>-0.02</v>
      </c>
      <c r="S1980" s="22">
        <v>-0.03</v>
      </c>
      <c r="T1980" s="22">
        <v>0.09</v>
      </c>
      <c r="U1980" s="19">
        <v>93</v>
      </c>
      <c r="V1980" s="19">
        <v>64</v>
      </c>
      <c r="AS1980" s="2"/>
      <c r="AT1980" s="2"/>
      <c r="AU1980" s="2"/>
      <c r="AV1980" s="15"/>
      <c r="AW1980" s="15"/>
      <c r="BA1980" s="2"/>
      <c r="BB1980" s="2"/>
      <c r="BD1980" s="20"/>
      <c r="BE1980" s="20"/>
      <c r="BG1980" s="3"/>
      <c r="BH1980" s="1"/>
      <c r="BI1980" s="1"/>
      <c r="BJ1980" s="1"/>
      <c r="BK1980" s="1"/>
      <c r="BL1980" s="1"/>
    </row>
    <row r="1981" spans="1:64" x14ac:dyDescent="0.25">
      <c r="A1981" s="1" t="s">
        <v>1</v>
      </c>
      <c r="B1981" s="1" t="s">
        <v>18</v>
      </c>
      <c r="C1981" s="1" t="s">
        <v>25</v>
      </c>
      <c r="D1981" s="1" t="s">
        <v>40</v>
      </c>
      <c r="E1981" s="1" t="s">
        <v>3277</v>
      </c>
      <c r="F1981" s="1" t="s">
        <v>3278</v>
      </c>
      <c r="G1981"/>
      <c r="H1981" s="22">
        <v>-4.1000000000000003E-3</v>
      </c>
      <c r="J1981" s="13">
        <v>5.8999999999999999E-3</v>
      </c>
      <c r="K1981" s="13">
        <v>0.1125</v>
      </c>
      <c r="L1981" s="13">
        <v>-3.8E-3</v>
      </c>
      <c r="M1981" s="13">
        <v>-9.9000000000000008E-3</v>
      </c>
      <c r="N1981" s="13">
        <v>-0.1061</v>
      </c>
      <c r="O1981" s="13">
        <v>-0.21029999999999999</v>
      </c>
      <c r="P1981" s="13"/>
      <c r="Q1981" s="19">
        <v>2</v>
      </c>
      <c r="R1981" s="22">
        <v>-0.03</v>
      </c>
      <c r="S1981" s="22">
        <v>-0.05</v>
      </c>
      <c r="T1981" s="22">
        <v>-0.04</v>
      </c>
      <c r="U1981" s="19">
        <v>99</v>
      </c>
      <c r="V1981" s="19">
        <v>34</v>
      </c>
      <c r="AS1981" s="2"/>
      <c r="AT1981" s="2"/>
      <c r="AU1981" s="2"/>
      <c r="AV1981" s="15"/>
      <c r="AW1981" s="15"/>
      <c r="BA1981" s="2"/>
      <c r="BB1981" s="2"/>
      <c r="BD1981" s="20"/>
      <c r="BE1981" s="20"/>
      <c r="BG1981" s="3"/>
      <c r="BH1981" s="1"/>
      <c r="BI1981" s="1"/>
      <c r="BJ1981" s="1"/>
      <c r="BK1981" s="1"/>
      <c r="BL1981" s="1"/>
    </row>
    <row r="1982" spans="1:64" x14ac:dyDescent="0.25">
      <c r="A1982" s="1" t="s">
        <v>17</v>
      </c>
      <c r="B1982" s="1" t="s">
        <v>18</v>
      </c>
      <c r="C1982" s="1" t="s">
        <v>56</v>
      </c>
      <c r="D1982" s="1" t="s">
        <v>19</v>
      </c>
      <c r="E1982" s="1" t="s">
        <v>57</v>
      </c>
      <c r="F1982" s="1" t="s">
        <v>60</v>
      </c>
      <c r="G1982"/>
      <c r="H1982" s="22">
        <v>4.7000000000000002E-3</v>
      </c>
      <c r="J1982" s="13">
        <v>0.12509999999999999</v>
      </c>
      <c r="K1982" s="13">
        <v>6.7299999999999999E-2</v>
      </c>
      <c r="L1982" s="13">
        <v>-2E-3</v>
      </c>
      <c r="M1982" s="13">
        <v>-4.1999999999999997E-3</v>
      </c>
      <c r="N1982" s="13">
        <v>-0.11</v>
      </c>
      <c r="O1982" s="13">
        <v>-0.22120000000000001</v>
      </c>
      <c r="P1982" s="13"/>
      <c r="Q1982" s="19">
        <v>6</v>
      </c>
      <c r="R1982" s="22">
        <v>-0.03</v>
      </c>
      <c r="S1982" s="22">
        <v>-0.04</v>
      </c>
      <c r="T1982" s="22">
        <v>-0.53</v>
      </c>
      <c r="U1982" s="19">
        <v>27</v>
      </c>
      <c r="V1982" s="19">
        <v>9</v>
      </c>
      <c r="AS1982" s="2"/>
      <c r="AT1982" s="2"/>
      <c r="AU1982" s="2"/>
      <c r="AV1982" s="15"/>
      <c r="AW1982" s="15"/>
      <c r="BA1982" s="2"/>
      <c r="BB1982" s="2"/>
      <c r="BD1982" s="20"/>
      <c r="BE1982" s="20"/>
      <c r="BG1982" s="3"/>
      <c r="BH1982" s="1"/>
      <c r="BI1982" s="1"/>
      <c r="BJ1982" s="1"/>
      <c r="BK1982" s="1"/>
      <c r="BL1982" s="1"/>
    </row>
    <row r="1983" spans="1:64" x14ac:dyDescent="0.25">
      <c r="A1983" s="1" t="s">
        <v>36</v>
      </c>
      <c r="B1983" s="1" t="s">
        <v>8</v>
      </c>
      <c r="C1983" s="1" t="s">
        <v>7</v>
      </c>
      <c r="D1983" s="1" t="s">
        <v>4</v>
      </c>
      <c r="E1983" s="1" t="s">
        <v>871</v>
      </c>
      <c r="F1983" s="1" t="s">
        <v>873</v>
      </c>
      <c r="G1983"/>
      <c r="H1983" s="22">
        <v>-1.2999999999999999E-2</v>
      </c>
      <c r="J1983" s="13">
        <v>4.9200000000000001E-2</v>
      </c>
      <c r="K1983" s="13">
        <v>8.9700000000000002E-2</v>
      </c>
      <c r="L1983" s="13">
        <v>-2.5000000000000001E-3</v>
      </c>
      <c r="M1983" s="13">
        <v>-6.6E-3</v>
      </c>
      <c r="N1983" s="13">
        <v>-0.1552</v>
      </c>
      <c r="O1983" s="13">
        <v>-0.26300000000000001</v>
      </c>
      <c r="P1983" s="13"/>
      <c r="Q1983" s="19">
        <v>0</v>
      </c>
      <c r="R1983" s="22">
        <v>-0.03</v>
      </c>
      <c r="S1983" s="22">
        <v>-0.03</v>
      </c>
      <c r="T1983" s="22">
        <v>0.79</v>
      </c>
      <c r="U1983" s="19">
        <v>42</v>
      </c>
      <c r="V1983" s="19">
        <v>18</v>
      </c>
      <c r="AS1983" s="2"/>
      <c r="AT1983" s="2"/>
      <c r="AU1983" s="2"/>
      <c r="AV1983" s="15"/>
      <c r="AW1983" s="15"/>
      <c r="BA1983" s="2"/>
      <c r="BB1983" s="2"/>
      <c r="BD1983" s="20"/>
      <c r="BE1983" s="20"/>
      <c r="BG1983" s="3"/>
      <c r="BH1983" s="1"/>
      <c r="BI1983" s="1"/>
      <c r="BJ1983" s="1"/>
      <c r="BK1983" s="1"/>
      <c r="BL1983" s="1"/>
    </row>
    <row r="1984" spans="1:64" x14ac:dyDescent="0.25">
      <c r="A1984" s="1" t="s">
        <v>2738</v>
      </c>
      <c r="B1984" s="1" t="s">
        <v>2</v>
      </c>
      <c r="C1984" s="1" t="s">
        <v>28</v>
      </c>
      <c r="D1984" s="1" t="s">
        <v>48</v>
      </c>
      <c r="E1984" s="1" t="s">
        <v>2739</v>
      </c>
      <c r="F1984" s="1" t="s">
        <v>2741</v>
      </c>
      <c r="G1984"/>
      <c r="H1984" s="22">
        <v>-8.0299999999999996E-2</v>
      </c>
      <c r="J1984" s="13">
        <v>-0.42230000000000001</v>
      </c>
      <c r="K1984" s="13">
        <v>0.40189999999999998</v>
      </c>
      <c r="L1984" s="13">
        <v>-1.18E-2</v>
      </c>
      <c r="M1984" s="13">
        <v>-7.5899999999999995E-2</v>
      </c>
      <c r="N1984" s="13">
        <v>-0.67300000000000004</v>
      </c>
      <c r="O1984" s="13">
        <v>-0.67300000000000004</v>
      </c>
      <c r="P1984" s="13"/>
      <c r="Q1984" s="19">
        <v>0</v>
      </c>
      <c r="R1984" s="22">
        <v>-0.03</v>
      </c>
      <c r="S1984" s="22">
        <v>-7.0000000000000007E-2</v>
      </c>
      <c r="T1984" s="22">
        <v>0.25</v>
      </c>
      <c r="U1984" s="19">
        <v>40</v>
      </c>
      <c r="V1984" s="19">
        <v>21</v>
      </c>
      <c r="AS1984" s="2"/>
      <c r="AT1984" s="2"/>
      <c r="AU1984" s="2"/>
      <c r="AV1984" s="15"/>
      <c r="AW1984" s="15"/>
      <c r="BA1984" s="2"/>
      <c r="BB1984" s="2"/>
      <c r="BD1984" s="20"/>
      <c r="BE1984" s="20"/>
      <c r="BG1984" s="3"/>
      <c r="BH1984" s="1"/>
      <c r="BI1984" s="1"/>
      <c r="BJ1984" s="1"/>
      <c r="BK1984" s="1"/>
      <c r="BL1984" s="1"/>
    </row>
    <row r="1985" spans="1:64" x14ac:dyDescent="0.25">
      <c r="A1985" s="1" t="s">
        <v>27</v>
      </c>
      <c r="B1985" s="1" t="s">
        <v>2</v>
      </c>
      <c r="C1985" s="1" t="s">
        <v>39</v>
      </c>
      <c r="D1985" s="1" t="s">
        <v>4</v>
      </c>
      <c r="E1985" s="1" t="s">
        <v>2624</v>
      </c>
      <c r="F1985" s="1" t="s">
        <v>2625</v>
      </c>
      <c r="G1985"/>
      <c r="H1985" s="22">
        <v>0</v>
      </c>
      <c r="J1985" s="13">
        <v>-3.5400000000000001E-2</v>
      </c>
      <c r="K1985" s="13">
        <v>4.2299999999999997E-2</v>
      </c>
      <c r="L1985" s="13">
        <v>-1.4E-3</v>
      </c>
      <c r="M1985" s="13">
        <v>-2.3E-3</v>
      </c>
      <c r="N1985" s="13">
        <v>-4.6899999999999997E-2</v>
      </c>
      <c r="O1985" s="13">
        <v>-4.6899999999999997E-2</v>
      </c>
      <c r="P1985" s="13"/>
      <c r="Q1985" s="19">
        <v>13</v>
      </c>
      <c r="R1985" s="22">
        <v>-0.03</v>
      </c>
      <c r="S1985" s="22">
        <v>-0.04</v>
      </c>
      <c r="T1985" s="22">
        <v>-0.17</v>
      </c>
      <c r="U1985" s="19">
        <v>17</v>
      </c>
      <c r="V1985" s="19">
        <v>7</v>
      </c>
      <c r="AS1985" s="2"/>
      <c r="AT1985" s="2"/>
      <c r="AU1985" s="2"/>
      <c r="AV1985" s="15"/>
      <c r="AW1985" s="15"/>
      <c r="BA1985" s="2"/>
      <c r="BB1985" s="2"/>
      <c r="BD1985" s="20"/>
      <c r="BE1985" s="20"/>
      <c r="BG1985" s="3"/>
      <c r="BH1985" s="1"/>
      <c r="BI1985" s="1"/>
      <c r="BJ1985" s="1"/>
      <c r="BK1985" s="1"/>
      <c r="BL1985" s="1"/>
    </row>
    <row r="1986" spans="1:64" x14ac:dyDescent="0.25">
      <c r="A1986" s="1" t="s">
        <v>1079</v>
      </c>
      <c r="B1986" s="1" t="s">
        <v>18</v>
      </c>
      <c r="C1986" s="1" t="s">
        <v>7</v>
      </c>
      <c r="D1986" s="1" t="s">
        <v>4</v>
      </c>
      <c r="E1986" s="1" t="s">
        <v>2215</v>
      </c>
      <c r="F1986" s="1" t="s">
        <v>2216</v>
      </c>
      <c r="G1986">
        <v>0</v>
      </c>
      <c r="H1986" s="22">
        <v>2.2469999999999999E-3</v>
      </c>
      <c r="I1986" s="2">
        <v>0</v>
      </c>
      <c r="J1986" s="13">
        <v>0.1159</v>
      </c>
      <c r="K1986" s="13">
        <v>0.1583</v>
      </c>
      <c r="L1986" s="13">
        <v>-4.8999999999999998E-3</v>
      </c>
      <c r="M1986" s="13">
        <v>-1.7000000000000001E-2</v>
      </c>
      <c r="N1986" s="13">
        <v>-9.3399999999999997E-2</v>
      </c>
      <c r="O1986" s="13">
        <v>-0.30070000000000002</v>
      </c>
      <c r="P1986" s="13">
        <v>0</v>
      </c>
      <c r="Q1986" s="19">
        <v>0</v>
      </c>
      <c r="R1986" s="22">
        <v>-0.03</v>
      </c>
      <c r="S1986" s="22">
        <v>-0.05</v>
      </c>
      <c r="T1986" s="22">
        <v>0.02</v>
      </c>
      <c r="U1986" s="19">
        <v>33</v>
      </c>
      <c r="V1986" s="19">
        <v>17</v>
      </c>
      <c r="AS1986" s="2"/>
      <c r="AT1986" s="2"/>
      <c r="AU1986" s="2"/>
      <c r="AV1986" s="15"/>
      <c r="AW1986" s="15"/>
      <c r="BA1986" s="2"/>
      <c r="BB1986" s="2"/>
      <c r="BD1986" s="20"/>
      <c r="BE1986" s="20"/>
      <c r="BG1986" s="3"/>
      <c r="BH1986" s="1"/>
      <c r="BI1986" s="1"/>
      <c r="BJ1986" s="1"/>
      <c r="BK1986" s="1"/>
      <c r="BL1986" s="1"/>
    </row>
    <row r="1987" spans="1:64" x14ac:dyDescent="0.25">
      <c r="A1987" s="1" t="s">
        <v>1</v>
      </c>
      <c r="B1987" s="1" t="s">
        <v>2</v>
      </c>
      <c r="C1987" s="1" t="s">
        <v>13</v>
      </c>
      <c r="D1987" s="1" t="s">
        <v>4</v>
      </c>
      <c r="E1987" s="1" t="s">
        <v>1741</v>
      </c>
      <c r="F1987" s="1" t="s">
        <v>1771</v>
      </c>
      <c r="G1987"/>
      <c r="H1987" s="22">
        <v>3.1449999999999999E-2</v>
      </c>
      <c r="J1987" s="13">
        <v>-3.15E-2</v>
      </c>
      <c r="K1987" s="13">
        <v>0.14299999999999999</v>
      </c>
      <c r="L1987" s="13">
        <v>-5.5999999999999999E-3</v>
      </c>
      <c r="M1987" s="13">
        <v>-1.55E-2</v>
      </c>
      <c r="N1987" s="13">
        <v>-0.30680000000000002</v>
      </c>
      <c r="O1987" s="13">
        <v>-0.35399999999999998</v>
      </c>
      <c r="P1987" s="13"/>
      <c r="Q1987" s="19">
        <v>19</v>
      </c>
      <c r="R1987" s="22">
        <v>-0.04</v>
      </c>
      <c r="S1987" s="22">
        <v>-7.0000000000000007E-2</v>
      </c>
      <c r="T1987" s="22">
        <v>-0.21</v>
      </c>
      <c r="U1987" s="19">
        <v>101</v>
      </c>
      <c r="V1987" s="19">
        <v>35</v>
      </c>
      <c r="AS1987" s="2"/>
      <c r="AT1987" s="2"/>
      <c r="AU1987" s="2"/>
      <c r="AV1987" s="15"/>
      <c r="AW1987" s="15"/>
      <c r="BA1987" s="2"/>
      <c r="BB1987" s="2"/>
      <c r="BD1987" s="20"/>
      <c r="BE1987" s="20"/>
      <c r="BG1987" s="3"/>
      <c r="BH1987" s="1"/>
      <c r="BI1987" s="1"/>
      <c r="BJ1987" s="1"/>
      <c r="BK1987" s="1"/>
      <c r="BL1987" s="1"/>
    </row>
    <row r="1988" spans="1:64" x14ac:dyDescent="0.25">
      <c r="A1988" s="1" t="s">
        <v>1</v>
      </c>
      <c r="B1988" s="1" t="s">
        <v>2</v>
      </c>
      <c r="C1988" s="1" t="s">
        <v>39</v>
      </c>
      <c r="D1988" s="1" t="s">
        <v>30</v>
      </c>
      <c r="E1988" s="1" t="s">
        <v>1359</v>
      </c>
      <c r="F1988" s="1" t="s">
        <v>1519</v>
      </c>
      <c r="G1988"/>
      <c r="H1988" s="22">
        <v>2.6800000000000001E-2</v>
      </c>
      <c r="J1988" s="13">
        <v>-0.23649999999999999</v>
      </c>
      <c r="K1988" s="13">
        <v>0.2205</v>
      </c>
      <c r="L1988" s="13">
        <v>-9.1000000000000004E-3</v>
      </c>
      <c r="M1988" s="13">
        <v>-3.2000000000000001E-2</v>
      </c>
      <c r="N1988" s="13">
        <v>-0.29060000000000002</v>
      </c>
      <c r="O1988" s="13">
        <v>-0.30909999999999999</v>
      </c>
      <c r="P1988" s="13"/>
      <c r="Q1988" s="19">
        <v>4</v>
      </c>
      <c r="R1988" s="22">
        <v>-0.04</v>
      </c>
      <c r="S1988" s="22">
        <v>-0.08</v>
      </c>
      <c r="T1988" s="22">
        <v>0.19</v>
      </c>
      <c r="U1988" s="19">
        <v>9</v>
      </c>
      <c r="V1988" s="19">
        <v>3</v>
      </c>
      <c r="AS1988" s="2"/>
      <c r="AT1988" s="2"/>
      <c r="AU1988" s="2"/>
      <c r="AV1988" s="15"/>
      <c r="AW1988" s="15"/>
      <c r="BA1988" s="2"/>
      <c r="BB1988" s="2"/>
      <c r="BD1988" s="20"/>
      <c r="BE1988" s="20"/>
      <c r="BG1988" s="3"/>
      <c r="BH1988" s="1"/>
      <c r="BI1988" s="1"/>
      <c r="BJ1988" s="1"/>
      <c r="BK1988" s="1"/>
      <c r="BL1988" s="1"/>
    </row>
    <row r="1989" spans="1:64" x14ac:dyDescent="0.25">
      <c r="A1989" s="1" t="s">
        <v>148</v>
      </c>
      <c r="B1989" s="1" t="s">
        <v>2</v>
      </c>
      <c r="C1989" s="1" t="s">
        <v>39</v>
      </c>
      <c r="D1989" s="1" t="s">
        <v>48</v>
      </c>
      <c r="E1989" s="1" t="s">
        <v>2836</v>
      </c>
      <c r="F1989" s="1" t="s">
        <v>2837</v>
      </c>
      <c r="G1989"/>
      <c r="H1989" s="22">
        <v>1.6999999999999999E-3</v>
      </c>
      <c r="J1989" s="13">
        <v>1.4200000000000001E-2</v>
      </c>
      <c r="K1989" s="13">
        <v>5.67E-2</v>
      </c>
      <c r="L1989" s="13">
        <v>-2.3999999999999998E-3</v>
      </c>
      <c r="M1989" s="13">
        <v>-3.8999999999999998E-3</v>
      </c>
      <c r="N1989" s="13">
        <v>-3.5799999999999998E-2</v>
      </c>
      <c r="O1989" s="13">
        <v>-5.2400000000000002E-2</v>
      </c>
      <c r="P1989" s="13"/>
      <c r="Q1989" s="19">
        <v>153</v>
      </c>
      <c r="R1989" s="22">
        <v>-0.04</v>
      </c>
      <c r="S1989" s="22">
        <v>-0.08</v>
      </c>
      <c r="T1989" s="22">
        <v>0</v>
      </c>
      <c r="U1989" s="19">
        <v>11</v>
      </c>
      <c r="V1989" s="19">
        <v>5</v>
      </c>
      <c r="AS1989" s="2"/>
      <c r="AT1989" s="2"/>
      <c r="AU1989" s="2"/>
      <c r="AV1989" s="15"/>
      <c r="AW1989" s="15"/>
      <c r="BA1989" s="2"/>
      <c r="BB1989" s="2"/>
      <c r="BD1989" s="20"/>
      <c r="BE1989" s="20"/>
      <c r="BG1989" s="3"/>
      <c r="BH1989" s="1"/>
      <c r="BI1989" s="1"/>
      <c r="BJ1989" s="1"/>
      <c r="BK1989" s="1"/>
      <c r="BL1989" s="1"/>
    </row>
    <row r="1990" spans="1:64" x14ac:dyDescent="0.25">
      <c r="A1990" s="1" t="s">
        <v>1079</v>
      </c>
      <c r="B1990" s="1" t="s">
        <v>18</v>
      </c>
      <c r="C1990" s="1" t="s">
        <v>7</v>
      </c>
      <c r="D1990" s="1" t="s">
        <v>4</v>
      </c>
      <c r="E1990" s="1" t="s">
        <v>1140</v>
      </c>
      <c r="F1990" s="1" t="s">
        <v>1079</v>
      </c>
      <c r="G1990">
        <v>3.1845999999999999E-2</v>
      </c>
      <c r="H1990" s="22">
        <v>-6.3280000000000003E-3</v>
      </c>
      <c r="I1990" s="2">
        <v>3.1800000000000002E-2</v>
      </c>
      <c r="J1990" s="13">
        <v>-0.19070000000000001</v>
      </c>
      <c r="K1990" s="13">
        <v>0.18340000000000001</v>
      </c>
      <c r="L1990" s="13">
        <v>-7.4999999999999997E-3</v>
      </c>
      <c r="M1990" s="13">
        <v>-2.3699999999999999E-2</v>
      </c>
      <c r="N1990" s="13">
        <v>-0.5948</v>
      </c>
      <c r="O1990" s="13">
        <v>-0.6694</v>
      </c>
      <c r="P1990" s="13">
        <v>3.1800000000000002E-2</v>
      </c>
      <c r="Q1990" s="19">
        <v>0</v>
      </c>
      <c r="R1990" s="22">
        <v>-0.04</v>
      </c>
      <c r="S1990" s="22">
        <v>-0.06</v>
      </c>
      <c r="T1990" s="22">
        <v>0.3</v>
      </c>
      <c r="U1990" s="19">
        <v>200</v>
      </c>
      <c r="V1990" s="19">
        <v>44</v>
      </c>
      <c r="AS1990" s="2"/>
      <c r="AT1990" s="2"/>
      <c r="AU1990" s="2"/>
      <c r="AV1990" s="15"/>
      <c r="AW1990" s="15"/>
      <c r="BA1990" s="2"/>
      <c r="BB1990" s="2"/>
      <c r="BD1990" s="20"/>
      <c r="BE1990" s="20"/>
      <c r="BG1990" s="3"/>
      <c r="BH1990" s="1"/>
      <c r="BI1990" s="1"/>
      <c r="BJ1990" s="1"/>
      <c r="BK1990" s="1"/>
      <c r="BL1990" s="1"/>
    </row>
    <row r="1991" spans="1:64" x14ac:dyDescent="0.25">
      <c r="A1991" s="1" t="s">
        <v>6</v>
      </c>
      <c r="B1991" s="1" t="s">
        <v>18</v>
      </c>
      <c r="C1991" s="1" t="s">
        <v>1645</v>
      </c>
      <c r="D1991" s="1" t="s">
        <v>4</v>
      </c>
      <c r="E1991" s="1" t="s">
        <v>1354</v>
      </c>
      <c r="F1991" s="1" t="s">
        <v>1354</v>
      </c>
      <c r="G1991">
        <v>4.2680000000000003E-2</v>
      </c>
      <c r="H1991" s="22">
        <v>-6.6434999999999994E-2</v>
      </c>
      <c r="I1991" s="2">
        <v>4.2700000000000002E-2</v>
      </c>
      <c r="J1991" s="13">
        <v>0.14230000000000001</v>
      </c>
      <c r="K1991" s="13">
        <v>0.51270000000000004</v>
      </c>
      <c r="L1991" s="13">
        <v>-2.4400000000000002E-2</v>
      </c>
      <c r="M1991" s="13">
        <v>-0.13950000000000001</v>
      </c>
      <c r="N1991" s="13">
        <v>-0.38629999999999998</v>
      </c>
      <c r="O1991" s="13">
        <v>-0.69620000000000004</v>
      </c>
      <c r="P1991" s="13">
        <v>4.2700000000000002E-2</v>
      </c>
      <c r="Q1991" s="19">
        <v>0</v>
      </c>
      <c r="R1991" s="22">
        <v>-0.05</v>
      </c>
      <c r="S1991" s="22">
        <v>-0.09</v>
      </c>
      <c r="T1991" s="22">
        <v>0.42</v>
      </c>
      <c r="U1991" s="19">
        <v>39</v>
      </c>
      <c r="V1991" s="19">
        <v>39</v>
      </c>
      <c r="AS1991" s="2"/>
      <c r="AT1991" s="2"/>
      <c r="AU1991" s="2"/>
      <c r="AV1991" s="15"/>
      <c r="AW1991" s="15"/>
      <c r="BA1991" s="2"/>
      <c r="BB1991" s="2"/>
      <c r="BD1991" s="20"/>
      <c r="BE1991" s="20"/>
      <c r="BG1991" s="3"/>
      <c r="BH1991" s="1"/>
      <c r="BI1991" s="1"/>
      <c r="BJ1991" s="1"/>
      <c r="BK1991" s="1"/>
      <c r="BL1991" s="1"/>
    </row>
    <row r="1992" spans="1:64" x14ac:dyDescent="0.25">
      <c r="A1992" s="1" t="s">
        <v>1</v>
      </c>
      <c r="B1992" s="1" t="s">
        <v>2</v>
      </c>
      <c r="C1992" s="1" t="s">
        <v>13</v>
      </c>
      <c r="D1992" s="1" t="s">
        <v>4</v>
      </c>
      <c r="E1992" s="1" t="s">
        <v>1900</v>
      </c>
      <c r="F1992" s="1" t="s">
        <v>1901</v>
      </c>
      <c r="G1992"/>
      <c r="H1992" s="22">
        <v>1.0800000000000001E-2</v>
      </c>
      <c r="J1992" s="13">
        <v>-0.14610000000000001</v>
      </c>
      <c r="K1992" s="13">
        <v>0.1444</v>
      </c>
      <c r="L1992" s="13">
        <v>-6.7999999999999996E-3</v>
      </c>
      <c r="M1992" s="13">
        <v>-1.7000000000000001E-2</v>
      </c>
      <c r="N1992" s="13">
        <v>-0.28999999999999998</v>
      </c>
      <c r="O1992" s="13">
        <v>-0.30299999999999999</v>
      </c>
      <c r="P1992" s="13"/>
      <c r="Q1992" s="19">
        <v>17</v>
      </c>
      <c r="R1992" s="22">
        <v>-0.05</v>
      </c>
      <c r="S1992" s="22">
        <v>-0.08</v>
      </c>
      <c r="T1992" s="22">
        <v>-0.24</v>
      </c>
      <c r="U1992" s="19">
        <v>39</v>
      </c>
      <c r="V1992" s="19">
        <v>14</v>
      </c>
      <c r="AS1992" s="2"/>
      <c r="AT1992" s="2"/>
      <c r="AU1992" s="2"/>
      <c r="AV1992" s="15"/>
      <c r="AW1992" s="15"/>
      <c r="BA1992" s="2"/>
      <c r="BB1992" s="2"/>
      <c r="BD1992" s="20"/>
      <c r="BE1992" s="20"/>
      <c r="BG1992" s="3"/>
      <c r="BH1992" s="1"/>
      <c r="BI1992" s="1"/>
      <c r="BJ1992" s="1"/>
      <c r="BK1992" s="1"/>
      <c r="BL1992" s="1"/>
    </row>
    <row r="1993" spans="1:64" x14ac:dyDescent="0.25">
      <c r="A1993" s="1" t="s">
        <v>1</v>
      </c>
      <c r="B1993" s="1" t="s">
        <v>2</v>
      </c>
      <c r="C1993" s="1" t="s">
        <v>39</v>
      </c>
      <c r="D1993" s="1" t="s">
        <v>4</v>
      </c>
      <c r="E1993" s="1" t="s">
        <v>3284</v>
      </c>
      <c r="F1993" s="1" t="s">
        <v>3285</v>
      </c>
      <c r="G1993"/>
      <c r="H1993" s="22">
        <v>2.8E-3</v>
      </c>
      <c r="J1993" s="13">
        <v>0.1125</v>
      </c>
      <c r="K1993" s="13">
        <v>0.13250000000000001</v>
      </c>
      <c r="L1993" s="13">
        <v>-7.6E-3</v>
      </c>
      <c r="M1993" s="13">
        <v>-1.6E-2</v>
      </c>
      <c r="N1993" s="13">
        <v>-9.8500000000000004E-2</v>
      </c>
      <c r="O1993" s="13">
        <v>-0.22950000000000001</v>
      </c>
      <c r="P1993" s="13"/>
      <c r="Q1993" s="19">
        <v>1</v>
      </c>
      <c r="R1993" s="22">
        <v>-0.06</v>
      </c>
      <c r="S1993" s="22">
        <v>-0.11</v>
      </c>
      <c r="T1993" s="22">
        <v>0.04</v>
      </c>
      <c r="U1993" s="19">
        <v>60</v>
      </c>
      <c r="V1993" s="19">
        <v>30</v>
      </c>
      <c r="AS1993" s="2"/>
      <c r="AT1993" s="2"/>
      <c r="AU1993" s="2"/>
      <c r="AV1993" s="15"/>
      <c r="AW1993" s="15"/>
      <c r="BA1993" s="2"/>
      <c r="BB1993" s="2"/>
      <c r="BD1993" s="20"/>
      <c r="BE1993" s="20"/>
      <c r="BG1993" s="3"/>
      <c r="BH1993" s="1"/>
      <c r="BI1993" s="1"/>
      <c r="BJ1993" s="1"/>
      <c r="BK1993" s="1"/>
      <c r="BL1993" s="1"/>
    </row>
    <row r="1994" spans="1:64" x14ac:dyDescent="0.25">
      <c r="A1994" s="1" t="s">
        <v>65</v>
      </c>
      <c r="B1994" s="1" t="s">
        <v>68</v>
      </c>
      <c r="C1994" s="1" t="s">
        <v>11</v>
      </c>
      <c r="D1994" s="1" t="s">
        <v>16</v>
      </c>
      <c r="E1994" s="1" t="s">
        <v>696</v>
      </c>
      <c r="F1994" s="1" t="s">
        <v>877</v>
      </c>
      <c r="G1994"/>
      <c r="H1994" s="22">
        <v>5.339E-3</v>
      </c>
      <c r="J1994" s="13">
        <v>1.8800000000000001E-2</v>
      </c>
      <c r="K1994" s="13">
        <v>0.16139999999999999</v>
      </c>
      <c r="L1994" s="13">
        <v>-8.8999999999999999E-3</v>
      </c>
      <c r="M1994" s="13">
        <v>-2.1999999999999999E-2</v>
      </c>
      <c r="N1994" s="13">
        <v>-0.57720000000000005</v>
      </c>
      <c r="O1994" s="13">
        <v>-0.74319999999999997</v>
      </c>
      <c r="P1994" s="13"/>
      <c r="Q1994" s="19">
        <v>0</v>
      </c>
      <c r="R1994" s="22">
        <v>-0.06</v>
      </c>
      <c r="S1994" s="22">
        <v>-7.0000000000000007E-2</v>
      </c>
      <c r="T1994" s="22">
        <v>0.52</v>
      </c>
      <c r="U1994" s="19">
        <v>198</v>
      </c>
      <c r="V1994" s="19">
        <v>30</v>
      </c>
      <c r="AS1994" s="2"/>
      <c r="AT1994" s="2"/>
      <c r="AU1994" s="2"/>
      <c r="AV1994" s="15"/>
      <c r="AW1994" s="15"/>
      <c r="BA1994" s="2"/>
      <c r="BB1994" s="2"/>
      <c r="BD1994" s="20"/>
      <c r="BE1994" s="20"/>
      <c r="BG1994" s="3"/>
      <c r="BH1994" s="1"/>
      <c r="BI1994" s="1"/>
      <c r="BJ1994" s="1"/>
      <c r="BK1994" s="1"/>
      <c r="BL1994" s="1"/>
    </row>
    <row r="1995" spans="1:64" x14ac:dyDescent="0.25">
      <c r="A1995" s="1" t="s">
        <v>32</v>
      </c>
      <c r="B1995" s="1" t="s">
        <v>18</v>
      </c>
      <c r="C1995" s="1" t="s">
        <v>25</v>
      </c>
      <c r="D1995" s="1" t="s">
        <v>473</v>
      </c>
      <c r="E1995" s="1" t="s">
        <v>417</v>
      </c>
      <c r="F1995" s="1" t="s">
        <v>884</v>
      </c>
      <c r="G1995"/>
      <c r="H1995" s="22">
        <v>-2.2952E-2</v>
      </c>
      <c r="J1995" s="13">
        <v>-5.0099999999999999E-2</v>
      </c>
      <c r="K1995" s="13">
        <v>0.1157</v>
      </c>
      <c r="L1995" s="13">
        <v>-7.4999999999999997E-3</v>
      </c>
      <c r="M1995" s="13">
        <v>-1.41E-2</v>
      </c>
      <c r="N1995" s="13">
        <v>-0.1638</v>
      </c>
      <c r="O1995" s="13">
        <v>-0.2737</v>
      </c>
      <c r="P1995" s="13"/>
      <c r="Q1995" s="19">
        <v>0</v>
      </c>
      <c r="R1995" s="22">
        <v>-0.06</v>
      </c>
      <c r="S1995" s="22">
        <v>-0.09</v>
      </c>
      <c r="T1995" s="22">
        <v>0.66</v>
      </c>
      <c r="U1995" s="19">
        <v>48</v>
      </c>
      <c r="V1995" s="19">
        <v>14</v>
      </c>
      <c r="AS1995" s="2"/>
      <c r="AT1995" s="2"/>
      <c r="AU1995" s="2"/>
      <c r="AV1995" s="15"/>
      <c r="AW1995" s="15"/>
      <c r="BA1995" s="2"/>
      <c r="BB1995" s="2"/>
      <c r="BD1995" s="20"/>
      <c r="BE1995" s="20"/>
      <c r="BG1995" s="3"/>
      <c r="BH1995" s="1"/>
      <c r="BI1995" s="1"/>
      <c r="BJ1995" s="1"/>
      <c r="BK1995" s="1"/>
      <c r="BL1995" s="1"/>
    </row>
    <row r="1996" spans="1:64" x14ac:dyDescent="0.25">
      <c r="A1996" s="1" t="s">
        <v>36</v>
      </c>
      <c r="B1996" s="1" t="s">
        <v>18</v>
      </c>
      <c r="C1996" s="1" t="s">
        <v>25</v>
      </c>
      <c r="D1996" s="1" t="s">
        <v>4</v>
      </c>
      <c r="E1996" s="1" t="s">
        <v>2607</v>
      </c>
      <c r="F1996" s="1" t="s">
        <v>2608</v>
      </c>
      <c r="G1996"/>
      <c r="H1996" s="22">
        <v>-4.3E-3</v>
      </c>
      <c r="J1996" s="13">
        <v>4.0000000000000001E-3</v>
      </c>
      <c r="K1996" s="13">
        <v>5.6399999999999999E-2</v>
      </c>
      <c r="L1996" s="13">
        <v>-3.5999999999999999E-3</v>
      </c>
      <c r="M1996" s="13">
        <v>-5.1000000000000004E-3</v>
      </c>
      <c r="N1996" s="13">
        <v>-6.7799999999999999E-2</v>
      </c>
      <c r="O1996" s="13">
        <v>-0.18129999999999999</v>
      </c>
      <c r="P1996" s="13"/>
      <c r="Q1996" s="19">
        <v>3</v>
      </c>
      <c r="R1996" s="22">
        <v>-0.06</v>
      </c>
      <c r="S1996" s="22">
        <v>-0.1</v>
      </c>
      <c r="T1996" s="22">
        <v>-0.03</v>
      </c>
      <c r="U1996" s="19">
        <v>49</v>
      </c>
      <c r="V1996" s="19">
        <v>25</v>
      </c>
      <c r="AS1996" s="2"/>
      <c r="AT1996" s="2"/>
      <c r="AU1996" s="2"/>
      <c r="AV1996" s="15"/>
      <c r="AW1996" s="15"/>
      <c r="BA1996" s="2"/>
      <c r="BB1996" s="2"/>
      <c r="BD1996" s="20"/>
      <c r="BE1996" s="20"/>
      <c r="BG1996" s="3"/>
      <c r="BH1996" s="1"/>
      <c r="BI1996" s="1"/>
      <c r="BJ1996" s="1"/>
      <c r="BK1996" s="1"/>
      <c r="BL1996" s="1"/>
    </row>
    <row r="1997" spans="1:64" x14ac:dyDescent="0.25">
      <c r="A1997" s="1" t="s">
        <v>65</v>
      </c>
      <c r="B1997" s="1" t="s">
        <v>68</v>
      </c>
      <c r="C1997" s="1" t="s">
        <v>7</v>
      </c>
      <c r="D1997" s="1" t="s">
        <v>16</v>
      </c>
      <c r="E1997" s="1" t="s">
        <v>1592</v>
      </c>
      <c r="F1997" s="1" t="s">
        <v>1593</v>
      </c>
      <c r="G1997"/>
      <c r="H1997" s="22">
        <v>-1.8200000000000001E-2</v>
      </c>
      <c r="J1997" s="13">
        <v>-2.3800000000000002E-2</v>
      </c>
      <c r="K1997" s="13">
        <v>0.2099</v>
      </c>
      <c r="L1997" s="13">
        <v>-1.5299999999999999E-2</v>
      </c>
      <c r="M1997" s="13">
        <v>-3.8800000000000001E-2</v>
      </c>
      <c r="N1997" s="13">
        <v>-0.46010000000000001</v>
      </c>
      <c r="O1997" s="13">
        <v>-0.4607</v>
      </c>
      <c r="P1997" s="13"/>
      <c r="Q1997" s="19">
        <v>115</v>
      </c>
      <c r="R1997" s="22">
        <v>-7.0000000000000007E-2</v>
      </c>
      <c r="S1997" s="22">
        <v>-7.0000000000000007E-2</v>
      </c>
      <c r="T1997" s="22">
        <v>0.46</v>
      </c>
      <c r="U1997" s="19">
        <v>31</v>
      </c>
      <c r="V1997" s="19">
        <v>11</v>
      </c>
      <c r="AS1997" s="2"/>
      <c r="AT1997" s="2"/>
      <c r="AU1997" s="2"/>
      <c r="AV1997" s="15"/>
      <c r="AW1997" s="15"/>
      <c r="BA1997" s="2"/>
      <c r="BB1997" s="2"/>
      <c r="BD1997" s="20"/>
      <c r="BE1997" s="20"/>
      <c r="BG1997" s="3"/>
      <c r="BH1997" s="1"/>
      <c r="BI1997" s="1"/>
      <c r="BJ1997" s="1"/>
      <c r="BK1997" s="1"/>
      <c r="BL1997" s="1"/>
    </row>
    <row r="1998" spans="1:64" x14ac:dyDescent="0.25">
      <c r="A1998" s="1" t="s">
        <v>6</v>
      </c>
      <c r="B1998" s="1" t="s">
        <v>18</v>
      </c>
      <c r="C1998" s="1" t="s">
        <v>1645</v>
      </c>
      <c r="D1998" s="1" t="s">
        <v>4</v>
      </c>
      <c r="E1998" s="1" t="s">
        <v>1333</v>
      </c>
      <c r="F1998" s="1" t="s">
        <v>1334</v>
      </c>
      <c r="G1998">
        <v>2.3643000000000001E-2</v>
      </c>
      <c r="H1998" s="22">
        <v>-7.4425000000000005E-2</v>
      </c>
      <c r="I1998" s="2">
        <v>2.3599999999999999E-2</v>
      </c>
      <c r="J1998" s="13">
        <v>-2.92E-2</v>
      </c>
      <c r="K1998" s="13">
        <v>0.64090000000000003</v>
      </c>
      <c r="L1998" s="13">
        <v>-4.5499999999999999E-2</v>
      </c>
      <c r="M1998" s="13">
        <v>-0.2155</v>
      </c>
      <c r="N1998" s="13">
        <v>-0.55559999999999998</v>
      </c>
      <c r="O1998" s="13">
        <v>-0.76439999999999997</v>
      </c>
      <c r="P1998" s="13">
        <v>2.3599999999999999E-2</v>
      </c>
      <c r="Q1998" s="19">
        <v>0</v>
      </c>
      <c r="R1998" s="22">
        <v>-7.0000000000000007E-2</v>
      </c>
      <c r="S1998" s="22">
        <v>-0.12</v>
      </c>
      <c r="T1998" s="22">
        <v>0.56000000000000005</v>
      </c>
      <c r="U1998" s="19">
        <v>37</v>
      </c>
      <c r="V1998" s="19">
        <v>37</v>
      </c>
      <c r="AS1998" s="2"/>
      <c r="AT1998" s="2"/>
      <c r="AU1998" s="2"/>
      <c r="AV1998" s="15"/>
      <c r="AW1998" s="15"/>
      <c r="BA1998" s="2"/>
      <c r="BB1998" s="2"/>
      <c r="BD1998" s="20"/>
      <c r="BE1998" s="20"/>
      <c r="BG1998" s="3"/>
      <c r="BH1998" s="1"/>
      <c r="BI1998" s="1"/>
      <c r="BJ1998" s="1"/>
      <c r="BK1998" s="1"/>
      <c r="BL1998" s="1"/>
    </row>
    <row r="1999" spans="1:64" x14ac:dyDescent="0.25">
      <c r="A1999" s="1" t="s">
        <v>17</v>
      </c>
      <c r="B1999" s="1" t="s">
        <v>18</v>
      </c>
      <c r="C1999" s="1" t="s">
        <v>25</v>
      </c>
      <c r="D1999" s="1" t="s">
        <v>1822</v>
      </c>
      <c r="E1999" s="1" t="s">
        <v>97</v>
      </c>
      <c r="F1999" s="1" t="s">
        <v>3066</v>
      </c>
      <c r="G1999"/>
      <c r="H1999" s="22">
        <v>-3.7100000000000001E-2</v>
      </c>
      <c r="J1999" s="13">
        <v>-1.3599999999999999E-2</v>
      </c>
      <c r="K1999" s="13">
        <v>0.1628</v>
      </c>
      <c r="L1999" s="13">
        <v>-1.17E-2</v>
      </c>
      <c r="M1999" s="13">
        <v>0</v>
      </c>
      <c r="N1999" s="13">
        <v>-0.11559999999999999</v>
      </c>
      <c r="O1999" s="13">
        <v>-0.11559999999999999</v>
      </c>
      <c r="P1999" s="13"/>
      <c r="Q1999" s="19">
        <v>0</v>
      </c>
      <c r="R1999" s="22">
        <v>-7.0000000000000007E-2</v>
      </c>
      <c r="S1999" s="22">
        <v>-0.09</v>
      </c>
      <c r="T1999" s="22"/>
      <c r="U1999" s="19">
        <v>3</v>
      </c>
      <c r="V1999" s="19">
        <v>3</v>
      </c>
      <c r="AS1999" s="2"/>
      <c r="AT1999" s="2"/>
      <c r="AU1999" s="2"/>
      <c r="AV1999" s="15"/>
      <c r="AW1999" s="15"/>
      <c r="BA1999" s="2"/>
      <c r="BB1999" s="2"/>
      <c r="BD1999" s="20"/>
      <c r="BE1999" s="20"/>
      <c r="BG1999" s="3"/>
      <c r="BH1999" s="1"/>
      <c r="BI1999" s="1"/>
      <c r="BJ1999" s="1"/>
      <c r="BK1999" s="1"/>
      <c r="BL1999" s="1"/>
    </row>
    <row r="2000" spans="1:64" x14ac:dyDescent="0.25">
      <c r="A2000" s="1" t="s">
        <v>17</v>
      </c>
      <c r="B2000" s="1" t="s">
        <v>18</v>
      </c>
      <c r="C2000" s="1" t="s">
        <v>25</v>
      </c>
      <c r="D2000" s="1" t="s">
        <v>4</v>
      </c>
      <c r="E2000" s="1" t="s">
        <v>1364</v>
      </c>
      <c r="F2000" s="1" t="s">
        <v>702</v>
      </c>
      <c r="G2000"/>
      <c r="H2000" s="22">
        <v>-8.6300000000000002E-2</v>
      </c>
      <c r="J2000" s="13">
        <v>8.5099999999999995E-2</v>
      </c>
      <c r="K2000" s="13">
        <v>0.21490000000000001</v>
      </c>
      <c r="L2000" s="13">
        <v>-1.4200000000000001E-2</v>
      </c>
      <c r="M2000" s="13">
        <v>-3.5999999999999997E-2</v>
      </c>
      <c r="N2000" s="13">
        <v>-0.19389999999999999</v>
      </c>
      <c r="O2000" s="13">
        <v>-0.29220000000000002</v>
      </c>
      <c r="P2000" s="13"/>
      <c r="Q2000" s="19">
        <v>15</v>
      </c>
      <c r="R2000" s="22">
        <v>-7.0000000000000007E-2</v>
      </c>
      <c r="S2000" s="22">
        <v>-0.12</v>
      </c>
      <c r="T2000" s="22">
        <v>-0.41</v>
      </c>
      <c r="U2000" s="19">
        <v>32</v>
      </c>
      <c r="V2000" s="19">
        <v>11</v>
      </c>
      <c r="AS2000" s="2"/>
      <c r="AT2000" s="2"/>
      <c r="AU2000" s="2"/>
      <c r="AV2000" s="15"/>
      <c r="AW2000" s="15"/>
      <c r="BA2000" s="2"/>
      <c r="BB2000" s="2"/>
      <c r="BD2000" s="20"/>
      <c r="BE2000" s="20"/>
      <c r="BG2000" s="3"/>
      <c r="BH2000" s="1"/>
      <c r="BI2000" s="1"/>
      <c r="BJ2000" s="1"/>
      <c r="BK2000" s="1"/>
      <c r="BL2000" s="1"/>
    </row>
    <row r="2001" spans="1:64" x14ac:dyDescent="0.25">
      <c r="A2001" s="1" t="s">
        <v>65</v>
      </c>
      <c r="B2001" s="1" t="s">
        <v>68</v>
      </c>
      <c r="C2001" s="1" t="s">
        <v>11</v>
      </c>
      <c r="D2001" s="1" t="s">
        <v>16</v>
      </c>
      <c r="E2001" s="1" t="s">
        <v>889</v>
      </c>
      <c r="F2001" s="1" t="s">
        <v>890</v>
      </c>
      <c r="G2001"/>
      <c r="H2001" s="22">
        <v>-1.2319E-2</v>
      </c>
      <c r="J2001" s="13">
        <v>-5.8999999999999997E-2</v>
      </c>
      <c r="K2001" s="13">
        <v>0.1469</v>
      </c>
      <c r="L2001" s="13">
        <v>-1.0800000000000001E-2</v>
      </c>
      <c r="M2001" s="13">
        <v>-2.1499999999999998E-2</v>
      </c>
      <c r="N2001" s="13">
        <v>-0.48409999999999997</v>
      </c>
      <c r="O2001" s="13">
        <v>-0.66220000000000001</v>
      </c>
      <c r="P2001" s="13"/>
      <c r="Q2001" s="19">
        <v>0</v>
      </c>
      <c r="R2001" s="22">
        <v>-7.0000000000000007E-2</v>
      </c>
      <c r="S2001" s="22">
        <v>-0.11</v>
      </c>
      <c r="T2001" s="22">
        <v>0.44</v>
      </c>
      <c r="U2001" s="19">
        <v>164</v>
      </c>
      <c r="V2001" s="19">
        <v>56</v>
      </c>
      <c r="AS2001" s="2"/>
      <c r="AT2001" s="2"/>
      <c r="AU2001" s="2"/>
      <c r="AV2001" s="15"/>
      <c r="AW2001" s="15"/>
      <c r="BA2001" s="2"/>
      <c r="BB2001" s="2"/>
      <c r="BD2001" s="20"/>
      <c r="BE2001" s="20"/>
      <c r="BG2001" s="3"/>
      <c r="BH2001" s="1"/>
      <c r="BI2001" s="1"/>
      <c r="BJ2001" s="1"/>
      <c r="BK2001" s="1"/>
      <c r="BL2001" s="1"/>
    </row>
    <row r="2002" spans="1:64" x14ac:dyDescent="0.25">
      <c r="A2002" s="1" t="s">
        <v>148</v>
      </c>
      <c r="B2002" s="1" t="s">
        <v>2</v>
      </c>
      <c r="C2002" s="1" t="s">
        <v>39</v>
      </c>
      <c r="D2002" s="1" t="s">
        <v>4</v>
      </c>
      <c r="E2002" s="1" t="s">
        <v>921</v>
      </c>
      <c r="F2002" s="1" t="s">
        <v>2554</v>
      </c>
      <c r="G2002"/>
      <c r="H2002" s="22">
        <v>0</v>
      </c>
      <c r="J2002" s="13">
        <v>-0.16520000000000001</v>
      </c>
      <c r="K2002" s="13">
        <v>0.1527</v>
      </c>
      <c r="L2002" s="13">
        <v>-1.0500000000000001E-2</v>
      </c>
      <c r="M2002" s="13">
        <v>-2.1899999999999999E-2</v>
      </c>
      <c r="N2002" s="13">
        <v>-0.21060000000000001</v>
      </c>
      <c r="O2002" s="13">
        <v>-0.21859999999999999</v>
      </c>
      <c r="P2002" s="13"/>
      <c r="Q2002" s="19">
        <v>5</v>
      </c>
      <c r="R2002" s="22">
        <v>-7.0000000000000007E-2</v>
      </c>
      <c r="S2002" s="22">
        <v>-0.08</v>
      </c>
      <c r="T2002" s="22">
        <v>0.25</v>
      </c>
      <c r="U2002" s="19">
        <v>25</v>
      </c>
      <c r="V2002" s="19">
        <v>12</v>
      </c>
      <c r="AS2002" s="2"/>
      <c r="AT2002" s="2"/>
      <c r="AU2002" s="2"/>
      <c r="AV2002" s="15"/>
      <c r="AW2002" s="15"/>
      <c r="BA2002" s="2"/>
      <c r="BB2002" s="2"/>
      <c r="BD2002" s="20"/>
      <c r="BE2002" s="20"/>
      <c r="BG2002" s="3"/>
      <c r="BH2002" s="1"/>
      <c r="BI2002" s="1"/>
      <c r="BJ2002" s="1"/>
      <c r="BK2002" s="1"/>
      <c r="BL2002" s="1"/>
    </row>
    <row r="2003" spans="1:64" x14ac:dyDescent="0.25">
      <c r="A2003" s="1" t="s">
        <v>1079</v>
      </c>
      <c r="B2003" s="1" t="s">
        <v>18</v>
      </c>
      <c r="C2003" s="1" t="s">
        <v>7</v>
      </c>
      <c r="D2003" s="1" t="s">
        <v>286</v>
      </c>
      <c r="E2003" s="1" t="s">
        <v>2205</v>
      </c>
      <c r="F2003" s="1" t="s">
        <v>2206</v>
      </c>
      <c r="G2003">
        <v>-0.10566399999999999</v>
      </c>
      <c r="H2003" s="22">
        <v>-9.1089000000000003E-2</v>
      </c>
      <c r="I2003" s="2">
        <v>-0.1057</v>
      </c>
      <c r="J2003" s="13">
        <v>-0.57889999999999997</v>
      </c>
      <c r="K2003" s="13">
        <v>0.3745</v>
      </c>
      <c r="L2003" s="13">
        <v>-2.9399999999999999E-2</v>
      </c>
      <c r="M2003" s="13">
        <v>-0.1017</v>
      </c>
      <c r="N2003" s="13">
        <v>-0.74060000000000004</v>
      </c>
      <c r="O2003" s="13">
        <v>-0.74060000000000004</v>
      </c>
      <c r="P2003" s="13">
        <v>-0.1057</v>
      </c>
      <c r="Q2003" s="19">
        <v>0</v>
      </c>
      <c r="R2003" s="22">
        <v>-0.08</v>
      </c>
      <c r="S2003" s="22">
        <v>-0.08</v>
      </c>
      <c r="T2003" s="22">
        <v>0.13</v>
      </c>
      <c r="U2003" s="19">
        <v>21</v>
      </c>
      <c r="V2003" s="19">
        <v>6</v>
      </c>
      <c r="AS2003" s="2"/>
      <c r="AT2003" s="2"/>
      <c r="AU2003" s="2"/>
      <c r="AV2003" s="15"/>
      <c r="AW2003" s="15"/>
      <c r="BA2003" s="2"/>
      <c r="BB2003" s="2"/>
      <c r="BD2003" s="20"/>
      <c r="BE2003" s="20"/>
      <c r="BG2003" s="3"/>
      <c r="BH2003" s="1"/>
      <c r="BI2003" s="1"/>
      <c r="BJ2003" s="1"/>
      <c r="BK2003" s="1"/>
      <c r="BL2003" s="1"/>
    </row>
    <row r="2004" spans="1:64" x14ac:dyDescent="0.25">
      <c r="A2004" s="1" t="s">
        <v>65</v>
      </c>
      <c r="B2004" s="1" t="s">
        <v>68</v>
      </c>
      <c r="C2004" s="1" t="s">
        <v>11</v>
      </c>
      <c r="D2004" s="1" t="s">
        <v>16</v>
      </c>
      <c r="E2004" s="1" t="s">
        <v>1652</v>
      </c>
      <c r="F2004" s="1" t="s">
        <v>1654</v>
      </c>
      <c r="G2004"/>
      <c r="H2004" s="22">
        <v>3.0000000000000001E-3</v>
      </c>
      <c r="J2004" s="13">
        <v>4.0099999999999997E-2</v>
      </c>
      <c r="K2004" s="13">
        <v>0.1366</v>
      </c>
      <c r="L2004" s="13">
        <v>-1.12E-2</v>
      </c>
      <c r="M2004" s="13">
        <v>-2.0500000000000001E-2</v>
      </c>
      <c r="N2004" s="13">
        <v>-0.29549999999999998</v>
      </c>
      <c r="O2004" s="13">
        <v>-0.60850000000000004</v>
      </c>
      <c r="P2004" s="13"/>
      <c r="Q2004" s="19">
        <v>742</v>
      </c>
      <c r="R2004" s="22">
        <v>-0.08</v>
      </c>
      <c r="S2004" s="22">
        <v>-0.11</v>
      </c>
      <c r="T2004" s="22">
        <v>0.44</v>
      </c>
      <c r="U2004" s="19">
        <v>164</v>
      </c>
      <c r="V2004" s="19">
        <v>164</v>
      </c>
      <c r="AS2004" s="2"/>
      <c r="AT2004" s="2"/>
      <c r="AU2004" s="2"/>
      <c r="AV2004" s="15"/>
      <c r="AW2004" s="15"/>
      <c r="BA2004" s="2"/>
      <c r="BB2004" s="2"/>
      <c r="BD2004" s="20"/>
      <c r="BE2004" s="20"/>
      <c r="BG2004" s="3"/>
      <c r="BH2004" s="1"/>
      <c r="BI2004" s="1"/>
      <c r="BJ2004" s="1"/>
      <c r="BK2004" s="1"/>
      <c r="BL2004" s="1"/>
    </row>
    <row r="2005" spans="1:64" x14ac:dyDescent="0.25">
      <c r="A2005" s="1" t="s">
        <v>65</v>
      </c>
      <c r="B2005" s="1" t="s">
        <v>8</v>
      </c>
      <c r="C2005" s="1" t="s">
        <v>7</v>
      </c>
      <c r="D2005" s="1" t="s">
        <v>30</v>
      </c>
      <c r="E2005" s="1" t="s">
        <v>622</v>
      </c>
      <c r="F2005" s="1" t="s">
        <v>1420</v>
      </c>
      <c r="G2005"/>
      <c r="H2005" s="22">
        <v>-6.0117999999999998E-2</v>
      </c>
      <c r="J2005" s="13">
        <v>6.0000000000000001E-3</v>
      </c>
      <c r="K2005" s="13">
        <v>0.1857</v>
      </c>
      <c r="L2005" s="13">
        <v>-1.52E-2</v>
      </c>
      <c r="M2005" s="13">
        <v>-3.1699999999999999E-2</v>
      </c>
      <c r="N2005" s="13">
        <v>-0.17899999999999999</v>
      </c>
      <c r="O2005" s="13">
        <v>-0.31590000000000001</v>
      </c>
      <c r="P2005" s="13"/>
      <c r="Q2005" s="19">
        <v>0</v>
      </c>
      <c r="R2005" s="22">
        <v>-0.08</v>
      </c>
      <c r="S2005" s="22">
        <v>-0.15</v>
      </c>
      <c r="T2005" s="22">
        <v>0.93</v>
      </c>
      <c r="U2005" s="19">
        <v>40</v>
      </c>
      <c r="V2005" s="19">
        <v>40</v>
      </c>
      <c r="AS2005" s="2"/>
      <c r="AT2005" s="2"/>
      <c r="AU2005" s="2"/>
      <c r="AV2005" s="15"/>
      <c r="AW2005" s="15"/>
      <c r="BA2005" s="2"/>
      <c r="BB2005" s="2"/>
      <c r="BD2005" s="20"/>
      <c r="BE2005" s="20"/>
      <c r="BG2005" s="3"/>
      <c r="BH2005" s="1"/>
      <c r="BI2005" s="1"/>
      <c r="BJ2005" s="1"/>
      <c r="BK2005" s="1"/>
      <c r="BL2005" s="1"/>
    </row>
    <row r="2006" spans="1:64" x14ac:dyDescent="0.25">
      <c r="A2006" s="1" t="s">
        <v>1</v>
      </c>
      <c r="B2006" s="1" t="s">
        <v>18</v>
      </c>
      <c r="C2006" s="1" t="s">
        <v>25</v>
      </c>
      <c r="D2006" s="1" t="s">
        <v>16</v>
      </c>
      <c r="E2006" s="1" t="s">
        <v>3352</v>
      </c>
      <c r="F2006" s="1" t="s">
        <v>3354</v>
      </c>
      <c r="G2006"/>
      <c r="H2006" s="22">
        <v>-1.4E-3</v>
      </c>
      <c r="J2006" s="13">
        <v>4.8999999999999998E-3</v>
      </c>
      <c r="K2006" s="13">
        <v>7.8200000000000006E-2</v>
      </c>
      <c r="L2006" s="13">
        <v>-6.1999999999999998E-3</v>
      </c>
      <c r="M2006" s="13">
        <v>-9.1999999999999998E-3</v>
      </c>
      <c r="N2006" s="13">
        <v>-0.19109999999999999</v>
      </c>
      <c r="O2006" s="13">
        <v>-0.28179999999999999</v>
      </c>
      <c r="P2006" s="13"/>
      <c r="Q2006" s="19">
        <v>2</v>
      </c>
      <c r="R2006" s="22">
        <v>-0.08</v>
      </c>
      <c r="S2006" s="22">
        <v>-0.12</v>
      </c>
      <c r="T2006" s="22">
        <v>-0.13</v>
      </c>
      <c r="U2006" s="19">
        <v>123</v>
      </c>
      <c r="V2006" s="19">
        <v>45</v>
      </c>
      <c r="AS2006" s="2"/>
      <c r="AT2006" s="2"/>
      <c r="AU2006" s="2"/>
      <c r="AV2006" s="15"/>
      <c r="AW2006" s="15"/>
      <c r="BA2006" s="2"/>
      <c r="BB2006" s="2"/>
      <c r="BD2006" s="20"/>
      <c r="BE2006" s="20"/>
      <c r="BG2006" s="3"/>
      <c r="BH2006" s="1"/>
      <c r="BI2006" s="1"/>
      <c r="BJ2006" s="1"/>
      <c r="BK2006" s="1"/>
      <c r="BL2006" s="1"/>
    </row>
    <row r="2007" spans="1:64" x14ac:dyDescent="0.25">
      <c r="A2007" s="1" t="s">
        <v>17</v>
      </c>
      <c r="B2007" s="1" t="s">
        <v>18</v>
      </c>
      <c r="C2007" s="1" t="s">
        <v>25</v>
      </c>
      <c r="D2007" s="1" t="s">
        <v>100</v>
      </c>
      <c r="E2007" s="1" t="s">
        <v>2376</v>
      </c>
      <c r="F2007" s="1" t="s">
        <v>2377</v>
      </c>
      <c r="G2007"/>
      <c r="H2007" s="22">
        <v>9.7000000000000003E-3</v>
      </c>
      <c r="J2007" s="13">
        <v>3.7900000000000003E-2</v>
      </c>
      <c r="K2007" s="13">
        <v>0.1085</v>
      </c>
      <c r="L2007" s="13">
        <v>-9.4999999999999998E-3</v>
      </c>
      <c r="M2007" s="13">
        <v>-1.5100000000000001E-2</v>
      </c>
      <c r="N2007" s="13">
        <v>-0.18260000000000001</v>
      </c>
      <c r="O2007" s="13">
        <v>-0.2414</v>
      </c>
      <c r="P2007" s="13"/>
      <c r="Q2007" s="19">
        <v>6</v>
      </c>
      <c r="R2007" s="22">
        <v>-0.09</v>
      </c>
      <c r="S2007" s="22">
        <v>-0.16</v>
      </c>
      <c r="T2007" s="22">
        <v>0.79</v>
      </c>
      <c r="U2007" s="19">
        <v>44</v>
      </c>
      <c r="V2007" s="19">
        <v>15</v>
      </c>
      <c r="AS2007" s="2"/>
      <c r="AT2007" s="2"/>
      <c r="AU2007" s="2"/>
      <c r="AV2007" s="15"/>
      <c r="AW2007" s="15"/>
      <c r="BA2007" s="2"/>
      <c r="BB2007" s="2"/>
      <c r="BD2007" s="20"/>
      <c r="BE2007" s="20"/>
      <c r="BG2007" s="3"/>
      <c r="BH2007" s="1"/>
      <c r="BI2007" s="1"/>
      <c r="BJ2007" s="1"/>
      <c r="BK2007" s="1"/>
      <c r="BL2007" s="1"/>
    </row>
    <row r="2008" spans="1:64" x14ac:dyDescent="0.25">
      <c r="A2008" s="1" t="s">
        <v>6</v>
      </c>
      <c r="B2008" s="1" t="s">
        <v>18</v>
      </c>
      <c r="C2008" s="1" t="s">
        <v>1645</v>
      </c>
      <c r="D2008" s="1" t="s">
        <v>4</v>
      </c>
      <c r="E2008" s="1" t="s">
        <v>1335</v>
      </c>
      <c r="F2008" s="1" t="s">
        <v>1336</v>
      </c>
      <c r="G2008">
        <v>4.5600000000000002E-2</v>
      </c>
      <c r="H2008" s="22">
        <v>-9.9479999999999999E-2</v>
      </c>
      <c r="I2008" s="2">
        <v>4.5600000000000002E-2</v>
      </c>
      <c r="J2008" s="13">
        <v>0.21890000000000001</v>
      </c>
      <c r="K2008" s="13">
        <v>0.74670000000000003</v>
      </c>
      <c r="L2008" s="13">
        <v>-7.2999999999999995E-2</v>
      </c>
      <c r="M2008" s="13">
        <v>-0.29070000000000001</v>
      </c>
      <c r="N2008" s="13">
        <v>-0.6532</v>
      </c>
      <c r="O2008" s="13">
        <v>-0.86099999999999999</v>
      </c>
      <c r="P2008" s="13">
        <v>4.5600000000000002E-2</v>
      </c>
      <c r="Q2008" s="19">
        <v>0</v>
      </c>
      <c r="R2008" s="22">
        <v>-0.1</v>
      </c>
      <c r="S2008" s="22">
        <v>-0.19</v>
      </c>
      <c r="T2008" s="22">
        <v>0.56999999999999995</v>
      </c>
      <c r="U2008" s="19">
        <v>37</v>
      </c>
      <c r="V2008" s="19">
        <v>37</v>
      </c>
      <c r="AS2008" s="2"/>
      <c r="AT2008" s="2"/>
      <c r="AU2008" s="2"/>
      <c r="AV2008" s="15"/>
      <c r="AW2008" s="15"/>
      <c r="BA2008" s="2"/>
      <c r="BB2008" s="2"/>
      <c r="BD2008" s="20"/>
      <c r="BE2008" s="20"/>
      <c r="BG2008" s="3"/>
      <c r="BH2008" s="1"/>
      <c r="BI2008" s="1"/>
      <c r="BJ2008" s="1"/>
      <c r="BK2008" s="1"/>
      <c r="BL2008" s="1"/>
    </row>
    <row r="2009" spans="1:64" x14ac:dyDescent="0.25">
      <c r="A2009" s="1" t="s">
        <v>6</v>
      </c>
      <c r="B2009" s="1" t="s">
        <v>18</v>
      </c>
      <c r="C2009" s="1" t="s">
        <v>1645</v>
      </c>
      <c r="D2009" s="1" t="s">
        <v>4</v>
      </c>
      <c r="E2009" s="1" t="s">
        <v>2095</v>
      </c>
      <c r="F2009" s="1" t="s">
        <v>2096</v>
      </c>
      <c r="G2009"/>
      <c r="H2009" s="22">
        <v>-0.13689999999999999</v>
      </c>
      <c r="J2009" s="13">
        <v>0.30819999999999997</v>
      </c>
      <c r="K2009" s="13">
        <v>0.63129999999999997</v>
      </c>
      <c r="L2009" s="13">
        <v>-6.0900000000000003E-2</v>
      </c>
      <c r="M2009" s="13">
        <v>-0.23380000000000001</v>
      </c>
      <c r="N2009" s="13">
        <v>-0.51929999999999998</v>
      </c>
      <c r="O2009" s="13">
        <v>-0.7641</v>
      </c>
      <c r="P2009" s="13"/>
      <c r="Q2009" s="19">
        <v>0</v>
      </c>
      <c r="R2009" s="22">
        <v>-0.1</v>
      </c>
      <c r="S2009" s="22">
        <v>-0.15</v>
      </c>
      <c r="T2009" s="22">
        <v>0.22</v>
      </c>
      <c r="U2009" s="19">
        <v>33</v>
      </c>
      <c r="V2009" s="19">
        <v>33</v>
      </c>
      <c r="AS2009" s="2"/>
      <c r="AT2009" s="2"/>
      <c r="AU2009" s="2"/>
      <c r="AV2009" s="15"/>
      <c r="AW2009" s="15"/>
      <c r="BA2009" s="2"/>
      <c r="BB2009" s="2"/>
      <c r="BD2009" s="20"/>
      <c r="BE2009" s="20"/>
      <c r="BG2009" s="3"/>
      <c r="BH2009" s="1"/>
      <c r="BI2009" s="1"/>
      <c r="BJ2009" s="1"/>
      <c r="BK2009" s="1"/>
      <c r="BL2009" s="1"/>
    </row>
    <row r="2010" spans="1:64" x14ac:dyDescent="0.25">
      <c r="A2010" s="1" t="s">
        <v>6</v>
      </c>
      <c r="B2010" s="1" t="s">
        <v>18</v>
      </c>
      <c r="C2010" s="1" t="s">
        <v>1645</v>
      </c>
      <c r="D2010" s="1" t="s">
        <v>4</v>
      </c>
      <c r="E2010" s="1" t="s">
        <v>3079</v>
      </c>
      <c r="F2010" s="1" t="s">
        <v>3080</v>
      </c>
      <c r="G2010">
        <v>8.5540000000000008E-3</v>
      </c>
      <c r="H2010" s="22">
        <v>-0.10634200000000001</v>
      </c>
      <c r="I2010" s="2">
        <v>8.6E-3</v>
      </c>
      <c r="J2010" s="13">
        <v>-0.1988</v>
      </c>
      <c r="K2010" s="13">
        <v>0.90890000000000004</v>
      </c>
      <c r="L2010" s="13">
        <v>-0.1011</v>
      </c>
      <c r="M2010" s="13">
        <v>-0.4254</v>
      </c>
      <c r="N2010" s="13">
        <v>-0.96619999999999995</v>
      </c>
      <c r="O2010" s="13">
        <v>-0.97750000000000004</v>
      </c>
      <c r="P2010" s="13">
        <v>8.6E-3</v>
      </c>
      <c r="Q2010" s="19">
        <v>0</v>
      </c>
      <c r="R2010" s="22">
        <v>-0.11</v>
      </c>
      <c r="S2010" s="22">
        <v>-0.19</v>
      </c>
      <c r="T2010" s="22">
        <v>0.43</v>
      </c>
      <c r="U2010" s="19">
        <v>37</v>
      </c>
      <c r="V2010" s="19">
        <v>21</v>
      </c>
      <c r="AS2010" s="2"/>
      <c r="AT2010" s="2"/>
      <c r="AU2010" s="2"/>
      <c r="AV2010" s="15"/>
      <c r="AW2010" s="15"/>
      <c r="BA2010" s="2"/>
      <c r="BB2010" s="2"/>
      <c r="BD2010" s="20"/>
      <c r="BE2010" s="20"/>
      <c r="BG2010" s="3"/>
      <c r="BH2010" s="1"/>
      <c r="BI2010" s="1"/>
      <c r="BJ2010" s="1"/>
      <c r="BK2010" s="1"/>
      <c r="BL2010" s="1"/>
    </row>
    <row r="2011" spans="1:64" x14ac:dyDescent="0.25">
      <c r="A2011" s="1" t="s">
        <v>36</v>
      </c>
      <c r="B2011" s="1" t="s">
        <v>18</v>
      </c>
      <c r="C2011" s="1" t="s">
        <v>25</v>
      </c>
      <c r="D2011" s="1" t="s">
        <v>48</v>
      </c>
      <c r="E2011" s="1" t="s">
        <v>1866</v>
      </c>
      <c r="F2011" s="1" t="s">
        <v>1867</v>
      </c>
      <c r="G2011"/>
      <c r="H2011" s="22">
        <v>1.38E-2</v>
      </c>
      <c r="J2011" s="13">
        <v>5.1499999999999997E-2</v>
      </c>
      <c r="K2011" s="13">
        <v>0.1668</v>
      </c>
      <c r="L2011" s="13">
        <v>-2.0400000000000001E-2</v>
      </c>
      <c r="M2011" s="13">
        <v>-3.32E-2</v>
      </c>
      <c r="N2011" s="13">
        <v>-0.1234</v>
      </c>
      <c r="O2011" s="13">
        <v>-0.1691</v>
      </c>
      <c r="P2011" s="13"/>
      <c r="Q2011" s="19">
        <v>8</v>
      </c>
      <c r="R2011" s="22">
        <v>-0.12</v>
      </c>
      <c r="S2011" s="22">
        <v>-0.15</v>
      </c>
      <c r="T2011" s="22">
        <v>-0.47</v>
      </c>
      <c r="U2011" s="19">
        <v>14</v>
      </c>
      <c r="V2011" s="19">
        <v>14</v>
      </c>
      <c r="AS2011" s="2"/>
      <c r="AT2011" s="2"/>
      <c r="AU2011" s="2"/>
      <c r="AV2011" s="15"/>
      <c r="AW2011" s="15"/>
      <c r="BA2011" s="2"/>
      <c r="BB2011" s="2"/>
      <c r="BD2011" s="20"/>
      <c r="BE2011" s="20"/>
      <c r="BG2011" s="3"/>
      <c r="BH2011" s="1"/>
      <c r="BI2011" s="1"/>
      <c r="BJ2011" s="1"/>
      <c r="BK2011" s="1"/>
      <c r="BL2011" s="1"/>
    </row>
    <row r="2012" spans="1:64" x14ac:dyDescent="0.25">
      <c r="A2012" s="1" t="s">
        <v>1</v>
      </c>
      <c r="B2012" s="1" t="s">
        <v>2</v>
      </c>
      <c r="C2012" s="1" t="s">
        <v>39</v>
      </c>
      <c r="D2012" s="1" t="s">
        <v>4</v>
      </c>
      <c r="E2012" s="1" t="s">
        <v>254</v>
      </c>
      <c r="F2012" s="1" t="s">
        <v>1570</v>
      </c>
      <c r="G2012"/>
      <c r="H2012" s="22">
        <v>1.0500000000000001E-2</v>
      </c>
      <c r="J2012" s="13">
        <v>-4.6399999999999997E-2</v>
      </c>
      <c r="K2012" s="13">
        <v>0.1164</v>
      </c>
      <c r="L2012" s="13">
        <v>-1.3599999999999999E-2</v>
      </c>
      <c r="M2012" s="13">
        <v>-2.01E-2</v>
      </c>
      <c r="N2012" s="13">
        <v>-0.125</v>
      </c>
      <c r="O2012" s="13">
        <v>-0.159</v>
      </c>
      <c r="P2012" s="13"/>
      <c r="Q2012" s="19">
        <v>176</v>
      </c>
      <c r="R2012" s="22">
        <v>-0.12</v>
      </c>
      <c r="S2012" s="22">
        <v>-0.15</v>
      </c>
      <c r="T2012" s="22">
        <v>-0.48</v>
      </c>
      <c r="U2012" s="19">
        <v>27</v>
      </c>
      <c r="V2012" s="19">
        <v>14</v>
      </c>
      <c r="AS2012" s="2"/>
      <c r="AT2012" s="2"/>
      <c r="AU2012" s="2"/>
      <c r="AV2012" s="15"/>
      <c r="AW2012" s="15"/>
      <c r="BA2012" s="2"/>
      <c r="BB2012" s="2"/>
      <c r="BD2012" s="20"/>
      <c r="BE2012" s="20"/>
      <c r="BG2012" s="3"/>
      <c r="BH2012" s="1"/>
      <c r="BI2012" s="1"/>
      <c r="BJ2012" s="1"/>
      <c r="BK2012" s="1"/>
      <c r="BL2012" s="1"/>
    </row>
    <row r="2013" spans="1:64" x14ac:dyDescent="0.25">
      <c r="A2013" s="1" t="s">
        <v>148</v>
      </c>
      <c r="B2013" s="1" t="s">
        <v>2</v>
      </c>
      <c r="C2013" s="1" t="s">
        <v>39</v>
      </c>
      <c r="D2013" s="1" t="s">
        <v>48</v>
      </c>
      <c r="E2013" s="1" t="s">
        <v>2505</v>
      </c>
      <c r="F2013" s="1" t="s">
        <v>2510</v>
      </c>
      <c r="G2013"/>
      <c r="H2013" s="22">
        <v>-1.61E-2</v>
      </c>
      <c r="J2013" s="13">
        <v>-3.8E-3</v>
      </c>
      <c r="K2013" s="13">
        <v>7.0099999999999996E-2</v>
      </c>
      <c r="L2013" s="13">
        <v>-8.3999999999999995E-3</v>
      </c>
      <c r="M2013" s="13">
        <v>-1.0800000000000001E-2</v>
      </c>
      <c r="N2013" s="13">
        <v>-4.1000000000000002E-2</v>
      </c>
      <c r="O2013" s="13">
        <v>-0.15890000000000001</v>
      </c>
      <c r="P2013" s="13"/>
      <c r="Q2013" s="19">
        <v>121</v>
      </c>
      <c r="R2013" s="22">
        <v>-0.12</v>
      </c>
      <c r="S2013" s="22">
        <v>-0.13</v>
      </c>
      <c r="T2013" s="22">
        <v>0.76</v>
      </c>
      <c r="U2013" s="19">
        <v>40</v>
      </c>
      <c r="V2013" s="19">
        <v>40</v>
      </c>
      <c r="AS2013" s="2"/>
      <c r="AT2013" s="2"/>
      <c r="AU2013" s="2"/>
      <c r="AV2013" s="15"/>
      <c r="AW2013" s="15"/>
      <c r="BA2013" s="2"/>
      <c r="BB2013" s="2"/>
      <c r="BD2013" s="20"/>
      <c r="BE2013" s="20"/>
      <c r="BG2013" s="3"/>
      <c r="BH2013" s="1"/>
      <c r="BI2013" s="1"/>
      <c r="BJ2013" s="1"/>
      <c r="BK2013" s="1"/>
      <c r="BL2013" s="1"/>
    </row>
    <row r="2014" spans="1:64" x14ac:dyDescent="0.25">
      <c r="A2014" s="1" t="s">
        <v>1</v>
      </c>
      <c r="B2014" s="1" t="s">
        <v>18</v>
      </c>
      <c r="C2014" s="1" t="s">
        <v>25</v>
      </c>
      <c r="D2014" s="1" t="s">
        <v>48</v>
      </c>
      <c r="E2014" s="1" t="s">
        <v>627</v>
      </c>
      <c r="F2014" s="1" t="s">
        <v>629</v>
      </c>
      <c r="G2014"/>
      <c r="H2014" s="22">
        <v>1.2800000000000001E-2</v>
      </c>
      <c r="J2014" s="13">
        <v>5.3800000000000001E-2</v>
      </c>
      <c r="K2014" s="13">
        <v>7.46E-2</v>
      </c>
      <c r="L2014" s="13">
        <v>-9.4000000000000004E-3</v>
      </c>
      <c r="M2014" s="13">
        <v>-1.2E-2</v>
      </c>
      <c r="N2014" s="13">
        <v>-0.2442</v>
      </c>
      <c r="O2014" s="13">
        <v>-0.4143</v>
      </c>
      <c r="P2014" s="13"/>
      <c r="Q2014" s="19">
        <v>395</v>
      </c>
      <c r="R2014" s="22">
        <v>-0.13</v>
      </c>
      <c r="S2014" s="22">
        <v>-0.27</v>
      </c>
      <c r="T2014" s="22">
        <v>-0.63</v>
      </c>
      <c r="U2014" s="19">
        <v>151</v>
      </c>
      <c r="V2014" s="19">
        <v>42</v>
      </c>
      <c r="AS2014" s="2"/>
      <c r="AT2014" s="2"/>
      <c r="AU2014" s="2"/>
      <c r="AV2014" s="15"/>
      <c r="AW2014" s="15"/>
      <c r="BA2014" s="2"/>
      <c r="BB2014" s="2"/>
      <c r="BD2014" s="20"/>
      <c r="BE2014" s="20"/>
      <c r="BG2014" s="3"/>
      <c r="BH2014" s="1"/>
      <c r="BI2014" s="1"/>
      <c r="BJ2014" s="1"/>
      <c r="BK2014" s="1"/>
      <c r="BL2014" s="1"/>
    </row>
    <row r="2015" spans="1:64" x14ac:dyDescent="0.25">
      <c r="A2015" s="1" t="s">
        <v>6</v>
      </c>
      <c r="B2015" s="1" t="s">
        <v>18</v>
      </c>
      <c r="C2015" s="1" t="s">
        <v>1645</v>
      </c>
      <c r="D2015" s="1" t="s">
        <v>4</v>
      </c>
      <c r="E2015" s="1" t="s">
        <v>1181</v>
      </c>
      <c r="F2015" s="1" t="s">
        <v>1182</v>
      </c>
      <c r="G2015">
        <v>2.712E-3</v>
      </c>
      <c r="H2015" s="22">
        <v>-2.0249999999999999E-3</v>
      </c>
      <c r="I2015" s="2">
        <v>2.7000000000000001E-3</v>
      </c>
      <c r="J2015" s="13">
        <v>-4.7999999999999996E-3</v>
      </c>
      <c r="K2015" s="13">
        <v>0.20979999999999999</v>
      </c>
      <c r="L2015" s="13">
        <v>-2.8299999999999999E-2</v>
      </c>
      <c r="M2015" s="13">
        <v>-4.99E-2</v>
      </c>
      <c r="N2015" s="13">
        <v>-0.34789999999999999</v>
      </c>
      <c r="O2015" s="13">
        <v>-0.35110000000000002</v>
      </c>
      <c r="P2015" s="13">
        <v>2.7000000000000001E-3</v>
      </c>
      <c r="Q2015" s="19">
        <v>0</v>
      </c>
      <c r="R2015" s="22">
        <v>-0.13</v>
      </c>
      <c r="S2015" s="22">
        <v>-0.17</v>
      </c>
      <c r="T2015" s="22">
        <v>0.09</v>
      </c>
      <c r="U2015" s="19">
        <v>45</v>
      </c>
      <c r="V2015" s="19">
        <v>23</v>
      </c>
      <c r="AS2015" s="2"/>
      <c r="AT2015" s="2"/>
      <c r="AU2015" s="2"/>
      <c r="AV2015" s="15"/>
      <c r="AW2015" s="15"/>
      <c r="BA2015" s="2"/>
      <c r="BB2015" s="2"/>
      <c r="BD2015" s="20"/>
      <c r="BE2015" s="20"/>
      <c r="BG2015" s="3"/>
      <c r="BH2015" s="1"/>
      <c r="BI2015" s="1"/>
      <c r="BJ2015" s="1"/>
      <c r="BK2015" s="1"/>
      <c r="BL2015" s="1"/>
    </row>
    <row r="2016" spans="1:64" x14ac:dyDescent="0.25">
      <c r="A2016" s="1" t="s">
        <v>1079</v>
      </c>
      <c r="B2016" s="1" t="s">
        <v>18</v>
      </c>
      <c r="C2016" s="1" t="s">
        <v>7</v>
      </c>
      <c r="D2016" s="1" t="s">
        <v>2162</v>
      </c>
      <c r="E2016" s="1" t="s">
        <v>2167</v>
      </c>
      <c r="F2016" s="1" t="s">
        <v>2168</v>
      </c>
      <c r="G2016">
        <v>-3.7499999999999999E-2</v>
      </c>
      <c r="H2016" s="22">
        <v>3.0043E-2</v>
      </c>
      <c r="I2016" s="2">
        <v>-3.7499999999999999E-2</v>
      </c>
      <c r="J2016" s="13">
        <v>-0.04</v>
      </c>
      <c r="K2016" s="13">
        <v>0.47070000000000001</v>
      </c>
      <c r="L2016" s="13">
        <v>-6.8000000000000005E-2</v>
      </c>
      <c r="M2016" s="13">
        <v>-0.18629999999999999</v>
      </c>
      <c r="N2016" s="13">
        <v>-0.93789999999999996</v>
      </c>
      <c r="O2016" s="13">
        <v>-0.98919999999999997</v>
      </c>
      <c r="P2016" s="13">
        <v>-3.7499999999999999E-2</v>
      </c>
      <c r="Q2016" s="19">
        <v>0</v>
      </c>
      <c r="R2016" s="22">
        <v>-0.14000000000000001</v>
      </c>
      <c r="S2016" s="22">
        <v>-0.13</v>
      </c>
      <c r="T2016" s="22">
        <v>0.02</v>
      </c>
      <c r="U2016" s="19">
        <v>76</v>
      </c>
      <c r="V2016" s="19">
        <v>10</v>
      </c>
      <c r="AS2016" s="2"/>
      <c r="AT2016" s="2"/>
      <c r="AU2016" s="2"/>
      <c r="AV2016" s="15"/>
      <c r="AW2016" s="15"/>
      <c r="BA2016" s="2"/>
      <c r="BB2016" s="2"/>
      <c r="BD2016" s="20"/>
      <c r="BE2016" s="20"/>
      <c r="BG2016" s="3"/>
      <c r="BH2016" s="1"/>
      <c r="BI2016" s="1"/>
      <c r="BJ2016" s="1"/>
      <c r="BK2016" s="1"/>
      <c r="BL2016" s="1"/>
    </row>
    <row r="2017" spans="1:64" x14ac:dyDescent="0.25">
      <c r="A2017" s="1" t="s">
        <v>65</v>
      </c>
      <c r="B2017" s="1" t="s">
        <v>68</v>
      </c>
      <c r="C2017" s="1" t="s">
        <v>11</v>
      </c>
      <c r="D2017" s="1" t="s">
        <v>16</v>
      </c>
      <c r="E2017" s="1" t="s">
        <v>696</v>
      </c>
      <c r="F2017" s="1" t="s">
        <v>878</v>
      </c>
      <c r="G2017"/>
      <c r="H2017" s="22">
        <v>4.4200000000000003E-3</v>
      </c>
      <c r="J2017" s="13">
        <v>2.7900000000000001E-2</v>
      </c>
      <c r="K2017" s="13">
        <v>0.1391</v>
      </c>
      <c r="L2017" s="13">
        <v>-1.9599999999999999E-2</v>
      </c>
      <c r="M2017" s="13">
        <v>-2.9000000000000001E-2</v>
      </c>
      <c r="N2017" s="13">
        <v>-0.48320000000000002</v>
      </c>
      <c r="O2017" s="13">
        <v>-0.6875</v>
      </c>
      <c r="P2017" s="13"/>
      <c r="Q2017" s="19">
        <v>0</v>
      </c>
      <c r="R2017" s="22">
        <v>-0.14000000000000001</v>
      </c>
      <c r="S2017" s="22">
        <v>-0.2</v>
      </c>
      <c r="T2017" s="22">
        <v>0.48</v>
      </c>
      <c r="U2017" s="19">
        <v>164</v>
      </c>
      <c r="V2017" s="19">
        <v>56</v>
      </c>
      <c r="AS2017" s="2"/>
      <c r="AT2017" s="2"/>
      <c r="AU2017" s="2"/>
      <c r="AV2017" s="15"/>
      <c r="AW2017" s="15"/>
      <c r="BA2017" s="2"/>
      <c r="BB2017" s="2"/>
      <c r="BD2017" s="20"/>
      <c r="BE2017" s="20"/>
      <c r="BG2017" s="3"/>
      <c r="BH2017" s="1"/>
      <c r="BI2017" s="1"/>
      <c r="BJ2017" s="1"/>
      <c r="BK2017" s="1"/>
      <c r="BL2017" s="1"/>
    </row>
    <row r="2018" spans="1:64" x14ac:dyDescent="0.25">
      <c r="A2018" s="1" t="s">
        <v>17</v>
      </c>
      <c r="B2018" s="1" t="s">
        <v>18</v>
      </c>
      <c r="C2018" s="1" t="s">
        <v>25</v>
      </c>
      <c r="D2018" s="1" t="s">
        <v>4</v>
      </c>
      <c r="E2018" s="1" t="s">
        <v>2383</v>
      </c>
      <c r="F2018" s="1" t="s">
        <v>2384</v>
      </c>
      <c r="G2018"/>
      <c r="H2018" s="22">
        <v>-2.7900000000000001E-2</v>
      </c>
      <c r="J2018" s="13">
        <v>0.1724</v>
      </c>
      <c r="K2018" s="13">
        <v>0.18990000000000001</v>
      </c>
      <c r="L2018" s="13">
        <v>-2.76E-2</v>
      </c>
      <c r="M2018" s="13">
        <v>-4.4200000000000003E-2</v>
      </c>
      <c r="N2018" s="13">
        <v>-0.2888</v>
      </c>
      <c r="O2018" s="13">
        <v>-0.53190000000000004</v>
      </c>
      <c r="P2018" s="13"/>
      <c r="Q2018" s="19">
        <v>30</v>
      </c>
      <c r="R2018" s="22">
        <v>-0.15</v>
      </c>
      <c r="S2018" s="22">
        <v>-0.25</v>
      </c>
      <c r="T2018" s="22">
        <v>0.56999999999999995</v>
      </c>
      <c r="U2018" s="19">
        <v>48</v>
      </c>
      <c r="V2018" s="19">
        <v>25</v>
      </c>
      <c r="AS2018" s="2"/>
      <c r="AT2018" s="2"/>
      <c r="AU2018" s="2"/>
      <c r="AV2018" s="15"/>
      <c r="AW2018" s="15"/>
      <c r="BA2018" s="2"/>
      <c r="BB2018" s="2"/>
      <c r="BD2018" s="20"/>
      <c r="BE2018" s="20"/>
      <c r="BG2018" s="3"/>
      <c r="BH2018" s="1"/>
      <c r="BI2018" s="1"/>
      <c r="BJ2018" s="1"/>
      <c r="BK2018" s="1"/>
      <c r="BL2018" s="1"/>
    </row>
    <row r="2019" spans="1:64" x14ac:dyDescent="0.25">
      <c r="A2019" s="1" t="s">
        <v>1</v>
      </c>
      <c r="B2019" s="1" t="s">
        <v>2</v>
      </c>
      <c r="C2019" s="1" t="s">
        <v>27</v>
      </c>
      <c r="D2019" s="1" t="s">
        <v>4</v>
      </c>
      <c r="E2019" s="1" t="s">
        <v>3139</v>
      </c>
      <c r="F2019" s="1" t="s">
        <v>3140</v>
      </c>
      <c r="G2019"/>
      <c r="H2019" s="22">
        <v>1.1299999999999999E-2</v>
      </c>
      <c r="J2019" s="13">
        <v>-3.9800000000000002E-2</v>
      </c>
      <c r="K2019" s="13">
        <v>0.10249999999999999</v>
      </c>
      <c r="L2019" s="13">
        <v>-1.5800000000000002E-2</v>
      </c>
      <c r="M2019" s="13">
        <v>-2.07E-2</v>
      </c>
      <c r="N2019" s="13">
        <v>-0.14399999999999999</v>
      </c>
      <c r="O2019" s="13">
        <v>-0.1794</v>
      </c>
      <c r="P2019" s="13"/>
      <c r="Q2019" s="19">
        <v>10</v>
      </c>
      <c r="R2019" s="22">
        <v>-0.15</v>
      </c>
      <c r="S2019" s="22">
        <v>-0.28999999999999998</v>
      </c>
      <c r="T2019" s="22">
        <v>0.02</v>
      </c>
      <c r="U2019" s="19">
        <v>56</v>
      </c>
      <c r="V2019" s="19">
        <v>20</v>
      </c>
      <c r="AS2019" s="2"/>
      <c r="AT2019" s="2"/>
      <c r="AU2019" s="2"/>
      <c r="AV2019" s="15"/>
      <c r="AW2019" s="15"/>
      <c r="BA2019" s="2"/>
      <c r="BB2019" s="2"/>
      <c r="BD2019" s="20"/>
      <c r="BE2019" s="20"/>
      <c r="BG2019" s="3"/>
      <c r="BH2019" s="1"/>
      <c r="BI2019" s="1"/>
      <c r="BJ2019" s="1"/>
      <c r="BK2019" s="1"/>
      <c r="BL2019" s="1"/>
    </row>
    <row r="2020" spans="1:64" x14ac:dyDescent="0.25">
      <c r="A2020" s="1" t="s">
        <v>1</v>
      </c>
      <c r="B2020" s="1" t="s">
        <v>18</v>
      </c>
      <c r="C2020" s="1" t="s">
        <v>25</v>
      </c>
      <c r="D2020" s="1" t="s">
        <v>29</v>
      </c>
      <c r="E2020" s="1" t="s">
        <v>622</v>
      </c>
      <c r="F2020" s="1" t="s">
        <v>2329</v>
      </c>
      <c r="G2020"/>
      <c r="H2020" s="22">
        <v>-2.1000000000000001E-2</v>
      </c>
      <c r="J2020" s="13">
        <v>-0.1416</v>
      </c>
      <c r="K2020" s="13">
        <v>0.16059999999999999</v>
      </c>
      <c r="L2020" s="13">
        <v>-2.4500000000000001E-2</v>
      </c>
      <c r="M2020" s="13">
        <v>-3.6799999999999999E-2</v>
      </c>
      <c r="N2020" s="13">
        <v>-0.31879999999999997</v>
      </c>
      <c r="O2020" s="13">
        <v>-0.33179999999999998</v>
      </c>
      <c r="P2020" s="13"/>
      <c r="Q2020" s="19">
        <v>259</v>
      </c>
      <c r="R2020" s="22">
        <v>-0.15</v>
      </c>
      <c r="S2020" s="22">
        <v>-0.22</v>
      </c>
      <c r="T2020" s="22">
        <v>0.25</v>
      </c>
      <c r="U2020" s="19">
        <v>105</v>
      </c>
      <c r="V2020" s="19">
        <v>36</v>
      </c>
      <c r="AS2020" s="2"/>
      <c r="AT2020" s="2"/>
      <c r="AU2020" s="2"/>
      <c r="AV2020" s="15"/>
      <c r="AW2020" s="15"/>
      <c r="BA2020" s="2"/>
      <c r="BB2020" s="2"/>
      <c r="BD2020" s="20"/>
      <c r="BE2020" s="20"/>
      <c r="BG2020" s="3"/>
      <c r="BH2020" s="1"/>
      <c r="BI2020" s="1"/>
      <c r="BJ2020" s="1"/>
      <c r="BK2020" s="1"/>
      <c r="BL2020" s="1"/>
    </row>
    <row r="2021" spans="1:64" x14ac:dyDescent="0.25">
      <c r="A2021" s="1" t="s">
        <v>1</v>
      </c>
      <c r="B2021" s="1" t="s">
        <v>2</v>
      </c>
      <c r="C2021" s="1" t="s">
        <v>13</v>
      </c>
      <c r="D2021" s="1" t="s">
        <v>4</v>
      </c>
      <c r="E2021" s="1" t="s">
        <v>218</v>
      </c>
      <c r="F2021" s="1" t="s">
        <v>1502</v>
      </c>
      <c r="G2021"/>
      <c r="H2021" s="22">
        <v>-6.2110000000000004E-3</v>
      </c>
      <c r="J2021" s="13">
        <v>-8.2900000000000001E-2</v>
      </c>
      <c r="K2021" s="13">
        <v>0.18129999999999999</v>
      </c>
      <c r="L2021" s="13">
        <v>-2.7900000000000001E-2</v>
      </c>
      <c r="M2021" s="13">
        <v>-4.2900000000000001E-2</v>
      </c>
      <c r="N2021" s="13">
        <v>-0.53659999999999997</v>
      </c>
      <c r="O2021" s="13">
        <v>-0.53659999999999997</v>
      </c>
      <c r="P2021" s="13"/>
      <c r="Q2021" s="19">
        <v>12</v>
      </c>
      <c r="R2021" s="22">
        <v>-0.15</v>
      </c>
      <c r="S2021" s="22">
        <v>-0.3</v>
      </c>
      <c r="T2021" s="22">
        <v>-0.67</v>
      </c>
      <c r="U2021" s="19">
        <v>106</v>
      </c>
      <c r="V2021" s="19">
        <v>45</v>
      </c>
      <c r="AS2021" s="2"/>
      <c r="AT2021" s="2"/>
      <c r="AU2021" s="2"/>
      <c r="AV2021" s="15"/>
      <c r="AW2021" s="15"/>
      <c r="BA2021" s="2"/>
      <c r="BB2021" s="2"/>
      <c r="BD2021" s="20"/>
      <c r="BE2021" s="20"/>
      <c r="BG2021" s="3"/>
      <c r="BH2021" s="1"/>
      <c r="BI2021" s="1"/>
      <c r="BJ2021" s="1"/>
      <c r="BK2021" s="1"/>
      <c r="BL2021" s="1"/>
    </row>
    <row r="2022" spans="1:64" x14ac:dyDescent="0.25">
      <c r="A2022" s="1" t="s">
        <v>6</v>
      </c>
      <c r="B2022" s="1" t="s">
        <v>18</v>
      </c>
      <c r="C2022" s="1" t="s">
        <v>1645</v>
      </c>
      <c r="D2022" s="1" t="s">
        <v>4</v>
      </c>
      <c r="E2022" s="1" t="s">
        <v>2235</v>
      </c>
      <c r="F2022" s="1" t="s">
        <v>2236</v>
      </c>
      <c r="G2022">
        <v>-0.511992</v>
      </c>
      <c r="H2022" s="22">
        <v>-0.28312300000000001</v>
      </c>
      <c r="I2022" s="2">
        <v>-0.51200000000000001</v>
      </c>
      <c r="J2022" s="13">
        <v>-0.28289999999999998</v>
      </c>
      <c r="K2022" s="13">
        <v>0.94420000000000004</v>
      </c>
      <c r="L2022" s="13">
        <v>-0.13950000000000001</v>
      </c>
      <c r="M2022" s="13">
        <v>-0.43830000000000002</v>
      </c>
      <c r="N2022" s="13">
        <v>-0.84660000000000002</v>
      </c>
      <c r="O2022" s="13">
        <v>-0.90510000000000002</v>
      </c>
      <c r="P2022" s="13">
        <v>-0.51200000000000001</v>
      </c>
      <c r="Q2022" s="19">
        <v>0</v>
      </c>
      <c r="R2022" s="22">
        <v>-0.15</v>
      </c>
      <c r="S2022" s="22">
        <v>-0.24</v>
      </c>
      <c r="T2022" s="22">
        <v>0.33</v>
      </c>
      <c r="U2022" s="19">
        <v>39</v>
      </c>
      <c r="V2022" s="19">
        <v>39</v>
      </c>
      <c r="AS2022" s="2"/>
      <c r="AT2022" s="2"/>
      <c r="AU2022" s="2"/>
      <c r="AV2022" s="15"/>
      <c r="AW2022" s="15"/>
      <c r="BA2022" s="2"/>
      <c r="BB2022" s="2"/>
      <c r="BD2022" s="20"/>
      <c r="BE2022" s="20"/>
      <c r="BG2022" s="3"/>
      <c r="BH2022" s="1"/>
      <c r="BI2022" s="1"/>
      <c r="BJ2022" s="1"/>
      <c r="BK2022" s="1"/>
      <c r="BL2022" s="1"/>
    </row>
    <row r="2023" spans="1:64" x14ac:dyDescent="0.25">
      <c r="A2023" s="1" t="s">
        <v>1</v>
      </c>
      <c r="B2023" s="1" t="s">
        <v>2</v>
      </c>
      <c r="C2023" s="1" t="s">
        <v>13</v>
      </c>
      <c r="D2023" s="1" t="s">
        <v>4</v>
      </c>
      <c r="E2023" s="1" t="s">
        <v>385</v>
      </c>
      <c r="F2023" s="1" t="s">
        <v>1287</v>
      </c>
      <c r="G2023">
        <v>-8.2869999999999992E-3</v>
      </c>
      <c r="H2023" s="22">
        <v>-3.627E-3</v>
      </c>
      <c r="I2023" s="2">
        <v>-8.3000000000000001E-3</v>
      </c>
      <c r="J2023" s="13">
        <v>-2.52E-2</v>
      </c>
      <c r="K2023" s="13">
        <v>7.6100000000000001E-2</v>
      </c>
      <c r="L2023" s="13">
        <v>-1.24E-2</v>
      </c>
      <c r="M2023" s="13">
        <v>-1.5100000000000001E-2</v>
      </c>
      <c r="N2023" s="13">
        <v>-0.1479</v>
      </c>
      <c r="O2023" s="13">
        <v>-0.15029999999999999</v>
      </c>
      <c r="P2023" s="13">
        <v>-8.3000000000000001E-3</v>
      </c>
      <c r="Q2023" s="19">
        <v>0</v>
      </c>
      <c r="R2023" s="22">
        <v>-0.16</v>
      </c>
      <c r="S2023" s="22">
        <v>-0.24</v>
      </c>
      <c r="T2023" s="22">
        <v>0.21</v>
      </c>
      <c r="U2023" s="19">
        <v>33</v>
      </c>
      <c r="V2023" s="19">
        <v>13</v>
      </c>
      <c r="AS2023" s="2"/>
      <c r="AT2023" s="2"/>
      <c r="AU2023" s="2"/>
      <c r="AV2023" s="15"/>
      <c r="AW2023" s="15"/>
      <c r="BA2023" s="2"/>
      <c r="BB2023" s="2"/>
      <c r="BD2023" s="20"/>
      <c r="BE2023" s="20"/>
      <c r="BG2023" s="3"/>
      <c r="BH2023" s="1"/>
      <c r="BI2023" s="1"/>
      <c r="BJ2023" s="1"/>
      <c r="BK2023" s="1"/>
      <c r="BL2023" s="1"/>
    </row>
    <row r="2024" spans="1:64" x14ac:dyDescent="0.25">
      <c r="A2024" s="1" t="s">
        <v>1</v>
      </c>
      <c r="B2024" s="1" t="s">
        <v>18</v>
      </c>
      <c r="C2024" s="1" t="s">
        <v>25</v>
      </c>
      <c r="D2024" s="1" t="s">
        <v>48</v>
      </c>
      <c r="E2024" s="1" t="s">
        <v>627</v>
      </c>
      <c r="F2024" s="1" t="s">
        <v>628</v>
      </c>
      <c r="G2024"/>
      <c r="H2024" s="22">
        <v>1.23E-2</v>
      </c>
      <c r="J2024" s="13">
        <v>7.1000000000000004E-3</v>
      </c>
      <c r="K2024" s="13">
        <v>6.6799999999999998E-2</v>
      </c>
      <c r="L2024" s="13">
        <v>-1.0800000000000001E-2</v>
      </c>
      <c r="M2024" s="13">
        <v>-1.29E-2</v>
      </c>
      <c r="N2024" s="13">
        <v>-0.27560000000000001</v>
      </c>
      <c r="O2024" s="13">
        <v>-0.38750000000000001</v>
      </c>
      <c r="P2024" s="13"/>
      <c r="Q2024" s="19">
        <v>108</v>
      </c>
      <c r="R2024" s="22">
        <v>-0.16</v>
      </c>
      <c r="S2024" s="22">
        <v>-0.27</v>
      </c>
      <c r="T2024" s="22">
        <v>-0.55000000000000004</v>
      </c>
      <c r="U2024" s="19">
        <v>151</v>
      </c>
      <c r="V2024" s="19">
        <v>28</v>
      </c>
      <c r="AS2024" s="2"/>
      <c r="AT2024" s="2"/>
      <c r="AU2024" s="2"/>
      <c r="AV2024" s="15"/>
      <c r="AW2024" s="15"/>
      <c r="BA2024" s="2"/>
      <c r="BB2024" s="2"/>
      <c r="BD2024" s="20"/>
      <c r="BE2024" s="20"/>
      <c r="BG2024" s="3"/>
      <c r="BH2024" s="1"/>
      <c r="BI2024" s="1"/>
      <c r="BJ2024" s="1"/>
      <c r="BK2024" s="1"/>
      <c r="BL2024" s="1"/>
    </row>
    <row r="2025" spans="1:64" x14ac:dyDescent="0.25">
      <c r="A2025" s="1" t="s">
        <v>36</v>
      </c>
      <c r="B2025" s="1" t="s">
        <v>18</v>
      </c>
      <c r="C2025" s="1" t="s">
        <v>39</v>
      </c>
      <c r="D2025" s="1" t="s">
        <v>4</v>
      </c>
      <c r="E2025" s="1" t="s">
        <v>871</v>
      </c>
      <c r="F2025" s="1" t="s">
        <v>872</v>
      </c>
      <c r="G2025"/>
      <c r="H2025" s="22">
        <v>8.9049999999999997E-3</v>
      </c>
      <c r="J2025" s="13">
        <v>6.2199999999999998E-2</v>
      </c>
      <c r="K2025" s="13">
        <v>7.3099999999999998E-2</v>
      </c>
      <c r="L2025" s="13">
        <v>-1.14E-2</v>
      </c>
      <c r="M2025" s="13">
        <v>-1.4E-2</v>
      </c>
      <c r="N2025" s="13">
        <v>-0.22900000000000001</v>
      </c>
      <c r="O2025" s="13">
        <v>-0.30249999999999999</v>
      </c>
      <c r="P2025" s="13"/>
      <c r="Q2025" s="19">
        <v>0</v>
      </c>
      <c r="R2025" s="22">
        <v>-0.16</v>
      </c>
      <c r="S2025" s="22">
        <v>-0.17</v>
      </c>
      <c r="T2025" s="22">
        <v>0.28000000000000003</v>
      </c>
      <c r="U2025" s="19">
        <v>80</v>
      </c>
      <c r="V2025" s="19">
        <v>21</v>
      </c>
      <c r="AS2025" s="2"/>
      <c r="AT2025" s="2"/>
      <c r="AU2025" s="2"/>
      <c r="AV2025" s="15"/>
      <c r="AW2025" s="15"/>
      <c r="BA2025" s="2"/>
      <c r="BB2025" s="2"/>
      <c r="BD2025" s="20"/>
      <c r="BE2025" s="20"/>
      <c r="BG2025" s="3"/>
      <c r="BH2025" s="1"/>
      <c r="BI2025" s="1"/>
      <c r="BJ2025" s="1"/>
      <c r="BK2025" s="1"/>
      <c r="BL2025" s="1"/>
    </row>
    <row r="2026" spans="1:64" x14ac:dyDescent="0.25">
      <c r="A2026" s="1" t="s">
        <v>148</v>
      </c>
      <c r="B2026" s="1" t="s">
        <v>2</v>
      </c>
      <c r="C2026" s="1" t="s">
        <v>39</v>
      </c>
      <c r="D2026" s="1" t="s">
        <v>4</v>
      </c>
      <c r="E2026" s="1" t="s">
        <v>254</v>
      </c>
      <c r="F2026" s="1" t="s">
        <v>2868</v>
      </c>
      <c r="G2026"/>
      <c r="H2026" s="22">
        <v>3.2199999999999999E-2</v>
      </c>
      <c r="J2026" s="13">
        <v>-9.1999999999999998E-3</v>
      </c>
      <c r="K2026" s="13">
        <v>6.5199999999999994E-2</v>
      </c>
      <c r="L2026" s="13">
        <v>-1.04E-2</v>
      </c>
      <c r="M2026" s="13">
        <v>0</v>
      </c>
      <c r="N2026" s="13">
        <v>-1.15E-2</v>
      </c>
      <c r="O2026" s="13">
        <v>-5.1200000000000002E-2</v>
      </c>
      <c r="P2026" s="13"/>
      <c r="Q2026" s="19">
        <v>1700</v>
      </c>
      <c r="R2026" s="22">
        <v>-0.16</v>
      </c>
      <c r="S2026" s="22">
        <v>-0.19</v>
      </c>
      <c r="T2026" s="22"/>
      <c r="U2026" s="19">
        <v>8</v>
      </c>
      <c r="V2026" s="19">
        <v>8</v>
      </c>
      <c r="AS2026" s="2"/>
      <c r="AT2026" s="2"/>
      <c r="AU2026" s="2"/>
      <c r="AV2026" s="15"/>
      <c r="AW2026" s="15"/>
      <c r="BA2026" s="2"/>
      <c r="BB2026" s="2"/>
      <c r="BD2026" s="20"/>
      <c r="BE2026" s="20"/>
      <c r="BG2026" s="3"/>
      <c r="BH2026" s="1"/>
      <c r="BI2026" s="1"/>
      <c r="BJ2026" s="1"/>
      <c r="BK2026" s="1"/>
      <c r="BL2026" s="1"/>
    </row>
    <row r="2027" spans="1:64" x14ac:dyDescent="0.25">
      <c r="A2027" s="1" t="s">
        <v>1</v>
      </c>
      <c r="B2027" s="1" t="s">
        <v>2</v>
      </c>
      <c r="C2027" s="1" t="s">
        <v>342</v>
      </c>
      <c r="D2027" s="1" t="s">
        <v>30</v>
      </c>
      <c r="E2027" s="1" t="s">
        <v>2094</v>
      </c>
      <c r="F2027" s="1" t="s">
        <v>2901</v>
      </c>
      <c r="G2027"/>
      <c r="H2027" s="22">
        <v>3.4500000000000003E-2</v>
      </c>
      <c r="J2027" s="13">
        <v>6.6E-3</v>
      </c>
      <c r="K2027" s="13">
        <v>6.5500000000000003E-2</v>
      </c>
      <c r="L2027" s="13">
        <v>-1.0999999999999999E-2</v>
      </c>
      <c r="M2027" s="13">
        <v>-1.2999999999999999E-2</v>
      </c>
      <c r="N2027" s="13">
        <v>-3.3799999999999997E-2</v>
      </c>
      <c r="O2027" s="13">
        <v>-7.2599999999999998E-2</v>
      </c>
      <c r="P2027" s="13"/>
      <c r="Q2027" s="19">
        <v>29</v>
      </c>
      <c r="R2027" s="22">
        <v>-0.17</v>
      </c>
      <c r="S2027" s="22">
        <v>-0.17</v>
      </c>
      <c r="T2027" s="22">
        <v>-0.35</v>
      </c>
      <c r="U2027" s="19">
        <v>14</v>
      </c>
      <c r="V2027" s="19">
        <v>10</v>
      </c>
      <c r="AS2027" s="2"/>
      <c r="AT2027" s="2"/>
      <c r="AU2027" s="2"/>
      <c r="AV2027" s="15"/>
      <c r="AW2027" s="15"/>
      <c r="BA2027" s="2"/>
      <c r="BB2027" s="2"/>
      <c r="BD2027" s="20"/>
      <c r="BE2027" s="20"/>
      <c r="BG2027" s="3"/>
      <c r="BH2027" s="1"/>
      <c r="BI2027" s="1"/>
      <c r="BJ2027" s="1"/>
      <c r="BK2027" s="1"/>
      <c r="BL2027" s="1"/>
    </row>
    <row r="2028" spans="1:64" x14ac:dyDescent="0.25">
      <c r="A2028" s="1" t="s">
        <v>1</v>
      </c>
      <c r="B2028" s="1" t="s">
        <v>18</v>
      </c>
      <c r="C2028" s="1" t="s">
        <v>25</v>
      </c>
      <c r="D2028" s="1" t="s">
        <v>4</v>
      </c>
      <c r="E2028" s="1" t="s">
        <v>2331</v>
      </c>
      <c r="F2028" s="1" t="s">
        <v>2332</v>
      </c>
      <c r="G2028"/>
      <c r="H2028" s="22">
        <v>-1.4200000000000001E-2</v>
      </c>
      <c r="J2028" s="13">
        <v>-7.6100000000000001E-2</v>
      </c>
      <c r="K2028" s="13">
        <v>8.2500000000000004E-2</v>
      </c>
      <c r="L2028" s="13">
        <v>-1.44E-2</v>
      </c>
      <c r="M2028" s="13">
        <v>-1.7600000000000001E-2</v>
      </c>
      <c r="N2028" s="13">
        <v>-0.33600000000000002</v>
      </c>
      <c r="O2028" s="13">
        <v>-0.34560000000000002</v>
      </c>
      <c r="P2028" s="13"/>
      <c r="Q2028" s="19">
        <v>59</v>
      </c>
      <c r="R2028" s="22">
        <v>-0.17</v>
      </c>
      <c r="S2028" s="22">
        <v>-0.27</v>
      </c>
      <c r="T2028" s="22">
        <v>-0.56000000000000005</v>
      </c>
      <c r="U2028" s="19">
        <v>56</v>
      </c>
      <c r="V2028" s="19">
        <v>18</v>
      </c>
      <c r="AS2028" s="2"/>
      <c r="AT2028" s="2"/>
      <c r="AU2028" s="2"/>
      <c r="AV2028" s="15"/>
      <c r="AW2028" s="15"/>
      <c r="BA2028" s="2"/>
      <c r="BB2028" s="2"/>
      <c r="BD2028" s="20"/>
      <c r="BE2028" s="20"/>
      <c r="BG2028" s="3"/>
      <c r="BH2028" s="1"/>
      <c r="BI2028" s="1"/>
      <c r="BJ2028" s="1"/>
      <c r="BK2028" s="1"/>
      <c r="BL2028" s="1"/>
    </row>
    <row r="2029" spans="1:64" x14ac:dyDescent="0.25">
      <c r="A2029" s="1" t="s">
        <v>483</v>
      </c>
      <c r="B2029" s="1" t="s">
        <v>18</v>
      </c>
      <c r="C2029" s="1" t="s">
        <v>2179</v>
      </c>
      <c r="D2029" s="1" t="s">
        <v>4</v>
      </c>
      <c r="E2029" s="1" t="s">
        <v>1149</v>
      </c>
      <c r="F2029" s="1" t="s">
        <v>2214</v>
      </c>
      <c r="G2029">
        <v>0</v>
      </c>
      <c r="H2029" s="22">
        <v>0</v>
      </c>
      <c r="I2029" s="2">
        <v>0</v>
      </c>
      <c r="J2029" s="13">
        <v>-0.1014</v>
      </c>
      <c r="K2029" s="13">
        <v>8.1500000000000003E-2</v>
      </c>
      <c r="L2029" s="13">
        <v>-1.3899999999999999E-2</v>
      </c>
      <c r="M2029" s="13">
        <v>-1.7000000000000001E-2</v>
      </c>
      <c r="N2029" s="13">
        <v>-0.3463</v>
      </c>
      <c r="O2029" s="13">
        <v>-0.34789999999999999</v>
      </c>
      <c r="P2029" s="13">
        <v>0</v>
      </c>
      <c r="Q2029" s="19">
        <v>0</v>
      </c>
      <c r="R2029" s="22">
        <v>-0.17</v>
      </c>
      <c r="S2029" s="22">
        <v>-0.2</v>
      </c>
      <c r="T2029" s="22">
        <v>0.14000000000000001</v>
      </c>
      <c r="U2029" s="19">
        <v>77</v>
      </c>
      <c r="V2029" s="19">
        <v>17</v>
      </c>
      <c r="AS2029" s="2"/>
      <c r="AT2029" s="2"/>
      <c r="AU2029" s="2"/>
      <c r="AV2029" s="15"/>
      <c r="AW2029" s="15"/>
      <c r="BA2029" s="2"/>
      <c r="BB2029" s="2"/>
      <c r="BD2029" s="20"/>
      <c r="BE2029" s="20"/>
      <c r="BG2029" s="3"/>
      <c r="BH2029" s="1"/>
      <c r="BI2029" s="1"/>
      <c r="BJ2029" s="1"/>
      <c r="BK2029" s="1"/>
      <c r="BL2029" s="1"/>
    </row>
    <row r="2030" spans="1:64" x14ac:dyDescent="0.25">
      <c r="A2030" s="1" t="s">
        <v>1</v>
      </c>
      <c r="B2030" s="1" t="s">
        <v>2</v>
      </c>
      <c r="C2030" s="1" t="s">
        <v>39</v>
      </c>
      <c r="D2030" s="1" t="s">
        <v>16</v>
      </c>
      <c r="E2030" s="1" t="s">
        <v>2085</v>
      </c>
      <c r="F2030" s="1" t="s">
        <v>2086</v>
      </c>
      <c r="G2030"/>
      <c r="H2030" s="22">
        <v>2.5999999999999999E-3</v>
      </c>
      <c r="J2030" s="13">
        <v>-1.95E-2</v>
      </c>
      <c r="K2030" s="13">
        <v>9.5600000000000004E-2</v>
      </c>
      <c r="L2030" s="13">
        <v>-1.67E-2</v>
      </c>
      <c r="M2030" s="13">
        <v>-2.1000000000000001E-2</v>
      </c>
      <c r="N2030" s="13">
        <v>-0.23300000000000001</v>
      </c>
      <c r="O2030" s="13">
        <v>-0.23499999999999999</v>
      </c>
      <c r="P2030" s="13"/>
      <c r="Q2030" s="19">
        <v>17</v>
      </c>
      <c r="R2030" s="22">
        <v>-0.17</v>
      </c>
      <c r="S2030" s="22">
        <v>-0.28000000000000003</v>
      </c>
      <c r="T2030" s="22">
        <v>-0.23</v>
      </c>
      <c r="U2030" s="19">
        <v>32</v>
      </c>
      <c r="V2030" s="19">
        <v>14</v>
      </c>
      <c r="AS2030" s="2"/>
      <c r="AT2030" s="2"/>
      <c r="AU2030" s="2"/>
      <c r="AV2030" s="15"/>
      <c r="AW2030" s="15"/>
      <c r="BA2030" s="2"/>
      <c r="BB2030" s="2"/>
      <c r="BD2030" s="20"/>
      <c r="BE2030" s="20"/>
      <c r="BG2030" s="3"/>
      <c r="BH2030" s="1"/>
      <c r="BI2030" s="1"/>
      <c r="BJ2030" s="1"/>
      <c r="BK2030" s="1"/>
      <c r="BL2030" s="1"/>
    </row>
    <row r="2031" spans="1:64" x14ac:dyDescent="0.25">
      <c r="A2031" s="1" t="s">
        <v>1079</v>
      </c>
      <c r="B2031" s="1" t="s">
        <v>18</v>
      </c>
      <c r="C2031" s="1" t="s">
        <v>7</v>
      </c>
      <c r="D2031" s="1" t="s">
        <v>100</v>
      </c>
      <c r="E2031" s="1" t="s">
        <v>2181</v>
      </c>
      <c r="F2031" s="1" t="s">
        <v>2182</v>
      </c>
      <c r="G2031">
        <v>-4.2553000000000001E-2</v>
      </c>
      <c r="H2031" s="22">
        <v>0</v>
      </c>
      <c r="I2031" s="2">
        <v>-4.2599999999999999E-2</v>
      </c>
      <c r="J2031" s="13">
        <v>0.245</v>
      </c>
      <c r="K2031" s="13">
        <v>0.20960000000000001</v>
      </c>
      <c r="L2031" s="13">
        <v>-3.5700000000000003E-2</v>
      </c>
      <c r="M2031" s="13">
        <v>-5.3199999999999997E-2</v>
      </c>
      <c r="N2031" s="13">
        <v>-0.16669999999999999</v>
      </c>
      <c r="O2031" s="13">
        <v>-0.36109999999999998</v>
      </c>
      <c r="P2031" s="13">
        <v>-4.2599999999999999E-2</v>
      </c>
      <c r="Q2031" s="19">
        <v>0</v>
      </c>
      <c r="R2031" s="22">
        <v>-0.17</v>
      </c>
      <c r="S2031" s="22">
        <v>-0.61</v>
      </c>
      <c r="T2031" s="22">
        <v>0.06</v>
      </c>
      <c r="U2031" s="19">
        <v>39</v>
      </c>
      <c r="V2031" s="19">
        <v>39</v>
      </c>
      <c r="AS2031" s="2"/>
      <c r="AT2031" s="2"/>
      <c r="AU2031" s="2"/>
      <c r="AV2031" s="15"/>
      <c r="AW2031" s="15"/>
      <c r="BA2031" s="2"/>
      <c r="BB2031" s="2"/>
      <c r="BD2031" s="20"/>
      <c r="BE2031" s="20"/>
      <c r="BG2031" s="3"/>
      <c r="BH2031" s="1"/>
      <c r="BI2031" s="1"/>
      <c r="BJ2031" s="1"/>
      <c r="BK2031" s="1"/>
      <c r="BL2031" s="1"/>
    </row>
    <row r="2032" spans="1:64" x14ac:dyDescent="0.25">
      <c r="A2032" s="1" t="s">
        <v>1079</v>
      </c>
      <c r="B2032" s="1" t="s">
        <v>18</v>
      </c>
      <c r="C2032" s="1" t="s">
        <v>7</v>
      </c>
      <c r="D2032" s="1" t="s">
        <v>286</v>
      </c>
      <c r="E2032" s="1" t="s">
        <v>2232</v>
      </c>
      <c r="F2032" s="1" t="s">
        <v>2233</v>
      </c>
      <c r="G2032">
        <v>-6.2979999999999994E-2</v>
      </c>
      <c r="H2032" s="22">
        <v>0.18363599999999999</v>
      </c>
      <c r="I2032" s="2">
        <v>-6.3E-2</v>
      </c>
      <c r="J2032" s="13">
        <v>-0.17799999999999999</v>
      </c>
      <c r="K2032" s="13">
        <v>0.3352</v>
      </c>
      <c r="L2032" s="13">
        <v>-6.1100000000000002E-2</v>
      </c>
      <c r="M2032" s="13">
        <v>-0.1145</v>
      </c>
      <c r="N2032" s="13">
        <v>-0.46250000000000002</v>
      </c>
      <c r="O2032" s="13">
        <v>-0.65190000000000003</v>
      </c>
      <c r="P2032" s="13">
        <v>-6.3E-2</v>
      </c>
      <c r="Q2032" s="19">
        <v>0</v>
      </c>
      <c r="R2032" s="22">
        <v>-0.18</v>
      </c>
      <c r="S2032" s="22">
        <v>-0.21</v>
      </c>
      <c r="T2032" s="22">
        <v>-0.01</v>
      </c>
      <c r="U2032" s="19">
        <v>25</v>
      </c>
      <c r="V2032" s="19">
        <v>7</v>
      </c>
      <c r="AS2032" s="2"/>
      <c r="AT2032" s="2"/>
      <c r="AU2032" s="2"/>
      <c r="AV2032" s="15"/>
      <c r="AW2032" s="15"/>
      <c r="BA2032" s="2"/>
      <c r="BB2032" s="2"/>
      <c r="BD2032" s="20"/>
      <c r="BE2032" s="20"/>
      <c r="BG2032" s="3"/>
      <c r="BH2032" s="1"/>
      <c r="BI2032" s="1"/>
      <c r="BJ2032" s="1"/>
      <c r="BK2032" s="1"/>
      <c r="BL2032" s="1"/>
    </row>
    <row r="2033" spans="1:64" x14ac:dyDescent="0.25">
      <c r="A2033" s="1" t="s">
        <v>65</v>
      </c>
      <c r="B2033" s="1" t="s">
        <v>18</v>
      </c>
      <c r="C2033" s="1" t="s">
        <v>25</v>
      </c>
      <c r="D2033" s="1" t="s">
        <v>30</v>
      </c>
      <c r="E2033" s="1" t="s">
        <v>240</v>
      </c>
      <c r="F2033" s="1" t="s">
        <v>1642</v>
      </c>
      <c r="G2033"/>
      <c r="H2033" s="22">
        <v>-4.36E-2</v>
      </c>
      <c r="J2033" s="13">
        <v>-0.10440000000000001</v>
      </c>
      <c r="K2033" s="13">
        <v>0.252</v>
      </c>
      <c r="L2033" s="13">
        <v>-4.4600000000000001E-2</v>
      </c>
      <c r="M2033" s="13">
        <v>-7.2499999999999995E-2</v>
      </c>
      <c r="N2033" s="13">
        <v>-0.20219999999999999</v>
      </c>
      <c r="O2033" s="13">
        <v>-0.26910000000000001</v>
      </c>
      <c r="P2033" s="13"/>
      <c r="Q2033" s="19">
        <v>0</v>
      </c>
      <c r="R2033" s="22">
        <v>-0.18</v>
      </c>
      <c r="S2033" s="22">
        <v>-0.34</v>
      </c>
      <c r="T2033" s="22">
        <v>0.69</v>
      </c>
      <c r="U2033" s="19">
        <v>36</v>
      </c>
      <c r="V2033" s="19">
        <v>36</v>
      </c>
      <c r="AS2033" s="2"/>
      <c r="AT2033" s="2"/>
      <c r="AU2033" s="2"/>
      <c r="AV2033" s="15"/>
      <c r="AW2033" s="15"/>
      <c r="BA2033" s="2"/>
      <c r="BB2033" s="2"/>
      <c r="BD2033" s="20"/>
      <c r="BE2033" s="20"/>
      <c r="BG2033" s="3"/>
      <c r="BH2033" s="1"/>
      <c r="BI2033" s="1"/>
      <c r="BJ2033" s="1"/>
      <c r="BK2033" s="1"/>
      <c r="BL2033" s="1"/>
    </row>
    <row r="2034" spans="1:64" x14ac:dyDescent="0.25">
      <c r="A2034" s="1" t="s">
        <v>1</v>
      </c>
      <c r="B2034" s="1" t="s">
        <v>2</v>
      </c>
      <c r="C2034" s="1" t="s">
        <v>39</v>
      </c>
      <c r="D2034" s="1" t="s">
        <v>30</v>
      </c>
      <c r="E2034" s="1" t="s">
        <v>1689</v>
      </c>
      <c r="F2034" s="1" t="s">
        <v>1690</v>
      </c>
      <c r="G2034"/>
      <c r="H2034" s="22">
        <v>2.0999999999999999E-3</v>
      </c>
      <c r="J2034" s="13">
        <v>-2.9700000000000001E-2</v>
      </c>
      <c r="K2034" s="13">
        <v>2.5600000000000001E-2</v>
      </c>
      <c r="L2034" s="13">
        <v>-4.7000000000000002E-3</v>
      </c>
      <c r="M2034" s="13">
        <v>-5.0000000000000001E-3</v>
      </c>
      <c r="N2034" s="13">
        <v>-3.0099999999999998E-2</v>
      </c>
      <c r="O2034" s="13">
        <v>-4.4299999999999999E-2</v>
      </c>
      <c r="P2034" s="13"/>
      <c r="Q2034" s="19">
        <v>1</v>
      </c>
      <c r="R2034" s="22">
        <v>-0.18</v>
      </c>
      <c r="S2034" s="22">
        <v>-0.25</v>
      </c>
      <c r="T2034" s="22">
        <v>-0.15</v>
      </c>
      <c r="U2034" s="19">
        <v>14</v>
      </c>
      <c r="V2034" s="19">
        <v>10</v>
      </c>
      <c r="AS2034" s="2"/>
      <c r="AT2034" s="2"/>
      <c r="AU2034" s="2"/>
      <c r="AV2034" s="15"/>
      <c r="AW2034" s="15"/>
      <c r="BA2034" s="2"/>
      <c r="BB2034" s="2"/>
      <c r="BD2034" s="20"/>
      <c r="BE2034" s="20"/>
      <c r="BG2034" s="3"/>
      <c r="BH2034" s="1"/>
      <c r="BI2034" s="1"/>
      <c r="BJ2034" s="1"/>
      <c r="BK2034" s="1"/>
      <c r="BL2034" s="1"/>
    </row>
    <row r="2035" spans="1:64" x14ac:dyDescent="0.25">
      <c r="A2035" s="1" t="s">
        <v>32</v>
      </c>
      <c r="B2035" s="1" t="s">
        <v>18</v>
      </c>
      <c r="C2035" s="1" t="s">
        <v>508</v>
      </c>
      <c r="D2035" s="1" t="s">
        <v>4</v>
      </c>
      <c r="E2035" s="1" t="s">
        <v>752</v>
      </c>
      <c r="F2035" s="1" t="s">
        <v>1423</v>
      </c>
      <c r="G2035"/>
      <c r="H2035" s="22">
        <v>-1.9057999999999999E-2</v>
      </c>
      <c r="J2035" s="13">
        <v>1.9300000000000001E-2</v>
      </c>
      <c r="K2035" s="13">
        <v>7.3999999999999996E-2</v>
      </c>
      <c r="L2035" s="13">
        <v>-1.41E-2</v>
      </c>
      <c r="M2035" s="13">
        <v>-1.67E-2</v>
      </c>
      <c r="N2035" s="13">
        <v>-9.5699999999999993E-2</v>
      </c>
      <c r="O2035" s="13">
        <v>-0.15720000000000001</v>
      </c>
      <c r="P2035" s="13"/>
      <c r="Q2035" s="19">
        <v>0</v>
      </c>
      <c r="R2035" s="22">
        <v>-0.19</v>
      </c>
      <c r="S2035" s="22">
        <v>-0.25</v>
      </c>
      <c r="T2035" s="22">
        <v>0.86</v>
      </c>
      <c r="U2035" s="19">
        <v>43</v>
      </c>
      <c r="V2035" s="19">
        <v>43</v>
      </c>
      <c r="AS2035" s="2"/>
      <c r="AT2035" s="2"/>
      <c r="AU2035" s="2"/>
      <c r="AV2035" s="15"/>
      <c r="AW2035" s="15"/>
      <c r="BA2035" s="2"/>
      <c r="BB2035" s="2"/>
      <c r="BD2035" s="20"/>
      <c r="BE2035" s="20"/>
      <c r="BG2035" s="3"/>
      <c r="BH2035" s="1"/>
      <c r="BI2035" s="1"/>
      <c r="BJ2035" s="1"/>
      <c r="BK2035" s="1"/>
      <c r="BL2035" s="1"/>
    </row>
    <row r="2036" spans="1:64" x14ac:dyDescent="0.25">
      <c r="A2036" s="1" t="s">
        <v>17</v>
      </c>
      <c r="B2036" s="1" t="s">
        <v>18</v>
      </c>
      <c r="C2036" s="1" t="s">
        <v>25</v>
      </c>
      <c r="D2036" s="1" t="s">
        <v>45</v>
      </c>
      <c r="E2036" s="1" t="s">
        <v>313</v>
      </c>
      <c r="F2036" s="1" t="s">
        <v>1444</v>
      </c>
      <c r="G2036"/>
      <c r="H2036" s="22">
        <v>-5.8999999999999999E-3</v>
      </c>
      <c r="J2036" s="13">
        <v>-0.15010000000000001</v>
      </c>
      <c r="K2036" s="13">
        <v>0.25580000000000003</v>
      </c>
      <c r="L2036" s="13">
        <v>-4.8300000000000003E-2</v>
      </c>
      <c r="M2036" s="13">
        <v>-7.7700000000000005E-2</v>
      </c>
      <c r="N2036" s="13">
        <v>-0.31119999999999998</v>
      </c>
      <c r="O2036" s="13">
        <v>-0.33550000000000002</v>
      </c>
      <c r="P2036" s="13"/>
      <c r="Q2036" s="19">
        <v>7</v>
      </c>
      <c r="R2036" s="22">
        <v>-0.19</v>
      </c>
      <c r="S2036" s="22">
        <v>-0.28000000000000003</v>
      </c>
      <c r="T2036" s="22">
        <v>0.48</v>
      </c>
      <c r="U2036" s="19">
        <v>23</v>
      </c>
      <c r="V2036" s="19">
        <v>9</v>
      </c>
      <c r="AS2036" s="2"/>
      <c r="AT2036" s="2"/>
      <c r="AU2036" s="2"/>
      <c r="AV2036" s="15"/>
      <c r="AW2036" s="15"/>
      <c r="BA2036" s="2"/>
      <c r="BB2036" s="2"/>
      <c r="BD2036" s="20"/>
      <c r="BE2036" s="20"/>
      <c r="BG2036" s="3"/>
      <c r="BH2036" s="1"/>
      <c r="BI2036" s="1"/>
      <c r="BJ2036" s="1"/>
      <c r="BK2036" s="1"/>
      <c r="BL2036" s="1"/>
    </row>
    <row r="2037" spans="1:64" x14ac:dyDescent="0.25">
      <c r="A2037" s="1" t="s">
        <v>17</v>
      </c>
      <c r="B2037" s="1" t="s">
        <v>18</v>
      </c>
      <c r="C2037" s="1" t="s">
        <v>1500</v>
      </c>
      <c r="D2037" s="1" t="s">
        <v>4</v>
      </c>
      <c r="E2037" s="1" t="s">
        <v>2185</v>
      </c>
      <c r="F2037" s="1" t="s">
        <v>2186</v>
      </c>
      <c r="G2037">
        <v>-2.0449999999999999E-2</v>
      </c>
      <c r="H2037" s="22">
        <v>-5.9615000000000001E-2</v>
      </c>
      <c r="I2037" s="2">
        <v>-2.0500000000000001E-2</v>
      </c>
      <c r="J2037" s="13">
        <v>-0.16189999999999999</v>
      </c>
      <c r="K2037" s="13">
        <v>0.27889999999999998</v>
      </c>
      <c r="L2037" s="13">
        <v>-5.21E-2</v>
      </c>
      <c r="M2037" s="13">
        <v>-9.2100000000000001E-2</v>
      </c>
      <c r="N2037" s="13">
        <v>-0.52829999999999999</v>
      </c>
      <c r="O2037" s="13">
        <v>-0.73519999999999996</v>
      </c>
      <c r="P2037" s="13">
        <v>-2.0500000000000001E-2</v>
      </c>
      <c r="Q2037" s="19">
        <v>0</v>
      </c>
      <c r="R2037" s="22">
        <v>-0.19</v>
      </c>
      <c r="S2037" s="22">
        <v>-0.21</v>
      </c>
      <c r="T2037" s="22">
        <v>0.53</v>
      </c>
      <c r="U2037" s="19">
        <v>81</v>
      </c>
      <c r="V2037" s="19">
        <v>81</v>
      </c>
      <c r="AS2037" s="2"/>
      <c r="AT2037" s="2"/>
      <c r="AU2037" s="2"/>
      <c r="AV2037" s="15"/>
      <c r="AW2037" s="15"/>
      <c r="BA2037" s="2"/>
      <c r="BB2037" s="2"/>
      <c r="BD2037" s="20"/>
      <c r="BE2037" s="20"/>
      <c r="BG2037" s="3"/>
      <c r="BH2037" s="1"/>
      <c r="BI2037" s="1"/>
      <c r="BJ2037" s="1"/>
      <c r="BK2037" s="1"/>
      <c r="BL2037" s="1"/>
    </row>
    <row r="2038" spans="1:64" x14ac:dyDescent="0.25">
      <c r="A2038" s="1" t="s">
        <v>1</v>
      </c>
      <c r="B2038" s="1" t="s">
        <v>2</v>
      </c>
      <c r="C2038" s="1" t="s">
        <v>22</v>
      </c>
      <c r="D2038" s="1" t="s">
        <v>30</v>
      </c>
      <c r="E2038" s="1" t="s">
        <v>2793</v>
      </c>
      <c r="F2038" s="1" t="s">
        <v>2794</v>
      </c>
      <c r="G2038"/>
      <c r="H2038" s="22">
        <v>-1.6400000000000001E-2</v>
      </c>
      <c r="J2038" s="13">
        <v>-0.12820000000000001</v>
      </c>
      <c r="K2038" s="13">
        <v>0.19719999999999999</v>
      </c>
      <c r="L2038" s="13">
        <v>-3.9699999999999999E-2</v>
      </c>
      <c r="M2038" s="13">
        <v>-5.7500000000000002E-2</v>
      </c>
      <c r="N2038" s="13">
        <v>-0.24809999999999999</v>
      </c>
      <c r="O2038" s="13">
        <v>-0.24809999999999999</v>
      </c>
      <c r="P2038" s="13"/>
      <c r="Q2038" s="19">
        <v>0</v>
      </c>
      <c r="R2038" s="22">
        <v>-0.2</v>
      </c>
      <c r="S2038" s="22">
        <v>-0.28000000000000003</v>
      </c>
      <c r="T2038" s="22">
        <v>-0.02</v>
      </c>
      <c r="U2038" s="19">
        <v>26</v>
      </c>
      <c r="V2038" s="19">
        <v>14</v>
      </c>
      <c r="AS2038" s="2"/>
      <c r="AT2038" s="2"/>
      <c r="AU2038" s="2"/>
      <c r="AV2038" s="15"/>
      <c r="AW2038" s="15"/>
      <c r="BA2038" s="2"/>
      <c r="BB2038" s="2"/>
      <c r="BD2038" s="20"/>
      <c r="BE2038" s="20"/>
      <c r="BG2038" s="3"/>
      <c r="BH2038" s="1"/>
      <c r="BI2038" s="1"/>
      <c r="BJ2038" s="1"/>
      <c r="BK2038" s="1"/>
      <c r="BL2038" s="1"/>
    </row>
    <row r="2039" spans="1:64" x14ac:dyDescent="0.25">
      <c r="A2039" s="1" t="s">
        <v>1</v>
      </c>
      <c r="B2039" s="1" t="s">
        <v>18</v>
      </c>
      <c r="C2039" s="1" t="s">
        <v>25</v>
      </c>
      <c r="D2039" s="1" t="s">
        <v>4</v>
      </c>
      <c r="E2039" s="1" t="s">
        <v>2323</v>
      </c>
      <c r="F2039" s="1" t="s">
        <v>656</v>
      </c>
      <c r="G2039"/>
      <c r="H2039" s="22">
        <v>-2.6599999999999999E-2</v>
      </c>
      <c r="J2039" s="13">
        <v>1.15E-2</v>
      </c>
      <c r="K2039" s="13">
        <v>6.1899999999999997E-2</v>
      </c>
      <c r="L2039" s="13">
        <v>-1.29E-2</v>
      </c>
      <c r="M2039" s="13">
        <v>-1.47E-2</v>
      </c>
      <c r="N2039" s="13">
        <v>-0.14230000000000001</v>
      </c>
      <c r="O2039" s="13">
        <v>-0.20880000000000001</v>
      </c>
      <c r="P2039" s="13"/>
      <c r="Q2039" s="19">
        <v>25</v>
      </c>
      <c r="R2039" s="22">
        <v>-0.21</v>
      </c>
      <c r="S2039" s="22">
        <v>-0.33</v>
      </c>
      <c r="T2039" s="22">
        <v>0.71</v>
      </c>
      <c r="U2039" s="19">
        <v>41</v>
      </c>
      <c r="V2039" s="19">
        <v>19</v>
      </c>
      <c r="AS2039" s="2"/>
      <c r="AT2039" s="2"/>
      <c r="AU2039" s="2"/>
      <c r="AV2039" s="15"/>
      <c r="AW2039" s="15"/>
      <c r="BA2039" s="2"/>
      <c r="BB2039" s="2"/>
      <c r="BD2039" s="20"/>
      <c r="BE2039" s="20"/>
      <c r="BG2039" s="3"/>
      <c r="BH2039" s="1"/>
      <c r="BI2039" s="1"/>
      <c r="BJ2039" s="1"/>
      <c r="BK2039" s="1"/>
      <c r="BL2039" s="1"/>
    </row>
    <row r="2040" spans="1:64" x14ac:dyDescent="0.25">
      <c r="A2040" s="1" t="s">
        <v>17</v>
      </c>
      <c r="B2040" s="1" t="s">
        <v>18</v>
      </c>
      <c r="C2040" s="1" t="s">
        <v>25</v>
      </c>
      <c r="D2040" s="1" t="s">
        <v>45</v>
      </c>
      <c r="E2040" s="1" t="s">
        <v>2487</v>
      </c>
      <c r="F2040" s="1" t="s">
        <v>2792</v>
      </c>
      <c r="G2040"/>
      <c r="H2040" s="22">
        <v>-3.2000000000000001E-2</v>
      </c>
      <c r="J2040" s="13">
        <v>-1.49E-2</v>
      </c>
      <c r="K2040" s="13">
        <v>7.7399999999999997E-2</v>
      </c>
      <c r="L2040" s="13">
        <v>-1.7299999999999999E-2</v>
      </c>
      <c r="M2040" s="13">
        <v>0</v>
      </c>
      <c r="N2040" s="13">
        <v>-6.0499999999999998E-2</v>
      </c>
      <c r="O2040" s="13">
        <v>-6.0499999999999998E-2</v>
      </c>
      <c r="P2040" s="13"/>
      <c r="Q2040" s="19">
        <v>0</v>
      </c>
      <c r="R2040" s="22">
        <v>-0.22</v>
      </c>
      <c r="S2040" s="22">
        <v>-0.44</v>
      </c>
      <c r="T2040" s="22"/>
      <c r="U2040" s="19">
        <v>7</v>
      </c>
      <c r="V2040" s="19">
        <v>7</v>
      </c>
      <c r="AS2040" s="2"/>
      <c r="AT2040" s="2"/>
      <c r="AU2040" s="2"/>
      <c r="AV2040" s="15"/>
      <c r="AW2040" s="15"/>
      <c r="BA2040" s="2"/>
      <c r="BB2040" s="2"/>
      <c r="BD2040" s="20"/>
      <c r="BE2040" s="20"/>
      <c r="BG2040" s="3"/>
      <c r="BH2040" s="1"/>
      <c r="BI2040" s="1"/>
      <c r="BJ2040" s="1"/>
      <c r="BK2040" s="1"/>
      <c r="BL2040" s="1"/>
    </row>
    <row r="2041" spans="1:64" x14ac:dyDescent="0.25">
      <c r="A2041" s="1" t="s">
        <v>27</v>
      </c>
      <c r="B2041" s="1" t="s">
        <v>2</v>
      </c>
      <c r="C2041" s="1" t="s">
        <v>25</v>
      </c>
      <c r="D2041" s="1" t="s">
        <v>4</v>
      </c>
      <c r="E2041" s="1" t="s">
        <v>611</v>
      </c>
      <c r="F2041" s="1" t="s">
        <v>2478</v>
      </c>
      <c r="G2041"/>
      <c r="H2041" s="22">
        <v>1.0699999999999999E-2</v>
      </c>
      <c r="J2041" s="13">
        <v>-5.74E-2</v>
      </c>
      <c r="K2041" s="13">
        <v>4.4600000000000001E-2</v>
      </c>
      <c r="L2041" s="13">
        <v>-1.0699999999999999E-2</v>
      </c>
      <c r="M2041" s="13">
        <v>-1.1599999999999999E-2</v>
      </c>
      <c r="N2041" s="13">
        <v>-0.1404</v>
      </c>
      <c r="O2041" s="13">
        <v>-0.14949999999999999</v>
      </c>
      <c r="P2041" s="13"/>
      <c r="Q2041" s="19">
        <v>46</v>
      </c>
      <c r="R2041" s="22">
        <v>-0.24</v>
      </c>
      <c r="S2041" s="22">
        <v>-0.42</v>
      </c>
      <c r="T2041" s="22">
        <v>-0.11</v>
      </c>
      <c r="U2041" s="19">
        <v>43</v>
      </c>
      <c r="V2041" s="19">
        <v>8</v>
      </c>
      <c r="AS2041" s="2"/>
      <c r="AT2041" s="2"/>
      <c r="AU2041" s="2"/>
      <c r="AV2041" s="15"/>
      <c r="AW2041" s="15"/>
      <c r="BA2041" s="2"/>
      <c r="BB2041" s="2"/>
      <c r="BD2041" s="20"/>
      <c r="BE2041" s="20"/>
      <c r="BG2041" s="3"/>
      <c r="BH2041" s="1"/>
      <c r="BI2041" s="1"/>
      <c r="BJ2041" s="1"/>
      <c r="BK2041" s="1"/>
      <c r="BL2041" s="1"/>
    </row>
    <row r="2042" spans="1:64" x14ac:dyDescent="0.25">
      <c r="A2042" s="1" t="s">
        <v>148</v>
      </c>
      <c r="B2042" s="1" t="s">
        <v>2</v>
      </c>
      <c r="C2042" s="1" t="s">
        <v>39</v>
      </c>
      <c r="D2042" s="1" t="s">
        <v>4</v>
      </c>
      <c r="E2042" s="1" t="s">
        <v>710</v>
      </c>
      <c r="F2042" s="1" t="s">
        <v>2287</v>
      </c>
      <c r="G2042"/>
      <c r="H2042" s="22">
        <v>1E-4</v>
      </c>
      <c r="J2042" s="13">
        <v>-3.0499999999999999E-2</v>
      </c>
      <c r="K2042" s="13">
        <v>6.7500000000000004E-2</v>
      </c>
      <c r="L2042" s="13">
        <v>-1.6199999999999999E-2</v>
      </c>
      <c r="M2042" s="13">
        <v>-1.8499999999999999E-2</v>
      </c>
      <c r="N2042" s="13">
        <v>-0.2515</v>
      </c>
      <c r="O2042" s="13">
        <v>-0.33139999999999997</v>
      </c>
      <c r="P2042" s="13"/>
      <c r="Q2042" s="19">
        <v>261</v>
      </c>
      <c r="R2042" s="22">
        <v>-0.24</v>
      </c>
      <c r="S2042" s="22">
        <v>-0.23</v>
      </c>
      <c r="T2042" s="22">
        <v>0.24</v>
      </c>
      <c r="U2042" s="19">
        <v>117</v>
      </c>
      <c r="V2042" s="19">
        <v>40</v>
      </c>
      <c r="AS2042" s="2"/>
      <c r="AT2042" s="2"/>
      <c r="AU2042" s="2"/>
      <c r="AV2042" s="15"/>
      <c r="AW2042" s="15"/>
      <c r="BA2042" s="2"/>
      <c r="BB2042" s="2"/>
      <c r="BD2042" s="20"/>
      <c r="BE2042" s="20"/>
      <c r="BG2042" s="3"/>
      <c r="BH2042" s="1"/>
      <c r="BI2042" s="1"/>
      <c r="BJ2042" s="1"/>
      <c r="BK2042" s="1"/>
      <c r="BL2042" s="1"/>
    </row>
    <row r="2043" spans="1:64" x14ac:dyDescent="0.25">
      <c r="A2043" s="1" t="s">
        <v>148</v>
      </c>
      <c r="B2043" s="1" t="s">
        <v>2</v>
      </c>
      <c r="C2043" s="1" t="s">
        <v>39</v>
      </c>
      <c r="D2043" s="1" t="s">
        <v>4</v>
      </c>
      <c r="E2043" s="1" t="s">
        <v>2505</v>
      </c>
      <c r="F2043" s="1" t="s">
        <v>2506</v>
      </c>
      <c r="G2043"/>
      <c r="H2043" s="22">
        <v>-4.7000000000000002E-3</v>
      </c>
      <c r="J2043" s="13">
        <v>-2.29E-2</v>
      </c>
      <c r="K2043" s="13">
        <v>4.5100000000000001E-2</v>
      </c>
      <c r="L2043" s="13">
        <v>-1.11E-2</v>
      </c>
      <c r="M2043" s="13">
        <v>-1.2E-2</v>
      </c>
      <c r="N2043" s="13">
        <v>-0.18160000000000001</v>
      </c>
      <c r="O2043" s="13">
        <v>-0.19339999999999999</v>
      </c>
      <c r="P2043" s="13"/>
      <c r="Q2043" s="19">
        <v>13</v>
      </c>
      <c r="R2043" s="22">
        <v>-0.25</v>
      </c>
      <c r="S2043" s="22">
        <v>-0.33</v>
      </c>
      <c r="T2043" s="22">
        <v>-0.01</v>
      </c>
      <c r="U2043" s="19">
        <v>106</v>
      </c>
      <c r="V2043" s="19">
        <v>36</v>
      </c>
      <c r="AS2043" s="2"/>
      <c r="AT2043" s="2"/>
      <c r="AU2043" s="2"/>
      <c r="AV2043" s="15"/>
      <c r="AW2043" s="15"/>
      <c r="BA2043" s="2"/>
      <c r="BB2043" s="2"/>
      <c r="BD2043" s="20"/>
      <c r="BE2043" s="20"/>
      <c r="BG2043" s="3"/>
      <c r="BH2043" s="1"/>
      <c r="BI2043" s="1"/>
      <c r="BJ2043" s="1"/>
      <c r="BK2043" s="1"/>
      <c r="BL2043" s="1"/>
    </row>
    <row r="2044" spans="1:64" x14ac:dyDescent="0.25">
      <c r="A2044" s="1" t="s">
        <v>21</v>
      </c>
      <c r="B2044" s="1" t="s">
        <v>18</v>
      </c>
      <c r="C2044" s="1" t="s">
        <v>7</v>
      </c>
      <c r="D2044" s="1" t="s">
        <v>4</v>
      </c>
      <c r="E2044" s="1" t="s">
        <v>710</v>
      </c>
      <c r="F2044" s="1" t="s">
        <v>894</v>
      </c>
      <c r="G2044"/>
      <c r="H2044" s="22">
        <v>-1.1115E-2</v>
      </c>
      <c r="J2044" s="13">
        <v>2.07E-2</v>
      </c>
      <c r="K2044" s="13">
        <v>5.6899999999999999E-2</v>
      </c>
      <c r="L2044" s="13">
        <v>-1.41E-2</v>
      </c>
      <c r="M2044" s="13">
        <v>-1.5599999999999999E-2</v>
      </c>
      <c r="N2044" s="13">
        <v>-0.10970000000000001</v>
      </c>
      <c r="O2044" s="13">
        <v>-0.1772</v>
      </c>
      <c r="P2044" s="13"/>
      <c r="Q2044" s="19">
        <v>0</v>
      </c>
      <c r="R2044" s="22">
        <v>-0.25</v>
      </c>
      <c r="S2044" s="22">
        <v>-0.33</v>
      </c>
      <c r="T2044" s="22">
        <v>0.87</v>
      </c>
      <c r="U2044" s="19">
        <v>40</v>
      </c>
      <c r="V2044" s="19">
        <v>26</v>
      </c>
      <c r="AS2044" s="2"/>
      <c r="AT2044" s="2"/>
      <c r="AU2044" s="2"/>
      <c r="AV2044" s="15"/>
      <c r="AW2044" s="15"/>
      <c r="BA2044" s="2"/>
      <c r="BB2044" s="2"/>
      <c r="BD2044" s="20"/>
      <c r="BE2044" s="20"/>
      <c r="BG2044" s="3"/>
      <c r="BH2044" s="1"/>
      <c r="BI2044" s="1"/>
      <c r="BJ2044" s="1"/>
      <c r="BK2044" s="1"/>
      <c r="BL2044" s="1"/>
    </row>
    <row r="2045" spans="1:64" x14ac:dyDescent="0.25">
      <c r="A2045" s="1" t="s">
        <v>36</v>
      </c>
      <c r="B2045" s="1" t="s">
        <v>18</v>
      </c>
      <c r="C2045" s="1" t="s">
        <v>25</v>
      </c>
      <c r="D2045" s="1" t="s">
        <v>48</v>
      </c>
      <c r="E2045" s="1" t="s">
        <v>1866</v>
      </c>
      <c r="F2045" s="1" t="s">
        <v>1869</v>
      </c>
      <c r="G2045"/>
      <c r="H2045" s="22">
        <v>-4.0000000000000002E-4</v>
      </c>
      <c r="J2045" s="13">
        <v>-4.0000000000000002E-4</v>
      </c>
      <c r="K2045" s="13">
        <v>5.7799999999999997E-2</v>
      </c>
      <c r="L2045" s="13">
        <v>-1.6400000000000001E-2</v>
      </c>
      <c r="M2045" s="13">
        <v>-1.7899999999999999E-2</v>
      </c>
      <c r="N2045" s="13">
        <v>-5.4800000000000001E-2</v>
      </c>
      <c r="O2045" s="13">
        <v>-6.8199999999999997E-2</v>
      </c>
      <c r="P2045" s="13"/>
      <c r="Q2045" s="19">
        <v>38</v>
      </c>
      <c r="R2045" s="22">
        <v>-0.28000000000000003</v>
      </c>
      <c r="S2045" s="22">
        <v>-0.3</v>
      </c>
      <c r="T2045" s="22">
        <v>-0.79</v>
      </c>
      <c r="U2045" s="19">
        <v>14</v>
      </c>
      <c r="V2045" s="19">
        <v>14</v>
      </c>
      <c r="AS2045" s="2"/>
      <c r="AT2045" s="2"/>
      <c r="AU2045" s="2"/>
      <c r="AV2045" s="15"/>
      <c r="AW2045" s="15"/>
      <c r="BA2045" s="2"/>
      <c r="BB2045" s="2"/>
      <c r="BD2045" s="20"/>
      <c r="BE2045" s="20"/>
      <c r="BG2045" s="3"/>
      <c r="BH2045" s="1"/>
      <c r="BI2045" s="1"/>
      <c r="BJ2045" s="1"/>
      <c r="BK2045" s="1"/>
      <c r="BL2045" s="1"/>
    </row>
    <row r="2046" spans="1:64" x14ac:dyDescent="0.25">
      <c r="A2046" s="1" t="s">
        <v>1</v>
      </c>
      <c r="B2046" s="1" t="s">
        <v>2</v>
      </c>
      <c r="C2046" s="1" t="s">
        <v>13</v>
      </c>
      <c r="D2046" s="1" t="s">
        <v>30</v>
      </c>
      <c r="E2046" s="1" t="s">
        <v>1317</v>
      </c>
      <c r="F2046" s="1" t="s">
        <v>2143</v>
      </c>
      <c r="G2046"/>
      <c r="H2046" s="22">
        <v>-1.03E-2</v>
      </c>
      <c r="J2046" s="13">
        <v>-2.0199999999999999E-2</v>
      </c>
      <c r="K2046" s="13">
        <v>7.5200000000000003E-2</v>
      </c>
      <c r="L2046" s="13">
        <v>-2.1999999999999999E-2</v>
      </c>
      <c r="M2046" s="13">
        <v>0</v>
      </c>
      <c r="N2046" s="13">
        <v>-6.1100000000000002E-2</v>
      </c>
      <c r="O2046" s="13">
        <v>-6.1100000000000002E-2</v>
      </c>
      <c r="P2046" s="13"/>
      <c r="Q2046" s="19">
        <v>0</v>
      </c>
      <c r="R2046" s="22">
        <v>-0.28999999999999998</v>
      </c>
      <c r="S2046" s="22">
        <v>-0.71</v>
      </c>
      <c r="T2046" s="22"/>
      <c r="U2046" s="19">
        <v>3</v>
      </c>
      <c r="V2046" s="19">
        <v>1</v>
      </c>
      <c r="AS2046" s="2"/>
      <c r="AT2046" s="2"/>
      <c r="AU2046" s="2"/>
      <c r="AV2046" s="15"/>
      <c r="AW2046" s="15"/>
      <c r="BA2046" s="2"/>
      <c r="BB2046" s="2"/>
      <c r="BD2046" s="20"/>
      <c r="BE2046" s="20"/>
      <c r="BG2046" s="3"/>
      <c r="BH2046" s="1"/>
      <c r="BI2046" s="1"/>
      <c r="BJ2046" s="1"/>
      <c r="BK2046" s="1"/>
      <c r="BL2046" s="1"/>
    </row>
    <row r="2047" spans="1:64" x14ac:dyDescent="0.25">
      <c r="A2047" s="1" t="s">
        <v>27</v>
      </c>
      <c r="B2047" s="1" t="s">
        <v>2</v>
      </c>
      <c r="C2047" s="1" t="s">
        <v>39</v>
      </c>
      <c r="D2047" s="1" t="s">
        <v>4</v>
      </c>
      <c r="E2047" s="1" t="s">
        <v>1713</v>
      </c>
      <c r="F2047" s="1" t="s">
        <v>2688</v>
      </c>
      <c r="G2047"/>
      <c r="H2047" s="22">
        <v>-1.84E-2</v>
      </c>
      <c r="J2047" s="13">
        <v>3.1600000000000003E-2</v>
      </c>
      <c r="K2047" s="13">
        <v>7.4999999999999997E-2</v>
      </c>
      <c r="L2047" s="13">
        <v>-2.3099999999999999E-2</v>
      </c>
      <c r="M2047" s="13">
        <v>-2.5700000000000001E-2</v>
      </c>
      <c r="N2047" s="13">
        <v>-0.21879999999999999</v>
      </c>
      <c r="O2047" s="13">
        <v>-0.31819999999999998</v>
      </c>
      <c r="P2047" s="13"/>
      <c r="Q2047" s="19">
        <v>2</v>
      </c>
      <c r="R2047" s="22">
        <v>-0.31</v>
      </c>
      <c r="S2047" s="22">
        <v>-0.44</v>
      </c>
      <c r="T2047" s="22">
        <v>0.43</v>
      </c>
      <c r="U2047" s="19">
        <v>113</v>
      </c>
      <c r="V2047" s="19">
        <v>113</v>
      </c>
      <c r="AS2047" s="2"/>
      <c r="AT2047" s="2"/>
      <c r="AU2047" s="2"/>
      <c r="AV2047" s="15"/>
      <c r="AW2047" s="15"/>
      <c r="BA2047" s="2"/>
      <c r="BB2047" s="2"/>
      <c r="BD2047" s="20"/>
      <c r="BE2047" s="20"/>
      <c r="BG2047" s="3"/>
      <c r="BH2047" s="1"/>
      <c r="BI2047" s="1"/>
      <c r="BJ2047" s="1"/>
      <c r="BK2047" s="1"/>
      <c r="BL2047" s="1"/>
    </row>
    <row r="2048" spans="1:64" x14ac:dyDescent="0.25">
      <c r="A2048" s="1" t="s">
        <v>1</v>
      </c>
      <c r="B2048" s="1" t="s">
        <v>18</v>
      </c>
      <c r="C2048" s="1" t="s">
        <v>39</v>
      </c>
      <c r="D2048" s="1" t="s">
        <v>48</v>
      </c>
      <c r="E2048" s="1" t="s">
        <v>1791</v>
      </c>
      <c r="F2048" s="1" t="s">
        <v>1792</v>
      </c>
      <c r="G2048"/>
      <c r="H2048" s="22">
        <v>1.5699999999999999E-2</v>
      </c>
      <c r="J2048" s="13">
        <v>-1.8100000000000002E-2</v>
      </c>
      <c r="K2048" s="13">
        <v>6.54E-2</v>
      </c>
      <c r="L2048" s="13">
        <v>-2.0799999999999999E-2</v>
      </c>
      <c r="M2048" s="13">
        <v>-2.2599999999999999E-2</v>
      </c>
      <c r="N2048" s="13">
        <v>-5.9200000000000003E-2</v>
      </c>
      <c r="O2048" s="13">
        <v>-7.3700000000000002E-2</v>
      </c>
      <c r="P2048" s="13"/>
      <c r="Q2048" s="19">
        <v>91</v>
      </c>
      <c r="R2048" s="22">
        <v>-0.32</v>
      </c>
      <c r="S2048" s="22">
        <v>-0.4</v>
      </c>
      <c r="T2048" s="22">
        <v>-0.82</v>
      </c>
      <c r="U2048" s="19">
        <v>14</v>
      </c>
      <c r="V2048" s="19">
        <v>14</v>
      </c>
      <c r="AS2048" s="2"/>
      <c r="AT2048" s="2"/>
      <c r="AU2048" s="2"/>
      <c r="AV2048" s="15"/>
      <c r="AW2048" s="15"/>
      <c r="BA2048" s="2"/>
      <c r="BB2048" s="2"/>
      <c r="BD2048" s="20"/>
      <c r="BE2048" s="20"/>
      <c r="BG2048" s="3"/>
      <c r="BH2048" s="1"/>
      <c r="BI2048" s="1"/>
      <c r="BJ2048" s="1"/>
      <c r="BK2048" s="1"/>
      <c r="BL2048" s="1"/>
    </row>
    <row r="2049" spans="1:64" x14ac:dyDescent="0.25">
      <c r="A2049" s="1" t="s">
        <v>36</v>
      </c>
      <c r="B2049" s="1" t="s">
        <v>18</v>
      </c>
      <c r="C2049" s="1" t="s">
        <v>25</v>
      </c>
      <c r="D2049" s="1" t="s">
        <v>473</v>
      </c>
      <c r="E2049" s="1" t="s">
        <v>3342</v>
      </c>
      <c r="F2049" s="1" t="s">
        <v>3343</v>
      </c>
      <c r="G2049"/>
      <c r="H2049" s="22">
        <v>1.1900000000000001E-2</v>
      </c>
      <c r="J2049" s="13">
        <v>-2.2499999999999999E-2</v>
      </c>
      <c r="K2049" s="13">
        <v>6.88E-2</v>
      </c>
      <c r="L2049" s="13">
        <v>-2.2599999999999999E-2</v>
      </c>
      <c r="M2049" s="13">
        <v>0</v>
      </c>
      <c r="N2049" s="13">
        <v>-2.2499999999999999E-2</v>
      </c>
      <c r="O2049" s="13">
        <v>-8.3000000000000004E-2</v>
      </c>
      <c r="P2049" s="13"/>
      <c r="Q2049" s="19">
        <v>10</v>
      </c>
      <c r="R2049" s="22">
        <v>-0.33</v>
      </c>
      <c r="S2049" s="22">
        <v>-0.51</v>
      </c>
      <c r="T2049" s="22"/>
      <c r="U2049" s="19">
        <v>11</v>
      </c>
      <c r="V2049" s="19">
        <v>11</v>
      </c>
      <c r="AS2049" s="2"/>
      <c r="AT2049" s="2"/>
      <c r="AU2049" s="2"/>
      <c r="AV2049" s="15"/>
      <c r="AW2049" s="15"/>
      <c r="BA2049" s="2"/>
      <c r="BB2049" s="2"/>
      <c r="BD2049" s="20"/>
      <c r="BE2049" s="20"/>
      <c r="BG2049" s="3"/>
      <c r="BH2049" s="1"/>
      <c r="BI2049" s="1"/>
      <c r="BJ2049" s="1"/>
      <c r="BK2049" s="1"/>
      <c r="BL2049" s="1"/>
    </row>
    <row r="2050" spans="1:64" x14ac:dyDescent="0.25">
      <c r="A2050" s="1" t="s">
        <v>65</v>
      </c>
      <c r="B2050" s="1" t="s">
        <v>333</v>
      </c>
      <c r="C2050" s="1" t="s">
        <v>67</v>
      </c>
      <c r="D2050" s="1" t="s">
        <v>29</v>
      </c>
      <c r="E2050" s="1" t="s">
        <v>453</v>
      </c>
      <c r="F2050" s="1" t="s">
        <v>454</v>
      </c>
      <c r="G2050">
        <v>8.2600000000000002E-4</v>
      </c>
      <c r="H2050" s="22">
        <v>-2.23E-2</v>
      </c>
      <c r="I2050" s="2">
        <v>8.0000000000000004E-4</v>
      </c>
      <c r="J2050" s="13">
        <v>-5.9400000000000001E-2</v>
      </c>
      <c r="K2050" s="13">
        <v>7.6300000000000007E-2</v>
      </c>
      <c r="L2050" s="13">
        <v>-2.6200000000000001E-2</v>
      </c>
      <c r="M2050" s="13">
        <v>-2.8799999999999999E-2</v>
      </c>
      <c r="N2050" s="13">
        <v>-0.52559999999999996</v>
      </c>
      <c r="O2050" s="13">
        <v>-0.54520000000000002</v>
      </c>
      <c r="P2050" s="13">
        <v>8.0000000000000004E-4</v>
      </c>
      <c r="Q2050" s="19">
        <v>0</v>
      </c>
      <c r="R2050" s="22">
        <v>-0.34</v>
      </c>
      <c r="S2050" s="22">
        <v>-0.52</v>
      </c>
      <c r="T2050" s="22">
        <v>0.46</v>
      </c>
      <c r="U2050" s="19">
        <v>202</v>
      </c>
      <c r="V2050" s="19">
        <v>57</v>
      </c>
      <c r="AS2050" s="2"/>
      <c r="AT2050" s="2"/>
      <c r="AU2050" s="2"/>
      <c r="AV2050" s="15"/>
      <c r="AW2050" s="15"/>
      <c r="BA2050" s="2"/>
      <c r="BB2050" s="2"/>
      <c r="BD2050" s="20"/>
      <c r="BE2050" s="20"/>
      <c r="BG2050" s="3"/>
      <c r="BH2050" s="1"/>
      <c r="BI2050" s="1"/>
      <c r="BJ2050" s="1"/>
      <c r="BK2050" s="1"/>
      <c r="BL2050" s="1"/>
    </row>
    <row r="2051" spans="1:64" x14ac:dyDescent="0.25">
      <c r="A2051" s="1" t="s">
        <v>6</v>
      </c>
      <c r="B2051" s="1" t="s">
        <v>18</v>
      </c>
      <c r="C2051" s="1" t="s">
        <v>1645</v>
      </c>
      <c r="D2051" s="1" t="s">
        <v>4</v>
      </c>
      <c r="E2051" s="1" t="s">
        <v>2929</v>
      </c>
      <c r="F2051" s="1" t="s">
        <v>2930</v>
      </c>
      <c r="G2051">
        <v>0.105919</v>
      </c>
      <c r="H2051" s="22">
        <v>-0.27285399999999999</v>
      </c>
      <c r="I2051" s="2">
        <v>0.10589999999999999</v>
      </c>
      <c r="J2051" s="13">
        <v>0.24160000000000001</v>
      </c>
      <c r="K2051" s="13">
        <v>0.85629999999999995</v>
      </c>
      <c r="L2051" s="13">
        <v>-0.3014</v>
      </c>
      <c r="M2051" s="13">
        <v>-0.49530000000000002</v>
      </c>
      <c r="N2051" s="13">
        <v>-0.89610000000000001</v>
      </c>
      <c r="O2051" s="13">
        <v>-0.9516</v>
      </c>
      <c r="P2051" s="13">
        <v>0.10589999999999999</v>
      </c>
      <c r="Q2051" s="19">
        <v>0</v>
      </c>
      <c r="R2051" s="22">
        <v>-0.35</v>
      </c>
      <c r="S2051" s="22">
        <v>-0.76</v>
      </c>
      <c r="T2051" s="22">
        <v>0.59</v>
      </c>
      <c r="U2051" s="19">
        <v>38</v>
      </c>
      <c r="V2051" s="19">
        <v>38</v>
      </c>
      <c r="AS2051" s="2"/>
      <c r="AT2051" s="2"/>
      <c r="AU2051" s="2"/>
      <c r="AV2051" s="15"/>
      <c r="AW2051" s="15"/>
      <c r="BA2051" s="2"/>
      <c r="BB2051" s="2"/>
      <c r="BD2051" s="20"/>
      <c r="BE2051" s="20"/>
      <c r="BG2051" s="3"/>
      <c r="BH2051" s="1"/>
      <c r="BI2051" s="1"/>
      <c r="BJ2051" s="1"/>
      <c r="BK2051" s="1"/>
      <c r="BL2051" s="1"/>
    </row>
    <row r="2052" spans="1:64" x14ac:dyDescent="0.25">
      <c r="A2052" s="1" t="s">
        <v>1</v>
      </c>
      <c r="B2052" s="1" t="s">
        <v>2</v>
      </c>
      <c r="C2052" s="1" t="s">
        <v>28</v>
      </c>
      <c r="D2052" s="1" t="s">
        <v>16</v>
      </c>
      <c r="E2052" s="1" t="s">
        <v>1298</v>
      </c>
      <c r="F2052" s="1" t="s">
        <v>2799</v>
      </c>
      <c r="G2052"/>
      <c r="H2052" s="22">
        <v>-2.2599999999999999E-2</v>
      </c>
      <c r="J2052" s="13">
        <v>-6.4999999999999997E-3</v>
      </c>
      <c r="K2052" s="13">
        <v>4.2200000000000001E-2</v>
      </c>
      <c r="L2052" s="13">
        <v>-1.49E-2</v>
      </c>
      <c r="M2052" s="13">
        <v>0</v>
      </c>
      <c r="N2052" s="13">
        <v>-2.2700000000000001E-2</v>
      </c>
      <c r="O2052" s="13">
        <v>-2.2700000000000001E-2</v>
      </c>
      <c r="P2052" s="13"/>
      <c r="Q2052" s="19">
        <v>1</v>
      </c>
      <c r="R2052" s="22">
        <v>-0.35</v>
      </c>
      <c r="S2052" s="22">
        <v>-0.27</v>
      </c>
      <c r="T2052" s="22"/>
      <c r="U2052" s="19">
        <v>2</v>
      </c>
      <c r="V2052" s="19">
        <v>2</v>
      </c>
      <c r="AS2052" s="2"/>
      <c r="AT2052" s="2"/>
      <c r="AU2052" s="2"/>
      <c r="AV2052" s="15"/>
      <c r="AW2052" s="15"/>
      <c r="BA2052" s="2"/>
      <c r="BB2052" s="2"/>
      <c r="BD2052" s="20"/>
      <c r="BE2052" s="20"/>
      <c r="BG2052" s="3"/>
      <c r="BH2052" s="1"/>
      <c r="BI2052" s="1"/>
      <c r="BJ2052" s="1"/>
      <c r="BK2052" s="1"/>
      <c r="BL2052" s="1"/>
    </row>
    <row r="2053" spans="1:64" x14ac:dyDescent="0.25">
      <c r="A2053" s="1" t="s">
        <v>1079</v>
      </c>
      <c r="B2053" s="1" t="s">
        <v>18</v>
      </c>
      <c r="C2053" s="1" t="s">
        <v>7</v>
      </c>
      <c r="D2053" s="1" t="s">
        <v>4</v>
      </c>
      <c r="E2053" s="1" t="s">
        <v>1143</v>
      </c>
      <c r="F2053" s="1" t="s">
        <v>1143</v>
      </c>
      <c r="G2053">
        <v>-1.9999999999999999E-6</v>
      </c>
      <c r="H2053" s="22">
        <v>1.7750999999999999E-2</v>
      </c>
      <c r="I2053" s="2">
        <v>0</v>
      </c>
      <c r="J2053" s="13">
        <v>-0.99129999999999996</v>
      </c>
      <c r="K2053" s="13">
        <v>0.32</v>
      </c>
      <c r="L2053" s="13">
        <v>-0.112</v>
      </c>
      <c r="M2053" s="13">
        <v>-0.27989999999999998</v>
      </c>
      <c r="N2053" s="13">
        <v>-0.99829999999999997</v>
      </c>
      <c r="O2053" s="13">
        <v>-0.99850000000000005</v>
      </c>
      <c r="P2053" s="13">
        <v>0</v>
      </c>
      <c r="Q2053" s="19">
        <v>0</v>
      </c>
      <c r="R2053" s="22">
        <v>-0.35</v>
      </c>
      <c r="S2053" s="22">
        <v>-0.32</v>
      </c>
      <c r="T2053" s="22">
        <v>0.14000000000000001</v>
      </c>
      <c r="U2053" s="19">
        <v>212</v>
      </c>
      <c r="V2053" s="19">
        <v>54</v>
      </c>
      <c r="AS2053" s="2"/>
      <c r="AT2053" s="2"/>
      <c r="AU2053" s="2"/>
      <c r="AV2053" s="15"/>
      <c r="AW2053" s="15"/>
      <c r="BA2053" s="2"/>
      <c r="BB2053" s="2"/>
      <c r="BD2053" s="20"/>
      <c r="BE2053" s="20"/>
      <c r="BG2053" s="3"/>
      <c r="BH2053" s="1"/>
      <c r="BI2053" s="1"/>
      <c r="BJ2053" s="1"/>
      <c r="BK2053" s="1"/>
      <c r="BL2053" s="1"/>
    </row>
    <row r="2054" spans="1:64" x14ac:dyDescent="0.25">
      <c r="A2054" s="1" t="s">
        <v>1</v>
      </c>
      <c r="B2054" s="1" t="s">
        <v>2</v>
      </c>
      <c r="C2054" s="1" t="s">
        <v>22</v>
      </c>
      <c r="D2054" s="1" t="s">
        <v>30</v>
      </c>
      <c r="E2054" s="1" t="s">
        <v>2793</v>
      </c>
      <c r="F2054" s="1" t="s">
        <v>633</v>
      </c>
      <c r="G2054"/>
      <c r="H2054" s="22">
        <v>-1.9800000000000002E-2</v>
      </c>
      <c r="J2054" s="13">
        <v>-0.39610000000000001</v>
      </c>
      <c r="K2054" s="13">
        <v>0.53259999999999996</v>
      </c>
      <c r="L2054" s="13">
        <v>-0.18970000000000001</v>
      </c>
      <c r="M2054" s="13">
        <v>-0.29089999999999999</v>
      </c>
      <c r="N2054" s="13">
        <v>-0.53839999999999999</v>
      </c>
      <c r="O2054" s="13">
        <v>-0.53839999999999999</v>
      </c>
      <c r="P2054" s="13"/>
      <c r="Q2054" s="19">
        <v>1</v>
      </c>
      <c r="R2054" s="22">
        <v>-0.36</v>
      </c>
      <c r="S2054" s="22">
        <v>-0.47</v>
      </c>
      <c r="T2054" s="22">
        <v>0.27</v>
      </c>
      <c r="U2054" s="19">
        <v>7</v>
      </c>
      <c r="V2054" s="19">
        <v>3</v>
      </c>
      <c r="AS2054" s="2"/>
      <c r="AT2054" s="2"/>
      <c r="AU2054" s="2"/>
      <c r="AV2054" s="15"/>
      <c r="AW2054" s="15"/>
      <c r="BA2054" s="2"/>
      <c r="BB2054" s="2"/>
      <c r="BD2054" s="20"/>
      <c r="BE2054" s="20"/>
      <c r="BG2054" s="3"/>
      <c r="BH2054" s="1"/>
      <c r="BI2054" s="1"/>
      <c r="BJ2054" s="1"/>
      <c r="BK2054" s="1"/>
      <c r="BL2054" s="1"/>
    </row>
    <row r="2055" spans="1:64" x14ac:dyDescent="0.25">
      <c r="A2055" s="1" t="s">
        <v>17</v>
      </c>
      <c r="B2055" s="1" t="s">
        <v>18</v>
      </c>
      <c r="C2055" s="1" t="s">
        <v>25</v>
      </c>
      <c r="D2055" s="1" t="s">
        <v>100</v>
      </c>
      <c r="E2055" s="1" t="s">
        <v>417</v>
      </c>
      <c r="F2055" s="1" t="s">
        <v>2862</v>
      </c>
      <c r="G2055"/>
      <c r="H2055" s="22">
        <v>-3.6400000000000002E-2</v>
      </c>
      <c r="J2055" s="13">
        <v>-1.8599999999999998E-2</v>
      </c>
      <c r="K2055" s="13">
        <v>8.6900000000000005E-2</v>
      </c>
      <c r="L2055" s="13">
        <v>-3.1099999999999999E-2</v>
      </c>
      <c r="M2055" s="13">
        <v>0</v>
      </c>
      <c r="N2055" s="13">
        <v>-6.4000000000000001E-2</v>
      </c>
      <c r="O2055" s="13">
        <v>-6.4000000000000001E-2</v>
      </c>
      <c r="P2055" s="13"/>
      <c r="Q2055" s="19">
        <v>0</v>
      </c>
      <c r="R2055" s="22">
        <v>-0.36</v>
      </c>
      <c r="S2055" s="22">
        <v>-1</v>
      </c>
      <c r="T2055" s="22"/>
      <c r="U2055" s="19">
        <v>5</v>
      </c>
      <c r="V2055" s="19">
        <v>3</v>
      </c>
      <c r="AS2055" s="2"/>
      <c r="AT2055" s="2"/>
      <c r="AU2055" s="2"/>
      <c r="AV2055" s="15"/>
      <c r="AW2055" s="15"/>
      <c r="BA2055" s="2"/>
      <c r="BB2055" s="2"/>
      <c r="BD2055" s="20"/>
      <c r="BE2055" s="20"/>
      <c r="BG2055" s="3"/>
      <c r="BH2055" s="1"/>
      <c r="BI2055" s="1"/>
      <c r="BJ2055" s="1"/>
      <c r="BK2055" s="1"/>
      <c r="BL2055" s="1"/>
    </row>
    <row r="2056" spans="1:64" x14ac:dyDescent="0.25">
      <c r="A2056" s="1" t="s">
        <v>36</v>
      </c>
      <c r="B2056" s="1" t="s">
        <v>8</v>
      </c>
      <c r="C2056" s="1" t="s">
        <v>7</v>
      </c>
      <c r="D2056" s="1" t="s">
        <v>4</v>
      </c>
      <c r="E2056" s="1" t="s">
        <v>1114</v>
      </c>
      <c r="F2056" s="1" t="s">
        <v>1096</v>
      </c>
      <c r="G2056">
        <v>1.1866E-2</v>
      </c>
      <c r="H2056" s="22">
        <v>1.1259E-2</v>
      </c>
      <c r="I2056" s="2">
        <v>1.1900000000000001E-2</v>
      </c>
      <c r="J2056" s="13">
        <v>7.0199999999999999E-2</v>
      </c>
      <c r="K2056" s="13">
        <v>5.0700000000000002E-2</v>
      </c>
      <c r="L2056" s="13">
        <v>-1.8599999999999998E-2</v>
      </c>
      <c r="M2056" s="13">
        <v>-1.9800000000000002E-2</v>
      </c>
      <c r="N2056" s="13">
        <v>-0.18459999999999999</v>
      </c>
      <c r="O2056" s="13">
        <v>-0.2959</v>
      </c>
      <c r="P2056" s="13">
        <v>1.1900000000000001E-2</v>
      </c>
      <c r="Q2056" s="19">
        <v>482</v>
      </c>
      <c r="R2056" s="22">
        <v>-0.37</v>
      </c>
      <c r="S2056" s="22">
        <v>-0.43</v>
      </c>
      <c r="T2056" s="22">
        <v>0.41</v>
      </c>
      <c r="U2056" s="19">
        <v>119</v>
      </c>
      <c r="V2056" s="19">
        <v>119</v>
      </c>
      <c r="AS2056" s="2"/>
      <c r="AT2056" s="2"/>
      <c r="AU2056" s="2"/>
      <c r="AV2056" s="15"/>
      <c r="AW2056" s="15"/>
      <c r="BA2056" s="2"/>
      <c r="BB2056" s="2"/>
      <c r="BD2056" s="20"/>
      <c r="BE2056" s="20"/>
      <c r="BG2056" s="3"/>
      <c r="BH2056" s="1"/>
      <c r="BI2056" s="1"/>
      <c r="BJ2056" s="1"/>
      <c r="BK2056" s="1"/>
      <c r="BL2056" s="1"/>
    </row>
    <row r="2057" spans="1:64" x14ac:dyDescent="0.25">
      <c r="A2057" s="1" t="s">
        <v>1</v>
      </c>
      <c r="B2057" s="1" t="s">
        <v>2</v>
      </c>
      <c r="C2057" s="1" t="s">
        <v>39</v>
      </c>
      <c r="D2057" s="1" t="s">
        <v>16</v>
      </c>
      <c r="E2057" s="1" t="s">
        <v>2125</v>
      </c>
      <c r="F2057" s="1" t="s">
        <v>2126</v>
      </c>
      <c r="G2057"/>
      <c r="H2057" s="22">
        <v>-1.1999999999999999E-3</v>
      </c>
      <c r="J2057" s="13">
        <v>-5.4000000000000003E-3</v>
      </c>
      <c r="K2057" s="13">
        <v>4.8399999999999999E-2</v>
      </c>
      <c r="L2057" s="13">
        <v>-1.8700000000000001E-2</v>
      </c>
      <c r="M2057" s="13">
        <v>-1.9699999999999999E-2</v>
      </c>
      <c r="N2057" s="13">
        <v>-3.7199999999999997E-2</v>
      </c>
      <c r="O2057" s="13">
        <v>-5.5100000000000003E-2</v>
      </c>
      <c r="P2057" s="13"/>
      <c r="Q2057" s="19">
        <v>49</v>
      </c>
      <c r="R2057" s="22">
        <v>-0.39</v>
      </c>
      <c r="S2057" s="22">
        <v>-0.48</v>
      </c>
      <c r="T2057" s="22">
        <v>0.3</v>
      </c>
      <c r="U2057" s="19">
        <v>15</v>
      </c>
      <c r="V2057" s="19">
        <v>8</v>
      </c>
      <c r="AS2057" s="2"/>
      <c r="AT2057" s="2"/>
      <c r="AU2057" s="2"/>
      <c r="AV2057" s="15"/>
      <c r="AW2057" s="15"/>
      <c r="BA2057" s="2"/>
      <c r="BB2057" s="2"/>
      <c r="BD2057" s="20"/>
      <c r="BE2057" s="20"/>
      <c r="BG2057" s="3"/>
      <c r="BH2057" s="1"/>
      <c r="BI2057" s="1"/>
      <c r="BJ2057" s="1"/>
      <c r="BK2057" s="1"/>
      <c r="BL2057" s="1"/>
    </row>
    <row r="2058" spans="1:64" x14ac:dyDescent="0.25">
      <c r="A2058" s="1" t="s">
        <v>6</v>
      </c>
      <c r="B2058" s="1" t="s">
        <v>2</v>
      </c>
      <c r="C2058" s="1" t="s">
        <v>1645</v>
      </c>
      <c r="D2058" s="1" t="s">
        <v>4</v>
      </c>
      <c r="E2058" s="1" t="s">
        <v>1698</v>
      </c>
      <c r="F2058" s="1" t="s">
        <v>1702</v>
      </c>
      <c r="G2058">
        <v>-0.164907</v>
      </c>
      <c r="H2058" s="22">
        <v>-5.2212000000000001E-2</v>
      </c>
      <c r="I2058" s="2">
        <v>-0.16489999999999999</v>
      </c>
      <c r="J2058" s="13">
        <v>-0.27800000000000002</v>
      </c>
      <c r="K2058" s="13">
        <v>0.48599999999999999</v>
      </c>
      <c r="L2058" s="13">
        <v>-0.19059999999999999</v>
      </c>
      <c r="M2058" s="13">
        <v>-0.26440000000000002</v>
      </c>
      <c r="N2058" s="13">
        <v>-0.52969999999999995</v>
      </c>
      <c r="O2058" s="13">
        <v>-0.52969999999999995</v>
      </c>
      <c r="P2058" s="13">
        <v>-0.16489999999999999</v>
      </c>
      <c r="Q2058" s="19">
        <v>0</v>
      </c>
      <c r="R2058" s="22">
        <v>-0.39</v>
      </c>
      <c r="S2058" s="22">
        <v>-0.66</v>
      </c>
      <c r="T2058" s="22">
        <v>0.5</v>
      </c>
      <c r="U2058" s="19">
        <v>19</v>
      </c>
      <c r="V2058" s="19">
        <v>7</v>
      </c>
      <c r="AS2058" s="2"/>
      <c r="AT2058" s="2"/>
      <c r="AU2058" s="2"/>
      <c r="AV2058" s="15"/>
      <c r="AW2058" s="15"/>
      <c r="BA2058" s="2"/>
      <c r="BB2058" s="2"/>
      <c r="BD2058" s="20"/>
      <c r="BE2058" s="20"/>
      <c r="BG2058" s="3"/>
      <c r="BH2058" s="1"/>
      <c r="BI2058" s="1"/>
      <c r="BJ2058" s="1"/>
      <c r="BK2058" s="1"/>
      <c r="BL2058" s="1"/>
    </row>
    <row r="2059" spans="1:64" x14ac:dyDescent="0.25">
      <c r="A2059" s="1" t="s">
        <v>1</v>
      </c>
      <c r="B2059" s="1" t="s">
        <v>2</v>
      </c>
      <c r="C2059" s="1" t="s">
        <v>13</v>
      </c>
      <c r="D2059" s="1" t="s">
        <v>4</v>
      </c>
      <c r="E2059" s="1" t="s">
        <v>2874</v>
      </c>
      <c r="F2059" s="1" t="s">
        <v>41</v>
      </c>
      <c r="G2059"/>
      <c r="H2059" s="22">
        <v>-1.1999999999999999E-3</v>
      </c>
      <c r="J2059" s="13">
        <v>-6.08E-2</v>
      </c>
      <c r="K2059" s="13">
        <v>0.17979999999999999</v>
      </c>
      <c r="L2059" s="13">
        <v>-7.0099999999999996E-2</v>
      </c>
      <c r="M2059" s="13">
        <v>0</v>
      </c>
      <c r="N2059" s="13">
        <v>-6.8199999999999997E-2</v>
      </c>
      <c r="O2059" s="13">
        <v>-0.18379999999999999</v>
      </c>
      <c r="P2059" s="13"/>
      <c r="Q2059" s="19">
        <v>5</v>
      </c>
      <c r="R2059" s="22">
        <v>-0.39</v>
      </c>
      <c r="S2059" s="22">
        <v>-0.64</v>
      </c>
      <c r="T2059" s="22"/>
      <c r="U2059" s="19">
        <v>10</v>
      </c>
      <c r="V2059" s="19">
        <v>10</v>
      </c>
      <c r="AS2059" s="2"/>
      <c r="AT2059" s="2"/>
      <c r="AU2059" s="2"/>
      <c r="AV2059" s="15"/>
      <c r="AW2059" s="15"/>
      <c r="BA2059" s="2"/>
      <c r="BB2059" s="2"/>
      <c r="BD2059" s="20"/>
      <c r="BE2059" s="20"/>
      <c r="BG2059" s="3"/>
      <c r="BH2059" s="1"/>
      <c r="BI2059" s="1"/>
      <c r="BJ2059" s="1"/>
      <c r="BK2059" s="1"/>
      <c r="BL2059" s="1"/>
    </row>
    <row r="2060" spans="1:64" x14ac:dyDescent="0.25">
      <c r="A2060" s="1" t="s">
        <v>6</v>
      </c>
      <c r="B2060" s="1" t="s">
        <v>18</v>
      </c>
      <c r="C2060" s="1" t="s">
        <v>1645</v>
      </c>
      <c r="D2060" s="1" t="s">
        <v>4</v>
      </c>
      <c r="E2060" s="1" t="s">
        <v>2242</v>
      </c>
      <c r="F2060" s="1" t="s">
        <v>2243</v>
      </c>
      <c r="G2060">
        <v>-0.13164899999999999</v>
      </c>
      <c r="H2060" s="22">
        <v>-0.17488899999999999</v>
      </c>
      <c r="I2060" s="2">
        <v>-0.13159999999999999</v>
      </c>
      <c r="J2060" s="13">
        <v>-0.3301</v>
      </c>
      <c r="K2060" s="13">
        <v>0.79179999999999995</v>
      </c>
      <c r="L2060" s="13">
        <v>-0.31719999999999998</v>
      </c>
      <c r="M2060" s="13">
        <v>0</v>
      </c>
      <c r="N2060" s="13">
        <v>-0.41830000000000001</v>
      </c>
      <c r="O2060" s="13">
        <v>-0.51490000000000002</v>
      </c>
      <c r="P2060" s="13">
        <v>-0.13159999999999999</v>
      </c>
      <c r="Q2060" s="19">
        <v>0</v>
      </c>
      <c r="R2060" s="22">
        <v>-0.4</v>
      </c>
      <c r="S2060" s="22">
        <v>-1.07</v>
      </c>
      <c r="T2060" s="22"/>
      <c r="U2060" s="19">
        <v>11</v>
      </c>
      <c r="V2060" s="19">
        <v>11</v>
      </c>
      <c r="AS2060" s="2"/>
      <c r="AT2060" s="2"/>
      <c r="AU2060" s="2"/>
      <c r="AV2060" s="15"/>
      <c r="AW2060" s="15"/>
      <c r="BA2060" s="2"/>
      <c r="BB2060" s="2"/>
      <c r="BD2060" s="20"/>
      <c r="BE2060" s="20"/>
      <c r="BG2060" s="3"/>
      <c r="BH2060" s="1"/>
      <c r="BI2060" s="1"/>
      <c r="BJ2060" s="1"/>
      <c r="BK2060" s="1"/>
      <c r="BL2060" s="1"/>
    </row>
    <row r="2061" spans="1:64" x14ac:dyDescent="0.25">
      <c r="A2061" s="1" t="s">
        <v>27</v>
      </c>
      <c r="B2061" s="1" t="s">
        <v>18</v>
      </c>
      <c r="C2061" s="1" t="s">
        <v>25</v>
      </c>
      <c r="D2061" s="1" t="s">
        <v>4</v>
      </c>
      <c r="E2061" s="1" t="s">
        <v>2673</v>
      </c>
      <c r="F2061" s="1" t="s">
        <v>2674</v>
      </c>
      <c r="G2061"/>
      <c r="H2061" s="22">
        <v>-7.6E-3</v>
      </c>
      <c r="J2061" s="13">
        <v>-4.8800000000000003E-2</v>
      </c>
      <c r="K2061" s="13">
        <v>5.8999999999999997E-2</v>
      </c>
      <c r="L2061" s="13">
        <v>-2.35E-2</v>
      </c>
      <c r="M2061" s="13">
        <v>-2.4899999999999999E-2</v>
      </c>
      <c r="N2061" s="13">
        <v>-0.2049</v>
      </c>
      <c r="O2061" s="13">
        <v>-0.2049</v>
      </c>
      <c r="P2061" s="13"/>
      <c r="Q2061" s="19">
        <v>14</v>
      </c>
      <c r="R2061" s="22">
        <v>-0.4</v>
      </c>
      <c r="S2061" s="22">
        <v>-0.59</v>
      </c>
      <c r="T2061" s="22">
        <v>-0.28000000000000003</v>
      </c>
      <c r="U2061" s="19">
        <v>51</v>
      </c>
      <c r="V2061" s="19">
        <v>13</v>
      </c>
      <c r="AS2061" s="2"/>
      <c r="AT2061" s="2"/>
      <c r="AU2061" s="2"/>
      <c r="AV2061" s="15"/>
      <c r="AW2061" s="15"/>
      <c r="BA2061" s="2"/>
      <c r="BB2061" s="2"/>
      <c r="BD2061" s="20"/>
      <c r="BE2061" s="20"/>
      <c r="BG2061" s="3"/>
      <c r="BH2061" s="1"/>
      <c r="BI2061" s="1"/>
      <c r="BJ2061" s="1"/>
      <c r="BK2061" s="1"/>
      <c r="BL2061" s="1"/>
    </row>
    <row r="2062" spans="1:64" x14ac:dyDescent="0.25">
      <c r="A2062" s="1" t="s">
        <v>17</v>
      </c>
      <c r="B2062" s="1" t="s">
        <v>18</v>
      </c>
      <c r="C2062" s="1" t="s">
        <v>25</v>
      </c>
      <c r="D2062" s="1" t="s">
        <v>617</v>
      </c>
      <c r="E2062" s="1" t="s">
        <v>3104</v>
      </c>
      <c r="F2062" s="1" t="s">
        <v>3105</v>
      </c>
      <c r="G2062"/>
      <c r="H2062" s="22">
        <v>-3.4700000000000002E-2</v>
      </c>
      <c r="J2062" s="13">
        <v>-7.46E-2</v>
      </c>
      <c r="K2062" s="13">
        <v>0.13239999999999999</v>
      </c>
      <c r="L2062" s="13">
        <v>-5.7299999999999997E-2</v>
      </c>
      <c r="M2062" s="13">
        <v>-6.3500000000000001E-2</v>
      </c>
      <c r="N2062" s="13">
        <v>-0.1081</v>
      </c>
      <c r="O2062" s="13">
        <v>-0.1081</v>
      </c>
      <c r="P2062" s="13"/>
      <c r="Q2062" s="19">
        <v>193</v>
      </c>
      <c r="R2062" s="22">
        <v>-0.43</v>
      </c>
      <c r="S2062" s="22">
        <v>-0.77</v>
      </c>
      <c r="T2062" s="22">
        <v>0.56999999999999995</v>
      </c>
      <c r="U2062" s="19">
        <v>11</v>
      </c>
      <c r="V2062" s="19">
        <v>7</v>
      </c>
      <c r="AS2062" s="2"/>
      <c r="AT2062" s="2"/>
      <c r="AU2062" s="2"/>
      <c r="AV2062" s="15"/>
      <c r="AW2062" s="15"/>
      <c r="BA2062" s="2"/>
      <c r="BB2062" s="2"/>
      <c r="BD2062" s="20"/>
      <c r="BE2062" s="20"/>
      <c r="BG2062" s="3"/>
      <c r="BH2062" s="1"/>
      <c r="BI2062" s="1"/>
      <c r="BJ2062" s="1"/>
      <c r="BK2062" s="1"/>
      <c r="BL2062" s="1"/>
    </row>
    <row r="2063" spans="1:64" x14ac:dyDescent="0.25">
      <c r="A2063" s="1" t="s">
        <v>1</v>
      </c>
      <c r="B2063" s="1" t="s">
        <v>2</v>
      </c>
      <c r="C2063" s="1" t="s">
        <v>13</v>
      </c>
      <c r="D2063" s="1" t="s">
        <v>16</v>
      </c>
      <c r="E2063" s="1" t="s">
        <v>132</v>
      </c>
      <c r="F2063" s="1" t="s">
        <v>1425</v>
      </c>
      <c r="G2063"/>
      <c r="H2063" s="22">
        <v>8.7265999999999996E-2</v>
      </c>
      <c r="J2063" s="13">
        <v>-2.6599999999999999E-2</v>
      </c>
      <c r="K2063" s="13">
        <v>0.22459999999999999</v>
      </c>
      <c r="L2063" s="13">
        <v>-9.9299999999999999E-2</v>
      </c>
      <c r="M2063" s="13">
        <v>-0.1167</v>
      </c>
      <c r="N2063" s="13">
        <v>-0.25140000000000001</v>
      </c>
      <c r="O2063" s="13">
        <v>-0.34079999999999999</v>
      </c>
      <c r="P2063" s="13"/>
      <c r="Q2063" s="19">
        <v>4</v>
      </c>
      <c r="R2063" s="22">
        <v>-0.44</v>
      </c>
      <c r="S2063" s="22">
        <v>-0.75</v>
      </c>
      <c r="T2063" s="22">
        <v>-0.17</v>
      </c>
      <c r="U2063" s="19">
        <v>28</v>
      </c>
      <c r="V2063" s="19">
        <v>28</v>
      </c>
      <c r="AS2063" s="2"/>
      <c r="AT2063" s="2"/>
      <c r="AU2063" s="2"/>
      <c r="AV2063" s="15"/>
      <c r="AW2063" s="15"/>
      <c r="BA2063" s="2"/>
      <c r="BB2063" s="2"/>
      <c r="BD2063" s="20"/>
      <c r="BE2063" s="20"/>
      <c r="BG2063" s="3"/>
      <c r="BH2063" s="1"/>
      <c r="BI2063" s="1"/>
      <c r="BJ2063" s="1"/>
      <c r="BK2063" s="1"/>
      <c r="BL2063" s="1"/>
    </row>
    <row r="2064" spans="1:64" x14ac:dyDescent="0.25">
      <c r="A2064" s="1" t="s">
        <v>6</v>
      </c>
      <c r="B2064" s="1" t="s">
        <v>18</v>
      </c>
      <c r="C2064" s="1" t="s">
        <v>1645</v>
      </c>
      <c r="D2064" s="1" t="s">
        <v>4</v>
      </c>
      <c r="E2064" s="1" t="s">
        <v>2251</v>
      </c>
      <c r="F2064" s="1" t="s">
        <v>2252</v>
      </c>
      <c r="G2064">
        <v>-0.26265899999999998</v>
      </c>
      <c r="H2064" s="22">
        <v>-0.30453599999999997</v>
      </c>
      <c r="I2064" s="2">
        <v>-0.26269999999999999</v>
      </c>
      <c r="J2064" s="13">
        <v>-0.40250000000000002</v>
      </c>
      <c r="K2064" s="13">
        <v>0.96609999999999996</v>
      </c>
      <c r="L2064" s="13">
        <v>-0.45129999999999998</v>
      </c>
      <c r="M2064" s="13">
        <v>0</v>
      </c>
      <c r="N2064" s="13">
        <v>-0.55940000000000001</v>
      </c>
      <c r="O2064" s="13">
        <v>-0.55940000000000001</v>
      </c>
      <c r="P2064" s="13">
        <v>-0.26269999999999999</v>
      </c>
      <c r="Q2064" s="19">
        <v>0</v>
      </c>
      <c r="R2064" s="22">
        <v>-0.47</v>
      </c>
      <c r="S2064" s="22">
        <v>-0.97</v>
      </c>
      <c r="T2064" s="22"/>
      <c r="U2064" s="19">
        <v>11</v>
      </c>
      <c r="V2064" s="19">
        <v>11</v>
      </c>
      <c r="AS2064" s="2"/>
      <c r="AT2064" s="2"/>
      <c r="AU2064" s="2"/>
      <c r="AV2064" s="15"/>
      <c r="AW2064" s="15"/>
      <c r="BA2064" s="2"/>
      <c r="BB2064" s="2"/>
      <c r="BD2064" s="20"/>
      <c r="BE2064" s="20"/>
      <c r="BG2064" s="3"/>
      <c r="BH2064" s="1"/>
      <c r="BI2064" s="1"/>
      <c r="BJ2064" s="1"/>
      <c r="BK2064" s="1"/>
      <c r="BL2064" s="1"/>
    </row>
    <row r="2065" spans="1:64" x14ac:dyDescent="0.25">
      <c r="A2065" s="1" t="s">
        <v>17</v>
      </c>
      <c r="B2065" s="1" t="s">
        <v>18</v>
      </c>
      <c r="C2065" s="1" t="s">
        <v>25</v>
      </c>
      <c r="D2065" s="1" t="s">
        <v>286</v>
      </c>
      <c r="E2065" s="1" t="s">
        <v>2503</v>
      </c>
      <c r="F2065" s="1" t="s">
        <v>2504</v>
      </c>
      <c r="G2065"/>
      <c r="H2065" s="22">
        <v>-2.01E-2</v>
      </c>
      <c r="J2065" s="13">
        <v>-0.24340000000000001</v>
      </c>
      <c r="K2065" s="13">
        <v>0.26729999999999998</v>
      </c>
      <c r="L2065" s="13">
        <v>-0.12759999999999999</v>
      </c>
      <c r="M2065" s="13">
        <v>-0.1517</v>
      </c>
      <c r="N2065" s="13">
        <v>-0.65159999999999996</v>
      </c>
      <c r="O2065" s="13">
        <v>-0.66149999999999998</v>
      </c>
      <c r="P2065" s="13"/>
      <c r="Q2065" s="19">
        <v>11</v>
      </c>
      <c r="R2065" s="22">
        <v>-0.48</v>
      </c>
      <c r="S2065" s="22">
        <v>-0.82</v>
      </c>
      <c r="T2065" s="22">
        <v>0.42</v>
      </c>
      <c r="U2065" s="19">
        <v>46</v>
      </c>
      <c r="V2065" s="19">
        <v>46</v>
      </c>
      <c r="AS2065" s="2"/>
      <c r="AT2065" s="2"/>
      <c r="AU2065" s="2"/>
      <c r="AV2065" s="15"/>
      <c r="AW2065" s="15"/>
      <c r="BA2065" s="2"/>
      <c r="BB2065" s="2"/>
      <c r="BD2065" s="20"/>
      <c r="BE2065" s="20"/>
      <c r="BG2065" s="3"/>
      <c r="BH2065" s="1"/>
      <c r="BI2065" s="1"/>
      <c r="BJ2065" s="1"/>
      <c r="BK2065" s="1"/>
      <c r="BL2065" s="1"/>
    </row>
    <row r="2066" spans="1:64" x14ac:dyDescent="0.25">
      <c r="A2066" s="1" t="s">
        <v>6</v>
      </c>
      <c r="B2066" s="1" t="s">
        <v>18</v>
      </c>
      <c r="C2066" s="1" t="s">
        <v>1645</v>
      </c>
      <c r="D2066" s="1" t="s">
        <v>4</v>
      </c>
      <c r="E2066" s="1" t="s">
        <v>2209</v>
      </c>
      <c r="F2066" s="1" t="s">
        <v>2210</v>
      </c>
      <c r="G2066">
        <v>-0.13420799999999999</v>
      </c>
      <c r="H2066" s="22">
        <v>-0.234233</v>
      </c>
      <c r="I2066" s="2">
        <v>-0.13420000000000001</v>
      </c>
      <c r="J2066" s="13">
        <v>-0.4743</v>
      </c>
      <c r="K2066" s="13">
        <v>0.95450000000000002</v>
      </c>
      <c r="L2066" s="13">
        <v>-0.4577</v>
      </c>
      <c r="M2066" s="13">
        <v>0</v>
      </c>
      <c r="N2066" s="13">
        <v>-0.56740000000000002</v>
      </c>
      <c r="O2066" s="13">
        <v>-0.58379999999999999</v>
      </c>
      <c r="P2066" s="13">
        <v>-0.13420000000000001</v>
      </c>
      <c r="Q2066" s="19">
        <v>0</v>
      </c>
      <c r="R2066" s="22">
        <v>-0.48</v>
      </c>
      <c r="S2066" s="22">
        <v>-1.3</v>
      </c>
      <c r="T2066" s="22"/>
      <c r="U2066" s="19">
        <v>10</v>
      </c>
      <c r="V2066" s="19">
        <v>10</v>
      </c>
      <c r="AS2066" s="2"/>
      <c r="AT2066" s="2"/>
      <c r="AU2066" s="2"/>
      <c r="AV2066" s="15"/>
      <c r="AW2066" s="15"/>
      <c r="BA2066" s="2"/>
      <c r="BB2066" s="2"/>
      <c r="BD2066" s="20"/>
      <c r="BE2066" s="20"/>
      <c r="BG2066" s="3"/>
      <c r="BH2066" s="1"/>
      <c r="BI2066" s="1"/>
      <c r="BJ2066" s="1"/>
      <c r="BK2066" s="1"/>
      <c r="BL2066" s="1"/>
    </row>
    <row r="2067" spans="1:64" x14ac:dyDescent="0.25">
      <c r="A2067" s="1" t="s">
        <v>1</v>
      </c>
      <c r="B2067" s="1" t="s">
        <v>2</v>
      </c>
      <c r="C2067" s="1" t="s">
        <v>39</v>
      </c>
      <c r="D2067" s="1" t="s">
        <v>45</v>
      </c>
      <c r="E2067" s="1" t="s">
        <v>2783</v>
      </c>
      <c r="F2067" s="1" t="s">
        <v>2785</v>
      </c>
      <c r="G2067"/>
      <c r="H2067" s="22">
        <v>6.0000000000000001E-3</v>
      </c>
      <c r="J2067" s="13">
        <v>-0.1113</v>
      </c>
      <c r="K2067" s="13">
        <v>0.11700000000000001</v>
      </c>
      <c r="L2067" s="13">
        <v>-5.5899999999999998E-2</v>
      </c>
      <c r="M2067" s="13">
        <v>-6.0699999999999997E-2</v>
      </c>
      <c r="N2067" s="13">
        <v>-0.14369999999999999</v>
      </c>
      <c r="O2067" s="13">
        <v>-0.14879999999999999</v>
      </c>
      <c r="P2067" s="13"/>
      <c r="Q2067" s="19">
        <v>0</v>
      </c>
      <c r="R2067" s="22">
        <v>-0.48</v>
      </c>
      <c r="S2067" s="22">
        <v>-0.75</v>
      </c>
      <c r="T2067" s="22">
        <v>-0.1</v>
      </c>
      <c r="U2067" s="19">
        <v>7</v>
      </c>
      <c r="V2067" s="19">
        <v>4</v>
      </c>
      <c r="AS2067" s="2"/>
      <c r="AT2067" s="2"/>
      <c r="AU2067" s="2"/>
      <c r="AV2067" s="15"/>
      <c r="AW2067" s="15"/>
      <c r="BA2067" s="2"/>
      <c r="BB2067" s="2"/>
      <c r="BD2067" s="20"/>
      <c r="BE2067" s="20"/>
      <c r="BG2067" s="3"/>
      <c r="BH2067" s="1"/>
      <c r="BI2067" s="1"/>
      <c r="BJ2067" s="1"/>
      <c r="BK2067" s="1"/>
      <c r="BL2067" s="1"/>
    </row>
    <row r="2068" spans="1:64" x14ac:dyDescent="0.25">
      <c r="A2068" s="1" t="s">
        <v>1</v>
      </c>
      <c r="B2068" s="1" t="s">
        <v>2</v>
      </c>
      <c r="C2068" s="1" t="s">
        <v>39</v>
      </c>
      <c r="D2068" s="1" t="s">
        <v>4</v>
      </c>
      <c r="E2068" s="1" t="s">
        <v>3127</v>
      </c>
      <c r="F2068" s="1" t="s">
        <v>3128</v>
      </c>
      <c r="G2068"/>
      <c r="H2068" s="22">
        <v>-2.3E-2</v>
      </c>
      <c r="J2068" s="13">
        <v>-6.6000000000000003E-2</v>
      </c>
      <c r="K2068" s="13">
        <v>0.20349999999999999</v>
      </c>
      <c r="L2068" s="13">
        <v>-9.7000000000000003E-2</v>
      </c>
      <c r="M2068" s="13">
        <v>-0.1103</v>
      </c>
      <c r="N2068" s="13">
        <v>-0.21740000000000001</v>
      </c>
      <c r="O2068" s="13">
        <v>-0.24970000000000001</v>
      </c>
      <c r="P2068" s="13"/>
      <c r="Q2068" s="19">
        <v>0</v>
      </c>
      <c r="R2068" s="22">
        <v>-0.48</v>
      </c>
      <c r="S2068" s="22">
        <v>-0.98</v>
      </c>
      <c r="T2068" s="22">
        <v>-0.15</v>
      </c>
      <c r="U2068" s="19">
        <v>16</v>
      </c>
      <c r="V2068" s="19">
        <v>10</v>
      </c>
      <c r="AS2068" s="2"/>
      <c r="AT2068" s="2"/>
      <c r="AU2068" s="2"/>
      <c r="AV2068" s="15"/>
      <c r="AW2068" s="15"/>
      <c r="BA2068" s="2"/>
      <c r="BB2068" s="2"/>
      <c r="BD2068" s="20"/>
      <c r="BE2068" s="20"/>
      <c r="BG2068" s="3"/>
      <c r="BH2068" s="1"/>
      <c r="BI2068" s="1"/>
      <c r="BJ2068" s="1"/>
      <c r="BK2068" s="1"/>
      <c r="BL2068" s="1"/>
    </row>
    <row r="2069" spans="1:64" x14ac:dyDescent="0.25">
      <c r="A2069" s="1" t="s">
        <v>17</v>
      </c>
      <c r="B2069" s="1" t="s">
        <v>18</v>
      </c>
      <c r="C2069" s="1" t="s">
        <v>25</v>
      </c>
      <c r="D2069" s="1" t="s">
        <v>4</v>
      </c>
      <c r="E2069" s="1" t="s">
        <v>3339</v>
      </c>
      <c r="F2069" s="1" t="s">
        <v>3340</v>
      </c>
      <c r="G2069"/>
      <c r="H2069" s="22">
        <v>-5.9700000000000003E-2</v>
      </c>
      <c r="J2069" s="13">
        <v>-6.88E-2</v>
      </c>
      <c r="K2069" s="13">
        <v>0.18759999999999999</v>
      </c>
      <c r="L2069" s="13">
        <v>-9.2200000000000004E-2</v>
      </c>
      <c r="M2069" s="13">
        <v>-0.1037</v>
      </c>
      <c r="N2069" s="13">
        <v>-0.18310000000000001</v>
      </c>
      <c r="O2069" s="13">
        <v>-0.18310000000000001</v>
      </c>
      <c r="P2069" s="13"/>
      <c r="Q2069" s="19">
        <v>0</v>
      </c>
      <c r="R2069" s="22">
        <v>-0.49</v>
      </c>
      <c r="S2069" s="22">
        <v>-0.75</v>
      </c>
      <c r="T2069" s="22">
        <v>0.2</v>
      </c>
      <c r="U2069" s="19">
        <v>7</v>
      </c>
      <c r="V2069" s="19">
        <v>7</v>
      </c>
      <c r="AS2069" s="2"/>
      <c r="AT2069" s="2"/>
      <c r="AU2069" s="2"/>
      <c r="AV2069" s="15"/>
      <c r="AW2069" s="15"/>
      <c r="BA2069" s="2"/>
      <c r="BB2069" s="2"/>
      <c r="BD2069" s="20"/>
      <c r="BE2069" s="20"/>
      <c r="BG2069" s="3"/>
      <c r="BH2069" s="1"/>
      <c r="BI2069" s="1"/>
      <c r="BJ2069" s="1"/>
      <c r="BK2069" s="1"/>
      <c r="BL2069" s="1"/>
    </row>
    <row r="2070" spans="1:64" x14ac:dyDescent="0.25">
      <c r="A2070" s="1" t="s">
        <v>1</v>
      </c>
      <c r="B2070" s="1" t="s">
        <v>2</v>
      </c>
      <c r="C2070" s="1" t="s">
        <v>13</v>
      </c>
      <c r="D2070" s="1" t="s">
        <v>4</v>
      </c>
      <c r="E2070" s="1" t="s">
        <v>658</v>
      </c>
      <c r="F2070" s="1" t="s">
        <v>2873</v>
      </c>
      <c r="G2070"/>
      <c r="H2070" s="22">
        <v>1.3100000000000001E-2</v>
      </c>
      <c r="J2070" s="13">
        <v>-1.9099999999999999E-2</v>
      </c>
      <c r="K2070" s="13">
        <v>7.1599999999999997E-2</v>
      </c>
      <c r="L2070" s="13">
        <v>-3.6400000000000002E-2</v>
      </c>
      <c r="M2070" s="13">
        <v>0</v>
      </c>
      <c r="N2070" s="13">
        <v>-1.9099999999999999E-2</v>
      </c>
      <c r="O2070" s="13">
        <v>-4.2000000000000003E-2</v>
      </c>
      <c r="P2070" s="13"/>
      <c r="Q2070" s="19">
        <v>253</v>
      </c>
      <c r="R2070" s="22">
        <v>-0.51</v>
      </c>
      <c r="S2070" s="22">
        <v>-3.03</v>
      </c>
      <c r="T2070" s="22"/>
      <c r="U2070" s="19">
        <v>5</v>
      </c>
      <c r="V2070" s="19">
        <v>5</v>
      </c>
      <c r="AS2070" s="2"/>
      <c r="AT2070" s="2"/>
      <c r="AU2070" s="2"/>
      <c r="AV2070" s="15"/>
      <c r="AW2070" s="15"/>
      <c r="BA2070" s="2"/>
      <c r="BB2070" s="2"/>
      <c r="BD2070" s="20"/>
      <c r="BE2070" s="20"/>
      <c r="BG2070" s="3"/>
      <c r="BH2070" s="1"/>
      <c r="BI2070" s="1"/>
      <c r="BJ2070" s="1"/>
      <c r="BK2070" s="1"/>
      <c r="BL2070" s="1"/>
    </row>
    <row r="2071" spans="1:64" x14ac:dyDescent="0.25">
      <c r="A2071" s="1" t="s">
        <v>6</v>
      </c>
      <c r="B2071" s="1" t="s">
        <v>18</v>
      </c>
      <c r="C2071" s="1" t="s">
        <v>1645</v>
      </c>
      <c r="D2071" s="1" t="s">
        <v>4</v>
      </c>
      <c r="E2071" s="1" t="s">
        <v>2810</v>
      </c>
      <c r="F2071" s="1" t="s">
        <v>2811</v>
      </c>
      <c r="G2071">
        <v>1.1900000000000001E-3</v>
      </c>
      <c r="H2071" s="22">
        <v>-0.26674599999999998</v>
      </c>
      <c r="I2071" s="2">
        <v>1.1999999999999999E-3</v>
      </c>
      <c r="J2071" s="13">
        <v>-0.14119999999999999</v>
      </c>
      <c r="K2071" s="13">
        <v>0.51819999999999999</v>
      </c>
      <c r="L2071" s="13">
        <v>-0.30819999999999997</v>
      </c>
      <c r="M2071" s="13">
        <v>-0.50609999999999999</v>
      </c>
      <c r="N2071" s="13">
        <v>-0.9002</v>
      </c>
      <c r="O2071" s="13">
        <v>-0.90029999999999999</v>
      </c>
      <c r="P2071" s="13">
        <v>1.1999999999999999E-3</v>
      </c>
      <c r="Q2071" s="19">
        <v>0</v>
      </c>
      <c r="R2071" s="22">
        <v>-0.59</v>
      </c>
      <c r="S2071" s="22">
        <v>-0.55000000000000004</v>
      </c>
      <c r="T2071" s="22">
        <v>-0.05</v>
      </c>
      <c r="U2071" s="19">
        <v>38</v>
      </c>
      <c r="V2071" s="19">
        <v>38</v>
      </c>
      <c r="AS2071" s="2"/>
      <c r="AT2071" s="2"/>
      <c r="AU2071" s="2"/>
      <c r="AV2071" s="15"/>
      <c r="AW2071" s="15"/>
      <c r="BA2071" s="2"/>
      <c r="BB2071" s="2"/>
      <c r="BD2071" s="20"/>
      <c r="BE2071" s="20"/>
      <c r="BG2071" s="3"/>
      <c r="BH2071" s="1"/>
      <c r="BI2071" s="1"/>
      <c r="BJ2071" s="1"/>
      <c r="BK2071" s="1"/>
      <c r="BL2071" s="1"/>
    </row>
    <row r="2072" spans="1:64" x14ac:dyDescent="0.25">
      <c r="A2072" s="1" t="s">
        <v>17</v>
      </c>
      <c r="B2072" s="1" t="s">
        <v>18</v>
      </c>
      <c r="C2072" s="1" t="s">
        <v>25</v>
      </c>
      <c r="D2072" s="1" t="s">
        <v>16</v>
      </c>
      <c r="E2072" s="1" t="s">
        <v>2221</v>
      </c>
      <c r="F2072" s="1" t="s">
        <v>2791</v>
      </c>
      <c r="G2072"/>
      <c r="H2072" s="22">
        <v>-1.9E-2</v>
      </c>
      <c r="J2072" s="13">
        <v>-2.5100000000000001E-2</v>
      </c>
      <c r="K2072" s="13">
        <v>9.0499999999999997E-2</v>
      </c>
      <c r="L2072" s="13">
        <v>-5.7599999999999998E-2</v>
      </c>
      <c r="M2072" s="13">
        <v>0</v>
      </c>
      <c r="N2072" s="13">
        <v>-6.9400000000000003E-2</v>
      </c>
      <c r="O2072" s="13">
        <v>-6.9400000000000003E-2</v>
      </c>
      <c r="P2072" s="13"/>
      <c r="Q2072" s="19">
        <v>337</v>
      </c>
      <c r="R2072" s="22">
        <v>-0.64</v>
      </c>
      <c r="S2072" s="22">
        <v>-4</v>
      </c>
      <c r="T2072" s="22"/>
      <c r="U2072" s="19">
        <v>3</v>
      </c>
      <c r="V2072" s="19">
        <v>3</v>
      </c>
      <c r="AS2072" s="2"/>
      <c r="AT2072" s="2"/>
      <c r="AU2072" s="2"/>
      <c r="AV2072" s="15"/>
      <c r="AW2072" s="15"/>
      <c r="BA2072" s="2"/>
      <c r="BB2072" s="2"/>
      <c r="BD2072" s="20"/>
      <c r="BE2072" s="20"/>
      <c r="BG2072" s="3"/>
      <c r="BH2072" s="1"/>
      <c r="BI2072" s="1"/>
      <c r="BJ2072" s="1"/>
      <c r="BK2072" s="1"/>
      <c r="BL2072" s="1"/>
    </row>
    <row r="2073" spans="1:64" x14ac:dyDescent="0.25">
      <c r="A2073" s="1" t="s">
        <v>21</v>
      </c>
      <c r="B2073" s="1" t="s">
        <v>2</v>
      </c>
      <c r="C2073" s="1" t="s">
        <v>7</v>
      </c>
      <c r="D2073" s="1" t="s">
        <v>4</v>
      </c>
      <c r="E2073" s="1" t="s">
        <v>1840</v>
      </c>
      <c r="F2073" s="1" t="s">
        <v>3295</v>
      </c>
      <c r="G2073"/>
      <c r="H2073" s="22">
        <v>-1.8499999999999999E-2</v>
      </c>
      <c r="J2073" s="13">
        <v>-9.2999999999999992E-3</v>
      </c>
      <c r="K2073" s="13">
        <v>5.67E-2</v>
      </c>
      <c r="L2073" s="13">
        <v>-3.6400000000000002E-2</v>
      </c>
      <c r="M2073" s="13">
        <v>0</v>
      </c>
      <c r="N2073" s="13">
        <v>-1.8499999999999999E-2</v>
      </c>
      <c r="O2073" s="13">
        <v>-1.8499999999999999E-2</v>
      </c>
      <c r="P2073" s="13"/>
      <c r="Q2073" s="19">
        <v>8</v>
      </c>
      <c r="R2073" s="22">
        <v>-0.64</v>
      </c>
      <c r="S2073" s="22">
        <v>-1.08</v>
      </c>
      <c r="T2073" s="22"/>
      <c r="U2073" s="19">
        <v>1</v>
      </c>
      <c r="V2073" s="19">
        <v>1</v>
      </c>
      <c r="AS2073" s="2"/>
      <c r="AT2073" s="2"/>
      <c r="AU2073" s="2"/>
      <c r="AV2073" s="15"/>
      <c r="AW2073" s="15"/>
      <c r="BA2073" s="2"/>
      <c r="BB2073" s="2"/>
      <c r="BD2073" s="20"/>
      <c r="BE2073" s="20"/>
      <c r="BG2073" s="3"/>
      <c r="BH2073" s="1"/>
      <c r="BI2073" s="1"/>
      <c r="BJ2073" s="1"/>
      <c r="BK2073" s="1"/>
      <c r="BL2073" s="1"/>
    </row>
    <row r="2074" spans="1:64" x14ac:dyDescent="0.25">
      <c r="A2074" s="1" t="s">
        <v>1</v>
      </c>
      <c r="B2074" s="1" t="s">
        <v>2</v>
      </c>
      <c r="C2074" s="1" t="s">
        <v>13</v>
      </c>
      <c r="D2074" s="1" t="s">
        <v>4</v>
      </c>
      <c r="E2074" s="1" t="s">
        <v>925</v>
      </c>
      <c r="F2074" s="1" t="s">
        <v>2712</v>
      </c>
      <c r="G2074"/>
      <c r="H2074" s="22">
        <v>9.2999999999999992E-3</v>
      </c>
      <c r="J2074" s="13">
        <v>-9.7299999999999998E-2</v>
      </c>
      <c r="K2074" s="13">
        <v>0.13320000000000001</v>
      </c>
      <c r="L2074" s="13">
        <v>-8.5800000000000001E-2</v>
      </c>
      <c r="M2074" s="13">
        <v>-9.0200000000000002E-2</v>
      </c>
      <c r="N2074" s="13">
        <v>-0.14269999999999999</v>
      </c>
      <c r="O2074" s="13">
        <v>-0.16669999999999999</v>
      </c>
      <c r="P2074" s="13"/>
      <c r="Q2074" s="19">
        <v>21</v>
      </c>
      <c r="R2074" s="22">
        <v>-0.64</v>
      </c>
      <c r="S2074" s="22">
        <v>-0.85</v>
      </c>
      <c r="T2074" s="22">
        <v>0.23</v>
      </c>
      <c r="U2074" s="19">
        <v>8</v>
      </c>
      <c r="V2074" s="19">
        <v>4</v>
      </c>
      <c r="AS2074" s="2"/>
      <c r="AT2074" s="2"/>
      <c r="AU2074" s="2"/>
      <c r="AV2074" s="15"/>
      <c r="AW2074" s="15"/>
      <c r="BA2074" s="2"/>
      <c r="BB2074" s="2"/>
      <c r="BD2074" s="20"/>
      <c r="BE2074" s="20"/>
      <c r="BG2074" s="3"/>
      <c r="BH2074" s="1"/>
      <c r="BI2074" s="1"/>
      <c r="BJ2074" s="1"/>
      <c r="BK2074" s="1"/>
      <c r="BL2074" s="1"/>
    </row>
    <row r="2075" spans="1:64" x14ac:dyDescent="0.25">
      <c r="A2075" s="1" t="s">
        <v>36</v>
      </c>
      <c r="B2075" s="1" t="s">
        <v>18</v>
      </c>
      <c r="C2075" s="1" t="s">
        <v>25</v>
      </c>
      <c r="D2075" s="1" t="s">
        <v>48</v>
      </c>
      <c r="E2075" s="1" t="s">
        <v>1866</v>
      </c>
      <c r="F2075" s="1" t="s">
        <v>1868</v>
      </c>
      <c r="G2075"/>
      <c r="H2075" s="22">
        <v>-6.0000000000000001E-3</v>
      </c>
      <c r="J2075" s="13">
        <v>-6.3700000000000007E-2</v>
      </c>
      <c r="K2075" s="13">
        <v>0.14599999999999999</v>
      </c>
      <c r="L2075" s="13">
        <v>-9.8299999999999998E-2</v>
      </c>
      <c r="M2075" s="13">
        <v>-0.10349999999999999</v>
      </c>
      <c r="N2075" s="13">
        <v>-0.19650000000000001</v>
      </c>
      <c r="O2075" s="13">
        <v>-0.19650000000000001</v>
      </c>
      <c r="P2075" s="13"/>
      <c r="Q2075" s="19">
        <v>194</v>
      </c>
      <c r="R2075" s="22">
        <v>-0.67</v>
      </c>
      <c r="S2075" s="22">
        <v>-0.75</v>
      </c>
      <c r="T2075" s="22">
        <v>-0.8</v>
      </c>
      <c r="U2075" s="19">
        <v>14</v>
      </c>
      <c r="V2075" s="19">
        <v>14</v>
      </c>
      <c r="AS2075" s="2"/>
      <c r="AT2075" s="2"/>
      <c r="AU2075" s="2"/>
      <c r="AV2075" s="15"/>
      <c r="AW2075" s="15"/>
      <c r="BA2075" s="2"/>
      <c r="BB2075" s="2"/>
      <c r="BD2075" s="20"/>
      <c r="BE2075" s="20"/>
      <c r="BG2075" s="3"/>
      <c r="BH2075" s="1"/>
      <c r="BI2075" s="1"/>
      <c r="BJ2075" s="1"/>
      <c r="BK2075" s="1"/>
      <c r="BL2075" s="1"/>
    </row>
    <row r="2076" spans="1:64" x14ac:dyDescent="0.25">
      <c r="A2076" s="1" t="s">
        <v>6</v>
      </c>
      <c r="B2076" s="1" t="s">
        <v>18</v>
      </c>
      <c r="C2076" s="1" t="s">
        <v>1645</v>
      </c>
      <c r="D2076" s="1" t="s">
        <v>4</v>
      </c>
      <c r="E2076" s="1" t="s">
        <v>1214</v>
      </c>
      <c r="F2076" s="1" t="s">
        <v>1215</v>
      </c>
      <c r="G2076">
        <v>-0.16805899999999999</v>
      </c>
      <c r="H2076" s="22">
        <v>-0.242951</v>
      </c>
      <c r="I2076" s="2">
        <v>-0.1681</v>
      </c>
      <c r="J2076" s="13">
        <v>-0.51729999999999998</v>
      </c>
      <c r="K2076" s="13">
        <v>0.66249999999999998</v>
      </c>
      <c r="L2076" s="13">
        <v>-0.4486</v>
      </c>
      <c r="M2076" s="13">
        <v>-0.49940000000000001</v>
      </c>
      <c r="N2076" s="13">
        <v>-0.93210000000000004</v>
      </c>
      <c r="O2076" s="13">
        <v>-0.93210000000000004</v>
      </c>
      <c r="P2076" s="13">
        <v>-0.1681</v>
      </c>
      <c r="Q2076" s="19">
        <v>0</v>
      </c>
      <c r="R2076" s="22">
        <v>-0.68</v>
      </c>
      <c r="S2076" s="22">
        <v>-1.1599999999999999</v>
      </c>
      <c r="T2076" s="22">
        <v>0.46</v>
      </c>
      <c r="U2076" s="19">
        <v>41</v>
      </c>
      <c r="V2076" s="19">
        <v>22</v>
      </c>
      <c r="AS2076" s="2"/>
      <c r="AT2076" s="2"/>
      <c r="AU2076" s="2"/>
      <c r="AV2076" s="15"/>
      <c r="AW2076" s="15"/>
      <c r="BA2076" s="2"/>
      <c r="BB2076" s="2"/>
      <c r="BD2076" s="20"/>
      <c r="BE2076" s="20"/>
      <c r="BG2076" s="3"/>
      <c r="BH2076" s="1"/>
      <c r="BI2076" s="1"/>
      <c r="BJ2076" s="1"/>
      <c r="BK2076" s="1"/>
      <c r="BL2076" s="1"/>
    </row>
    <row r="2077" spans="1:64" x14ac:dyDescent="0.25">
      <c r="A2077" s="1" t="s">
        <v>1</v>
      </c>
      <c r="B2077" s="1" t="s">
        <v>18</v>
      </c>
      <c r="C2077" s="1" t="s">
        <v>25</v>
      </c>
      <c r="D2077" s="1" t="s">
        <v>4</v>
      </c>
      <c r="E2077" s="1" t="s">
        <v>1911</v>
      </c>
      <c r="F2077" s="1" t="s">
        <v>1912</v>
      </c>
      <c r="G2077"/>
      <c r="H2077" s="22">
        <v>-4.3499999999999997E-2</v>
      </c>
      <c r="J2077" s="13">
        <v>-0.32690000000000002</v>
      </c>
      <c r="K2077" s="13">
        <v>0.28039999999999998</v>
      </c>
      <c r="L2077" s="13">
        <v>-0.1915</v>
      </c>
      <c r="M2077" s="13">
        <v>-0.2069</v>
      </c>
      <c r="N2077" s="13">
        <v>-0.37859999999999999</v>
      </c>
      <c r="O2077" s="13">
        <v>-0.37859999999999999</v>
      </c>
      <c r="P2077" s="13"/>
      <c r="Q2077" s="19">
        <v>818</v>
      </c>
      <c r="R2077" s="22">
        <v>-0.68</v>
      </c>
      <c r="S2077" s="22">
        <v>-0.96</v>
      </c>
      <c r="T2077" s="22">
        <v>-0.19</v>
      </c>
      <c r="U2077" s="19">
        <v>14</v>
      </c>
      <c r="V2077" s="19">
        <v>14</v>
      </c>
      <c r="AS2077" s="2"/>
      <c r="AT2077" s="2"/>
      <c r="AU2077" s="2"/>
      <c r="AV2077" s="15"/>
      <c r="AW2077" s="15"/>
      <c r="BA2077" s="2"/>
      <c r="BB2077" s="2"/>
      <c r="BD2077" s="20"/>
      <c r="BE2077" s="20"/>
      <c r="BG2077" s="3"/>
      <c r="BH2077" s="1"/>
      <c r="BI2077" s="1"/>
      <c r="BJ2077" s="1"/>
      <c r="BK2077" s="1"/>
      <c r="BL2077" s="1"/>
    </row>
    <row r="2078" spans="1:64" x14ac:dyDescent="0.25">
      <c r="A2078" s="1" t="s">
        <v>1</v>
      </c>
      <c r="B2078" s="1" t="s">
        <v>2</v>
      </c>
      <c r="C2078" s="1" t="s">
        <v>13</v>
      </c>
      <c r="D2078" s="1" t="s">
        <v>4</v>
      </c>
      <c r="E2078" s="1" t="s">
        <v>3136</v>
      </c>
      <c r="F2078" s="1" t="s">
        <v>3138</v>
      </c>
      <c r="G2078"/>
      <c r="H2078" s="22">
        <v>2.41E-2</v>
      </c>
      <c r="J2078" s="13">
        <v>-6.3100000000000003E-2</v>
      </c>
      <c r="K2078" s="13">
        <v>9.6600000000000005E-2</v>
      </c>
      <c r="L2078" s="13">
        <v>-6.6199999999999995E-2</v>
      </c>
      <c r="M2078" s="13">
        <v>-6.8500000000000005E-2</v>
      </c>
      <c r="N2078" s="13">
        <v>-0.19070000000000001</v>
      </c>
      <c r="O2078" s="13">
        <v>-0.20979999999999999</v>
      </c>
      <c r="P2078" s="13"/>
      <c r="Q2078" s="19">
        <v>1</v>
      </c>
      <c r="R2078" s="22">
        <v>-0.69</v>
      </c>
      <c r="S2078" s="22">
        <v>-1.04</v>
      </c>
      <c r="T2078" s="22">
        <v>0.01</v>
      </c>
      <c r="U2078" s="19">
        <v>29</v>
      </c>
      <c r="V2078" s="19">
        <v>17</v>
      </c>
      <c r="AS2078" s="2"/>
      <c r="AT2078" s="2"/>
      <c r="AU2078" s="2"/>
      <c r="AV2078" s="15"/>
      <c r="AW2078" s="15"/>
      <c r="BA2078" s="2"/>
      <c r="BB2078" s="2"/>
      <c r="BD2078" s="20"/>
      <c r="BE2078" s="20"/>
      <c r="BG2078" s="3"/>
      <c r="BH2078" s="1"/>
      <c r="BI2078" s="1"/>
      <c r="BJ2078" s="1"/>
      <c r="BK2078" s="1"/>
      <c r="BL2078" s="1"/>
    </row>
    <row r="2079" spans="1:64" x14ac:dyDescent="0.25">
      <c r="A2079" s="1" t="s">
        <v>1</v>
      </c>
      <c r="B2079" s="1" t="s">
        <v>18</v>
      </c>
      <c r="C2079" s="1" t="s">
        <v>25</v>
      </c>
      <c r="D2079" s="1" t="s">
        <v>4</v>
      </c>
      <c r="E2079" s="1" t="s">
        <v>2725</v>
      </c>
      <c r="F2079" s="1" t="s">
        <v>2756</v>
      </c>
      <c r="G2079"/>
      <c r="H2079" s="22">
        <v>-2.75E-2</v>
      </c>
      <c r="J2079" s="13">
        <v>-0.1179</v>
      </c>
      <c r="K2079" s="13">
        <v>9.9400000000000002E-2</v>
      </c>
      <c r="L2079" s="13">
        <v>-7.5999999999999998E-2</v>
      </c>
      <c r="M2079" s="13">
        <v>-7.7700000000000005E-2</v>
      </c>
      <c r="N2079" s="13">
        <v>-0.1179</v>
      </c>
      <c r="O2079" s="13">
        <v>-0.1179</v>
      </c>
      <c r="P2079" s="13"/>
      <c r="Q2079" s="19">
        <v>7</v>
      </c>
      <c r="R2079" s="22">
        <v>-0.76</v>
      </c>
      <c r="S2079" s="22">
        <v>-1.67</v>
      </c>
      <c r="T2079" s="22">
        <v>0.65</v>
      </c>
      <c r="U2079" s="19">
        <v>12</v>
      </c>
      <c r="V2079" s="19">
        <v>7</v>
      </c>
      <c r="AS2079" s="2"/>
      <c r="AT2079" s="2"/>
      <c r="AU2079" s="2"/>
      <c r="AV2079" s="15"/>
      <c r="AW2079" s="15"/>
      <c r="BA2079" s="2"/>
      <c r="BB2079" s="2"/>
      <c r="BD2079" s="20"/>
      <c r="BE2079" s="20"/>
      <c r="BG2079" s="3"/>
      <c r="BH2079" s="1"/>
      <c r="BI2079" s="1"/>
      <c r="BJ2079" s="1"/>
      <c r="BK2079" s="1"/>
      <c r="BL2079" s="1"/>
    </row>
    <row r="2080" spans="1:64" x14ac:dyDescent="0.25">
      <c r="A2080" s="1" t="s">
        <v>6</v>
      </c>
      <c r="B2080" s="1" t="s">
        <v>18</v>
      </c>
      <c r="C2080" s="1" t="s">
        <v>1645</v>
      </c>
      <c r="D2080" s="1" t="s">
        <v>4</v>
      </c>
      <c r="E2080" s="1" t="s">
        <v>2223</v>
      </c>
      <c r="F2080" s="1" t="s">
        <v>2224</v>
      </c>
      <c r="G2080">
        <v>-7.6119000000000006E-2</v>
      </c>
      <c r="H2080" s="22">
        <v>-8.6919999999999997E-2</v>
      </c>
      <c r="I2080" s="2">
        <v>-7.6100000000000001E-2</v>
      </c>
      <c r="J2080" s="13">
        <v>-0.1235</v>
      </c>
      <c r="K2080" s="13">
        <v>0.22090000000000001</v>
      </c>
      <c r="L2080" s="13">
        <v>-0.18179999999999999</v>
      </c>
      <c r="M2080" s="13">
        <v>-0.1867</v>
      </c>
      <c r="N2080" s="13">
        <v>-0.31530000000000002</v>
      </c>
      <c r="O2080" s="13">
        <v>-0.3246</v>
      </c>
      <c r="P2080" s="13">
        <v>-7.6100000000000001E-2</v>
      </c>
      <c r="Q2080" s="19">
        <v>0</v>
      </c>
      <c r="R2080" s="22">
        <v>-0.82</v>
      </c>
      <c r="S2080" s="22">
        <v>-1.31</v>
      </c>
      <c r="T2080" s="22">
        <v>0.31</v>
      </c>
      <c r="U2080" s="19">
        <v>22</v>
      </c>
      <c r="V2080" s="19">
        <v>22</v>
      </c>
      <c r="AS2080" s="2"/>
      <c r="AT2080" s="2"/>
      <c r="AU2080" s="2"/>
      <c r="AV2080" s="15"/>
      <c r="AW2080" s="15"/>
      <c r="BA2080" s="2"/>
      <c r="BB2080" s="2"/>
      <c r="BD2080" s="20"/>
      <c r="BE2080" s="20"/>
      <c r="BG2080" s="3"/>
      <c r="BH2080" s="1"/>
      <c r="BI2080" s="1"/>
      <c r="BJ2080" s="1"/>
      <c r="BK2080" s="1"/>
      <c r="BL2080" s="1"/>
    </row>
    <row r="2081" spans="1:64" x14ac:dyDescent="0.25">
      <c r="A2081" s="1" t="s">
        <v>1</v>
      </c>
      <c r="B2081" s="1" t="s">
        <v>2</v>
      </c>
      <c r="C2081" s="1" t="s">
        <v>3</v>
      </c>
      <c r="D2081" s="1" t="s">
        <v>4</v>
      </c>
      <c r="E2081" s="1" t="s">
        <v>1388</v>
      </c>
      <c r="F2081" s="1" t="s">
        <v>1389</v>
      </c>
      <c r="G2081"/>
      <c r="H2081" s="22">
        <v>1.6000000000000001E-3</v>
      </c>
      <c r="J2081" s="13">
        <v>-0.1492</v>
      </c>
      <c r="K2081" s="13">
        <v>9.0700000000000003E-2</v>
      </c>
      <c r="L2081" s="13">
        <v>-7.5300000000000006E-2</v>
      </c>
      <c r="M2081" s="13">
        <v>-7.6499999999999999E-2</v>
      </c>
      <c r="N2081" s="13">
        <v>-0.29239999999999999</v>
      </c>
      <c r="O2081" s="13">
        <v>-0.29520000000000002</v>
      </c>
      <c r="P2081" s="13"/>
      <c r="Q2081" s="19">
        <v>3</v>
      </c>
      <c r="R2081" s="22">
        <v>-0.83</v>
      </c>
      <c r="S2081" s="22">
        <v>-1.1100000000000001</v>
      </c>
      <c r="T2081" s="22">
        <v>-0.05</v>
      </c>
      <c r="U2081" s="19">
        <v>26</v>
      </c>
      <c r="V2081" s="19">
        <v>7</v>
      </c>
      <c r="AS2081" s="2"/>
      <c r="AT2081" s="2"/>
      <c r="AU2081" s="2"/>
      <c r="AV2081" s="15"/>
      <c r="AW2081" s="15"/>
      <c r="BA2081" s="2"/>
      <c r="BB2081" s="2"/>
      <c r="BD2081" s="20"/>
      <c r="BE2081" s="20"/>
      <c r="BG2081" s="3"/>
      <c r="BH2081" s="1"/>
      <c r="BI2081" s="1"/>
      <c r="BJ2081" s="1"/>
      <c r="BK2081" s="1"/>
      <c r="BL2081" s="1"/>
    </row>
    <row r="2082" spans="1:64" x14ac:dyDescent="0.25">
      <c r="A2082" s="1" t="s">
        <v>6</v>
      </c>
      <c r="B2082" s="1" t="s">
        <v>2</v>
      </c>
      <c r="C2082" s="1" t="s">
        <v>1645</v>
      </c>
      <c r="D2082" s="1" t="s">
        <v>4</v>
      </c>
      <c r="E2082" s="1" t="s">
        <v>3367</v>
      </c>
      <c r="F2082" s="1" t="s">
        <v>3266</v>
      </c>
      <c r="G2082"/>
      <c r="H2082" s="22">
        <v>2.98E-2</v>
      </c>
      <c r="J2082" s="13">
        <v>0.2054</v>
      </c>
      <c r="K2082" s="13">
        <v>0.31319999999999998</v>
      </c>
      <c r="L2082" s="13">
        <v>-0.2641</v>
      </c>
      <c r="M2082" s="13">
        <v>-0.2767</v>
      </c>
      <c r="N2082" s="13">
        <v>-0.6603</v>
      </c>
      <c r="O2082" s="13">
        <v>-0.73129999999999995</v>
      </c>
      <c r="P2082" s="13"/>
      <c r="Q2082" s="19">
        <v>3</v>
      </c>
      <c r="R2082" s="22">
        <v>-0.84</v>
      </c>
      <c r="S2082" s="22">
        <v>-0.83</v>
      </c>
      <c r="T2082" s="22">
        <v>0.65</v>
      </c>
      <c r="U2082" s="19">
        <v>40</v>
      </c>
      <c r="V2082" s="19">
        <v>40</v>
      </c>
      <c r="AS2082" s="2"/>
      <c r="AT2082" s="2"/>
      <c r="AU2082" s="2"/>
      <c r="AV2082" s="15"/>
      <c r="AW2082" s="15"/>
      <c r="BA2082" s="2"/>
      <c r="BB2082" s="2"/>
      <c r="BD2082" s="20"/>
      <c r="BE2082" s="20"/>
      <c r="BG2082" s="3"/>
      <c r="BH2082" s="1"/>
      <c r="BI2082" s="1"/>
      <c r="BJ2082" s="1"/>
      <c r="BK2082" s="1"/>
      <c r="BL2082" s="1"/>
    </row>
    <row r="2083" spans="1:64" x14ac:dyDescent="0.25">
      <c r="A2083" s="1" t="s">
        <v>17</v>
      </c>
      <c r="B2083" s="1" t="s">
        <v>18</v>
      </c>
      <c r="C2083" s="1" t="s">
        <v>25</v>
      </c>
      <c r="D2083" s="1" t="s">
        <v>4</v>
      </c>
      <c r="E2083" s="1" t="s">
        <v>1930</v>
      </c>
      <c r="F2083" s="1" t="s">
        <v>1931</v>
      </c>
      <c r="G2083"/>
      <c r="H2083" s="22">
        <v>-3.9E-2</v>
      </c>
      <c r="J2083" s="13">
        <v>-0.17649999999999999</v>
      </c>
      <c r="K2083" s="13">
        <v>0.2233</v>
      </c>
      <c r="L2083" s="13">
        <v>-0.18990000000000001</v>
      </c>
      <c r="M2083" s="13">
        <v>-0.19309999999999999</v>
      </c>
      <c r="N2083" s="13">
        <v>-0.24890000000000001</v>
      </c>
      <c r="O2083" s="13">
        <v>-0.24890000000000001</v>
      </c>
      <c r="P2083" s="13"/>
      <c r="Q2083" s="19">
        <v>90</v>
      </c>
      <c r="R2083" s="22">
        <v>-0.85</v>
      </c>
      <c r="S2083" s="22">
        <v>-1.4</v>
      </c>
      <c r="T2083" s="22">
        <v>-0.57999999999999996</v>
      </c>
      <c r="U2083" s="19">
        <v>16</v>
      </c>
      <c r="V2083" s="19">
        <v>16</v>
      </c>
      <c r="AS2083" s="2"/>
      <c r="AT2083" s="2"/>
      <c r="AU2083" s="2"/>
      <c r="AV2083" s="15"/>
      <c r="AW2083" s="15"/>
      <c r="BA2083" s="2"/>
      <c r="BB2083" s="2"/>
      <c r="BD2083" s="20"/>
      <c r="BE2083" s="20"/>
      <c r="BG2083" s="3"/>
      <c r="BH2083" s="1"/>
      <c r="BI2083" s="1"/>
      <c r="BJ2083" s="1"/>
      <c r="BK2083" s="1"/>
      <c r="BL2083" s="1"/>
    </row>
    <row r="2084" spans="1:64" x14ac:dyDescent="0.25">
      <c r="A2084" s="1" t="s">
        <v>1</v>
      </c>
      <c r="B2084" s="1" t="s">
        <v>18</v>
      </c>
      <c r="C2084" s="1" t="s">
        <v>25</v>
      </c>
      <c r="D2084" s="1" t="s">
        <v>4</v>
      </c>
      <c r="E2084" s="1" t="s">
        <v>682</v>
      </c>
      <c r="F2084" s="1" t="s">
        <v>656</v>
      </c>
      <c r="G2084"/>
      <c r="H2084" s="22">
        <v>-5.0299999999999997E-2</v>
      </c>
      <c r="J2084" s="13">
        <v>-5.0299999999999997E-2</v>
      </c>
      <c r="K2084" s="13">
        <v>0.1699</v>
      </c>
      <c r="L2084" s="13">
        <v>-0.14649999999999999</v>
      </c>
      <c r="M2084" s="13">
        <v>-0.14929999999999999</v>
      </c>
      <c r="N2084" s="13">
        <v>-0.44729999999999998</v>
      </c>
      <c r="O2084" s="13">
        <v>-0.4637</v>
      </c>
      <c r="P2084" s="13"/>
      <c r="Q2084" s="19">
        <v>282</v>
      </c>
      <c r="R2084" s="22">
        <v>-0.86</v>
      </c>
      <c r="S2084" s="22">
        <v>-1.52</v>
      </c>
      <c r="T2084" s="22">
        <v>0.54</v>
      </c>
      <c r="U2084" s="19">
        <v>43</v>
      </c>
      <c r="V2084" s="19">
        <v>43</v>
      </c>
      <c r="AS2084" s="2"/>
      <c r="AT2084" s="2"/>
      <c r="AU2084" s="2"/>
      <c r="AV2084" s="15"/>
      <c r="AW2084" s="15"/>
      <c r="BA2084" s="2"/>
      <c r="BB2084" s="2"/>
      <c r="BD2084" s="20"/>
      <c r="BE2084" s="20"/>
      <c r="BG2084" s="3"/>
      <c r="BH2084" s="1"/>
      <c r="BI2084" s="1"/>
      <c r="BJ2084" s="1"/>
      <c r="BK2084" s="1"/>
      <c r="BL2084" s="1"/>
    </row>
    <row r="2085" spans="1:64" x14ac:dyDescent="0.25">
      <c r="A2085" s="1" t="s">
        <v>1</v>
      </c>
      <c r="B2085" s="1" t="s">
        <v>18</v>
      </c>
      <c r="C2085" s="1" t="s">
        <v>71</v>
      </c>
      <c r="D2085" s="1" t="s">
        <v>29</v>
      </c>
      <c r="E2085" s="1" t="s">
        <v>3143</v>
      </c>
      <c r="F2085" s="1" t="s">
        <v>3144</v>
      </c>
      <c r="G2085"/>
      <c r="H2085" s="22">
        <v>-5.3E-3</v>
      </c>
      <c r="J2085" s="13">
        <v>-4.3799999999999999E-2</v>
      </c>
      <c r="K2085" s="13">
        <v>1.3899999999999999E-2</v>
      </c>
      <c r="L2085" s="13">
        <v>-1.2200000000000001E-2</v>
      </c>
      <c r="M2085" s="13">
        <v>-1.2200000000000001E-2</v>
      </c>
      <c r="N2085" s="13">
        <v>-0.13769999999999999</v>
      </c>
      <c r="O2085" s="13">
        <v>-0.14580000000000001</v>
      </c>
      <c r="P2085" s="13"/>
      <c r="Q2085" s="19">
        <v>0</v>
      </c>
      <c r="R2085" s="22">
        <v>-0.88</v>
      </c>
      <c r="S2085" s="22">
        <v>-1.53</v>
      </c>
      <c r="T2085" s="22">
        <v>-0.11</v>
      </c>
      <c r="U2085" s="19">
        <v>137</v>
      </c>
      <c r="V2085" s="19">
        <v>70</v>
      </c>
      <c r="AS2085" s="2"/>
      <c r="AT2085" s="2"/>
      <c r="AU2085" s="2"/>
      <c r="AV2085" s="15"/>
      <c r="AW2085" s="15"/>
      <c r="BA2085" s="2"/>
      <c r="BB2085" s="2"/>
      <c r="BD2085" s="20"/>
      <c r="BE2085" s="20"/>
      <c r="BG2085" s="3"/>
      <c r="BH2085" s="1"/>
      <c r="BI2085" s="1"/>
      <c r="BJ2085" s="1"/>
      <c r="BK2085" s="1"/>
      <c r="BL2085" s="1"/>
    </row>
    <row r="2086" spans="1:64" x14ac:dyDescent="0.25">
      <c r="A2086" s="1" t="s">
        <v>27</v>
      </c>
      <c r="B2086" s="1" t="s">
        <v>18</v>
      </c>
      <c r="C2086" s="1" t="s">
        <v>25</v>
      </c>
      <c r="D2086" s="1" t="s">
        <v>286</v>
      </c>
      <c r="E2086" s="1" t="s">
        <v>1757</v>
      </c>
      <c r="F2086" s="1" t="s">
        <v>2357</v>
      </c>
      <c r="G2086"/>
      <c r="H2086" s="22">
        <v>-1.44E-2</v>
      </c>
      <c r="J2086" s="13">
        <v>8.6999999999999994E-3</v>
      </c>
      <c r="K2086" s="13">
        <v>3.9699999999999999E-2</v>
      </c>
      <c r="L2086" s="13">
        <v>-3.5999999999999997E-2</v>
      </c>
      <c r="M2086" s="13">
        <v>-3.61E-2</v>
      </c>
      <c r="N2086" s="13">
        <v>-7.9500000000000001E-2</v>
      </c>
      <c r="O2086" s="13">
        <v>-9.69E-2</v>
      </c>
      <c r="P2086" s="13"/>
      <c r="Q2086" s="19">
        <v>75</v>
      </c>
      <c r="R2086" s="22">
        <v>-0.91</v>
      </c>
      <c r="S2086" s="22">
        <v>-1.29</v>
      </c>
      <c r="T2086" s="22">
        <v>-0.14000000000000001</v>
      </c>
      <c r="U2086" s="19">
        <v>26</v>
      </c>
      <c r="V2086" s="19">
        <v>26</v>
      </c>
      <c r="AS2086" s="2"/>
      <c r="AT2086" s="2"/>
      <c r="AU2086" s="2"/>
      <c r="AV2086" s="15"/>
      <c r="AW2086" s="15"/>
      <c r="BA2086" s="2"/>
      <c r="BB2086" s="2"/>
      <c r="BD2086" s="20"/>
      <c r="BE2086" s="20"/>
      <c r="BG2086" s="3"/>
      <c r="BH2086" s="1"/>
      <c r="BI2086" s="1"/>
      <c r="BJ2086" s="1"/>
      <c r="BK2086" s="1"/>
      <c r="BL2086" s="1"/>
    </row>
    <row r="2087" spans="1:64" x14ac:dyDescent="0.25">
      <c r="A2087" s="1" t="s">
        <v>1085</v>
      </c>
      <c r="B2087" s="1" t="s">
        <v>18</v>
      </c>
      <c r="C2087" s="1" t="s">
        <v>1097</v>
      </c>
      <c r="D2087" s="1" t="s">
        <v>4</v>
      </c>
      <c r="E2087" s="1" t="s">
        <v>1185</v>
      </c>
      <c r="F2087" s="1" t="s">
        <v>1186</v>
      </c>
      <c r="G2087">
        <v>-0.36176199999999997</v>
      </c>
      <c r="H2087" s="22">
        <v>0.27358399999999999</v>
      </c>
      <c r="I2087" s="2">
        <v>-0.36180000000000001</v>
      </c>
      <c r="J2087" s="13">
        <v>-0.17169999999999999</v>
      </c>
      <c r="K2087" s="13">
        <v>0.35759999999999997</v>
      </c>
      <c r="L2087" s="13">
        <v>-0.33200000000000002</v>
      </c>
      <c r="M2087" s="13">
        <v>-0.33500000000000002</v>
      </c>
      <c r="N2087" s="13">
        <v>-0.8296</v>
      </c>
      <c r="O2087" s="13">
        <v>-0.8296</v>
      </c>
      <c r="P2087" s="13">
        <v>-0.36180000000000001</v>
      </c>
      <c r="Q2087" s="19">
        <v>0</v>
      </c>
      <c r="R2087" s="22">
        <v>-0.93</v>
      </c>
      <c r="S2087" s="22">
        <v>-1.08</v>
      </c>
      <c r="T2087" s="22">
        <v>-0.04</v>
      </c>
      <c r="U2087" s="19">
        <v>29</v>
      </c>
      <c r="V2087" s="19">
        <v>10</v>
      </c>
      <c r="AS2087" s="2"/>
      <c r="AT2087" s="2"/>
      <c r="AU2087" s="2"/>
      <c r="AV2087" s="15"/>
      <c r="AW2087" s="15"/>
      <c r="BA2087" s="2"/>
      <c r="BB2087" s="2"/>
      <c r="BD2087" s="20"/>
      <c r="BE2087" s="20"/>
      <c r="BG2087" s="3"/>
      <c r="BH2087" s="1"/>
      <c r="BI2087" s="1"/>
      <c r="BJ2087" s="1"/>
      <c r="BK2087" s="1"/>
      <c r="BL2087" s="1"/>
    </row>
    <row r="2088" spans="1:64" x14ac:dyDescent="0.25">
      <c r="A2088" s="1" t="s">
        <v>1</v>
      </c>
      <c r="B2088" s="1" t="s">
        <v>18</v>
      </c>
      <c r="C2088" s="1" t="s">
        <v>39</v>
      </c>
      <c r="D2088" s="1" t="s">
        <v>4</v>
      </c>
      <c r="E2088" s="1" t="s">
        <v>2281</v>
      </c>
      <c r="F2088" s="1" t="s">
        <v>688</v>
      </c>
      <c r="G2088"/>
      <c r="H2088" s="22">
        <v>-1.2E-2</v>
      </c>
      <c r="J2088" s="13">
        <v>-0.83830000000000005</v>
      </c>
      <c r="K2088" s="13">
        <v>0.70450000000000002</v>
      </c>
      <c r="L2088" s="13">
        <v>-0.69350000000000001</v>
      </c>
      <c r="M2088" s="13">
        <v>-0.64929999999999999</v>
      </c>
      <c r="N2088" s="13">
        <v>-0.95399999999999996</v>
      </c>
      <c r="O2088" s="13">
        <v>-0.95909999999999995</v>
      </c>
      <c r="P2088" s="13"/>
      <c r="Q2088" s="19">
        <v>2</v>
      </c>
      <c r="R2088" s="22">
        <v>-0.98</v>
      </c>
      <c r="S2088" s="22">
        <v>-1.06</v>
      </c>
      <c r="T2088" s="22">
        <v>-0.16</v>
      </c>
      <c r="U2088" s="19">
        <v>23</v>
      </c>
      <c r="V2088" s="19">
        <v>6</v>
      </c>
      <c r="AS2088" s="2"/>
      <c r="AT2088" s="2"/>
      <c r="AU2088" s="2"/>
      <c r="AV2088" s="15"/>
      <c r="AW2088" s="15"/>
      <c r="BA2088" s="2"/>
      <c r="BB2088" s="2"/>
      <c r="BD2088" s="20"/>
      <c r="BE2088" s="20"/>
      <c r="BG2088" s="3"/>
      <c r="BH2088" s="1"/>
      <c r="BI2088" s="1"/>
      <c r="BJ2088" s="1"/>
      <c r="BK2088" s="1"/>
      <c r="BL2088" s="1"/>
    </row>
    <row r="2089" spans="1:64" x14ac:dyDescent="0.25">
      <c r="A2089" s="1" t="s">
        <v>1</v>
      </c>
      <c r="B2089" s="1" t="s">
        <v>2</v>
      </c>
      <c r="C2089" s="1" t="s">
        <v>39</v>
      </c>
      <c r="D2089" s="1" t="s">
        <v>4</v>
      </c>
      <c r="E2089" s="1" t="s">
        <v>1553</v>
      </c>
      <c r="F2089" s="1" t="s">
        <v>2842</v>
      </c>
      <c r="G2089"/>
      <c r="H2089" s="22">
        <v>1.7600000000000001E-2</v>
      </c>
      <c r="J2089" s="13">
        <v>-8.0699999999999994E-2</v>
      </c>
      <c r="K2089" s="13">
        <v>0.1101</v>
      </c>
      <c r="L2089" s="13">
        <v>-0.11600000000000001</v>
      </c>
      <c r="M2089" s="13">
        <v>-0.1152</v>
      </c>
      <c r="N2089" s="13">
        <v>-0.1588</v>
      </c>
      <c r="O2089" s="13">
        <v>-0.1933</v>
      </c>
      <c r="P2089" s="13"/>
      <c r="Q2089" s="19">
        <v>3497</v>
      </c>
      <c r="R2089" s="22">
        <v>-1.05</v>
      </c>
      <c r="S2089" s="22">
        <v>-1.4</v>
      </c>
      <c r="T2089" s="22">
        <v>0.08</v>
      </c>
      <c r="U2089" s="19">
        <v>15</v>
      </c>
      <c r="V2089" s="19">
        <v>15</v>
      </c>
      <c r="AS2089" s="2"/>
      <c r="AT2089" s="2"/>
      <c r="AU2089" s="2"/>
      <c r="AV2089" s="15"/>
      <c r="AW2089" s="15"/>
      <c r="BA2089" s="2"/>
      <c r="BB2089" s="2"/>
      <c r="BD2089" s="20"/>
      <c r="BE2089" s="20"/>
      <c r="BG2089" s="3"/>
      <c r="BH2089" s="1"/>
      <c r="BI2089" s="1"/>
      <c r="BJ2089" s="1"/>
      <c r="BK2089" s="1"/>
      <c r="BL2089" s="1"/>
    </row>
    <row r="2090" spans="1:64" x14ac:dyDescent="0.25">
      <c r="A2090" s="1" t="s">
        <v>21</v>
      </c>
      <c r="B2090" s="1" t="s">
        <v>18</v>
      </c>
      <c r="C2090" s="1" t="s">
        <v>39</v>
      </c>
      <c r="D2090" s="1" t="s">
        <v>4</v>
      </c>
      <c r="E2090" s="1" t="s">
        <v>731</v>
      </c>
      <c r="F2090" s="1" t="s">
        <v>1827</v>
      </c>
      <c r="G2090">
        <v>-2.4915E-2</v>
      </c>
      <c r="H2090" s="22">
        <v>-6.7499999999999999E-3</v>
      </c>
      <c r="I2090" s="2">
        <v>-2.4899999999999999E-2</v>
      </c>
      <c r="J2090" s="13">
        <v>-3.2800000000000003E-2</v>
      </c>
      <c r="K2090" s="13">
        <v>5.79E-2</v>
      </c>
      <c r="L2090" s="13">
        <v>-6.2E-2</v>
      </c>
      <c r="M2090" s="13">
        <v>-6.1800000000000001E-2</v>
      </c>
      <c r="N2090" s="13">
        <v>-0.1056</v>
      </c>
      <c r="O2090" s="13">
        <v>-0.1056</v>
      </c>
      <c r="P2090" s="13">
        <v>-2.4899999999999999E-2</v>
      </c>
      <c r="Q2090" s="19">
        <v>0</v>
      </c>
      <c r="R2090" s="22">
        <v>-1.07</v>
      </c>
      <c r="S2090" s="22">
        <v>-1.47</v>
      </c>
      <c r="T2090" s="22">
        <v>0.11</v>
      </c>
      <c r="U2090" s="19">
        <v>21</v>
      </c>
      <c r="V2090" s="19">
        <v>21</v>
      </c>
      <c r="AS2090" s="2"/>
      <c r="AT2090" s="2"/>
      <c r="AU2090" s="2"/>
      <c r="AV2090" s="15"/>
      <c r="AW2090" s="15"/>
      <c r="BA2090" s="2"/>
      <c r="BB2090" s="2"/>
      <c r="BD2090" s="20"/>
      <c r="BE2090" s="20"/>
      <c r="BG2090" s="3"/>
      <c r="BH2090" s="1"/>
      <c r="BI2090" s="1"/>
      <c r="BJ2090" s="1"/>
      <c r="BK2090" s="1"/>
      <c r="BL2090" s="1"/>
    </row>
    <row r="2091" spans="1:64" x14ac:dyDescent="0.25">
      <c r="A2091" s="1" t="s">
        <v>1</v>
      </c>
      <c r="B2091" s="1" t="s">
        <v>2</v>
      </c>
      <c r="C2091" s="1" t="s">
        <v>39</v>
      </c>
      <c r="D2091" s="1" t="s">
        <v>4</v>
      </c>
      <c r="E2091" s="1" t="s">
        <v>273</v>
      </c>
      <c r="F2091" s="1" t="s">
        <v>39</v>
      </c>
      <c r="G2091"/>
      <c r="H2091" s="22">
        <v>1.09E-2</v>
      </c>
      <c r="J2091" s="13">
        <v>-2.4899999999999999E-2</v>
      </c>
      <c r="K2091" s="13">
        <v>0.1074</v>
      </c>
      <c r="L2091" s="13">
        <v>-0.1225</v>
      </c>
      <c r="M2091" s="13">
        <v>-0.12089999999999999</v>
      </c>
      <c r="N2091" s="13">
        <v>-0.25169999999999998</v>
      </c>
      <c r="O2091" s="13">
        <v>-0.26829999999999998</v>
      </c>
      <c r="P2091" s="13"/>
      <c r="Q2091" s="19">
        <v>43</v>
      </c>
      <c r="R2091" s="22">
        <v>-1.1399999999999999</v>
      </c>
      <c r="S2091" s="22">
        <v>-1.99</v>
      </c>
      <c r="T2091" s="22">
        <v>-0.03</v>
      </c>
      <c r="U2091" s="19">
        <v>26</v>
      </c>
      <c r="V2091" s="19">
        <v>26</v>
      </c>
      <c r="AS2091" s="2"/>
      <c r="AT2091" s="2"/>
      <c r="AU2091" s="2"/>
      <c r="AV2091" s="15"/>
      <c r="AW2091" s="15"/>
      <c r="BA2091" s="2"/>
      <c r="BB2091" s="2"/>
      <c r="BD2091" s="20"/>
      <c r="BE2091" s="20"/>
      <c r="BG2091" s="3"/>
      <c r="BH2091" s="1"/>
      <c r="BI2091" s="1"/>
      <c r="BJ2091" s="1"/>
      <c r="BK2091" s="1"/>
      <c r="BL2091" s="1"/>
    </row>
    <row r="2092" spans="1:64" x14ac:dyDescent="0.25">
      <c r="A2092" s="1" t="s">
        <v>1</v>
      </c>
      <c r="B2092" s="1" t="s">
        <v>2</v>
      </c>
      <c r="C2092" s="1" t="s">
        <v>25</v>
      </c>
      <c r="D2092" s="1" t="s">
        <v>4</v>
      </c>
      <c r="E2092" s="1" t="s">
        <v>210</v>
      </c>
      <c r="F2092" s="1" t="s">
        <v>2787</v>
      </c>
      <c r="G2092"/>
      <c r="H2092" s="22">
        <v>3.5000000000000001E-3</v>
      </c>
      <c r="J2092" s="13">
        <v>-7.1400000000000005E-2</v>
      </c>
      <c r="K2092" s="13">
        <v>9.2999999999999999E-2</v>
      </c>
      <c r="L2092" s="13">
        <v>-0.10680000000000001</v>
      </c>
      <c r="M2092" s="13">
        <v>0</v>
      </c>
      <c r="N2092" s="13">
        <v>-7.1400000000000005E-2</v>
      </c>
      <c r="O2092" s="13">
        <v>-7.46E-2</v>
      </c>
      <c r="P2092" s="13"/>
      <c r="Q2092" s="19">
        <v>175</v>
      </c>
      <c r="R2092" s="22">
        <v>-1.1499999999999999</v>
      </c>
      <c r="S2092" s="22">
        <v>-1.78</v>
      </c>
      <c r="T2092" s="22"/>
      <c r="U2092" s="19">
        <v>8</v>
      </c>
      <c r="V2092" s="19">
        <v>8</v>
      </c>
      <c r="AS2092" s="2"/>
      <c r="AT2092" s="2"/>
      <c r="AU2092" s="2"/>
      <c r="AV2092" s="15"/>
      <c r="AW2092" s="15"/>
      <c r="BA2092" s="2"/>
      <c r="BB2092" s="2"/>
      <c r="BD2092" s="20"/>
      <c r="BE2092" s="20"/>
      <c r="BG2092" s="3"/>
      <c r="BH2092" s="1"/>
      <c r="BI2092" s="1"/>
      <c r="BJ2092" s="1"/>
      <c r="BK2092" s="1"/>
      <c r="BL2092" s="1"/>
    </row>
    <row r="2093" spans="1:64" x14ac:dyDescent="0.25">
      <c r="A2093" s="1" t="s">
        <v>17</v>
      </c>
      <c r="B2093" s="1" t="s">
        <v>18</v>
      </c>
      <c r="C2093" s="1" t="s">
        <v>25</v>
      </c>
      <c r="D2093" s="1" t="s">
        <v>4</v>
      </c>
      <c r="E2093" s="1" t="s">
        <v>731</v>
      </c>
      <c r="F2093" s="1" t="s">
        <v>2887</v>
      </c>
      <c r="G2093"/>
      <c r="H2093" s="22">
        <v>9.4000000000000004E-3</v>
      </c>
      <c r="J2093" s="13">
        <v>-0.1716</v>
      </c>
      <c r="K2093" s="13">
        <v>0.17960000000000001</v>
      </c>
      <c r="L2093" s="13">
        <v>-0.20880000000000001</v>
      </c>
      <c r="M2093" s="13">
        <v>0</v>
      </c>
      <c r="N2093" s="13">
        <v>-0.2329</v>
      </c>
      <c r="O2093" s="13">
        <v>-0.24</v>
      </c>
      <c r="P2093" s="13"/>
      <c r="Q2093" s="19">
        <v>12</v>
      </c>
      <c r="R2093" s="22">
        <v>-1.1599999999999999</v>
      </c>
      <c r="S2093" s="22">
        <v>-1.62</v>
      </c>
      <c r="T2093" s="22"/>
      <c r="U2093" s="19">
        <v>7</v>
      </c>
      <c r="V2093" s="19">
        <v>7</v>
      </c>
      <c r="AS2093" s="2"/>
      <c r="AT2093" s="2"/>
      <c r="AU2093" s="2"/>
      <c r="AV2093" s="15"/>
      <c r="AW2093" s="15"/>
      <c r="BA2093" s="2"/>
      <c r="BB2093" s="2"/>
      <c r="BD2093" s="20"/>
      <c r="BE2093" s="20"/>
      <c r="BG2093" s="3"/>
      <c r="BH2093" s="1"/>
      <c r="BI2093" s="1"/>
      <c r="BJ2093" s="1"/>
      <c r="BK2093" s="1"/>
      <c r="BL2093" s="1"/>
    </row>
    <row r="2094" spans="1:64" x14ac:dyDescent="0.25">
      <c r="A2094" s="1" t="s">
        <v>17</v>
      </c>
      <c r="B2094" s="1" t="s">
        <v>18</v>
      </c>
      <c r="C2094" s="1" t="s">
        <v>25</v>
      </c>
      <c r="D2094" s="1" t="s">
        <v>4</v>
      </c>
      <c r="E2094" s="1" t="s">
        <v>2094</v>
      </c>
      <c r="F2094" s="1" t="s">
        <v>3302</v>
      </c>
      <c r="G2094"/>
      <c r="H2094" s="22">
        <v>-2.01E-2</v>
      </c>
      <c r="J2094" s="13">
        <v>-6.2700000000000006E-2</v>
      </c>
      <c r="K2094" s="13">
        <v>5.9299999999999999E-2</v>
      </c>
      <c r="L2094" s="13">
        <v>-6.88E-2</v>
      </c>
      <c r="M2094" s="13">
        <v>0</v>
      </c>
      <c r="N2094" s="13">
        <v>-6.2700000000000006E-2</v>
      </c>
      <c r="O2094" s="13">
        <v>-7.2700000000000001E-2</v>
      </c>
      <c r="P2094" s="13"/>
      <c r="Q2094" s="19">
        <v>47</v>
      </c>
      <c r="R2094" s="22">
        <v>-1.1599999999999999</v>
      </c>
      <c r="S2094" s="22">
        <v>-2.4900000000000002</v>
      </c>
      <c r="T2094" s="22"/>
      <c r="U2094" s="19">
        <v>11</v>
      </c>
      <c r="V2094" s="19">
        <v>11</v>
      </c>
      <c r="AS2094" s="2"/>
      <c r="AT2094" s="2"/>
      <c r="AU2094" s="2"/>
      <c r="AV2094" s="15"/>
      <c r="AW2094" s="15"/>
      <c r="BA2094" s="2"/>
      <c r="BB2094" s="2"/>
      <c r="BD2094" s="20"/>
      <c r="BE2094" s="20"/>
      <c r="BG2094" s="3"/>
      <c r="BH2094" s="1"/>
      <c r="BI2094" s="1"/>
      <c r="BJ2094" s="1"/>
      <c r="BK2094" s="1"/>
      <c r="BL2094" s="1"/>
    </row>
    <row r="2095" spans="1:64" x14ac:dyDescent="0.25">
      <c r="A2095" s="1" t="s">
        <v>17</v>
      </c>
      <c r="B2095" s="1" t="s">
        <v>18</v>
      </c>
      <c r="C2095" s="1" t="s">
        <v>25</v>
      </c>
      <c r="D2095" s="1" t="s">
        <v>473</v>
      </c>
      <c r="E2095" s="1" t="s">
        <v>3303</v>
      </c>
      <c r="F2095" s="1" t="s">
        <v>3304</v>
      </c>
      <c r="G2095"/>
      <c r="H2095" s="22">
        <v>-9.4799999999999995E-2</v>
      </c>
      <c r="J2095" s="13">
        <v>-0.41310000000000002</v>
      </c>
      <c r="K2095" s="13">
        <v>0.24429999999999999</v>
      </c>
      <c r="L2095" s="13">
        <v>-0.28689999999999999</v>
      </c>
      <c r="M2095" s="13">
        <v>-0.27300000000000002</v>
      </c>
      <c r="N2095" s="13">
        <v>-0.41310000000000002</v>
      </c>
      <c r="O2095" s="13">
        <v>-0.41310000000000002</v>
      </c>
      <c r="P2095" s="13"/>
      <c r="Q2095" s="19">
        <v>87</v>
      </c>
      <c r="R2095" s="22">
        <v>-1.17</v>
      </c>
      <c r="S2095" s="22">
        <v>-2.08</v>
      </c>
      <c r="T2095" s="22">
        <v>0.56000000000000005</v>
      </c>
      <c r="U2095" s="19">
        <v>12</v>
      </c>
      <c r="V2095" s="19">
        <v>7</v>
      </c>
      <c r="AS2095" s="2"/>
      <c r="AT2095" s="2"/>
      <c r="AU2095" s="2"/>
      <c r="AV2095" s="15"/>
      <c r="AW2095" s="15"/>
      <c r="BA2095" s="2"/>
      <c r="BB2095" s="2"/>
      <c r="BD2095" s="20"/>
      <c r="BE2095" s="20"/>
      <c r="BG2095" s="3"/>
      <c r="BH2095" s="1"/>
      <c r="BI2095" s="1"/>
      <c r="BJ2095" s="1"/>
      <c r="BK2095" s="1"/>
      <c r="BL2095" s="1"/>
    </row>
    <row r="2096" spans="1:64" x14ac:dyDescent="0.25">
      <c r="A2096" s="1" t="s">
        <v>1079</v>
      </c>
      <c r="B2096" s="1" t="s">
        <v>18</v>
      </c>
      <c r="C2096" s="1" t="s">
        <v>7</v>
      </c>
      <c r="D2096" s="1" t="s">
        <v>473</v>
      </c>
      <c r="E2096" s="1" t="s">
        <v>1498</v>
      </c>
      <c r="F2096" s="1" t="s">
        <v>2343</v>
      </c>
      <c r="G2096">
        <v>0</v>
      </c>
      <c r="H2096" s="22">
        <v>-2.0407999999999999E-2</v>
      </c>
      <c r="I2096" s="2">
        <v>0</v>
      </c>
      <c r="J2096" s="13">
        <v>-0.2258</v>
      </c>
      <c r="K2096" s="13">
        <v>0.16400000000000001</v>
      </c>
      <c r="L2096" s="13">
        <v>-0.2039</v>
      </c>
      <c r="M2096" s="13">
        <v>-0.19670000000000001</v>
      </c>
      <c r="N2096" s="13">
        <v>-0.75019999999999998</v>
      </c>
      <c r="O2096" s="13">
        <v>-0.75019999999999998</v>
      </c>
      <c r="P2096" s="13">
        <v>0</v>
      </c>
      <c r="Q2096" s="19">
        <v>0</v>
      </c>
      <c r="R2096" s="22">
        <v>-1.24</v>
      </c>
      <c r="S2096" s="22">
        <v>-2.16</v>
      </c>
      <c r="T2096" s="22">
        <v>0.12</v>
      </c>
      <c r="U2096" s="19">
        <v>73</v>
      </c>
      <c r="V2096" s="19">
        <v>73</v>
      </c>
      <c r="AS2096" s="2"/>
      <c r="AT2096" s="2"/>
      <c r="AU2096" s="2"/>
      <c r="AV2096" s="15"/>
      <c r="AW2096" s="15"/>
      <c r="BA2096" s="2"/>
      <c r="BB2096" s="2"/>
      <c r="BD2096" s="20"/>
      <c r="BE2096" s="20"/>
      <c r="BG2096" s="3"/>
      <c r="BH2096" s="1"/>
      <c r="BI2096" s="1"/>
      <c r="BJ2096" s="1"/>
      <c r="BK2096" s="1"/>
      <c r="BL2096" s="1"/>
    </row>
    <row r="2097" spans="1:64" x14ac:dyDescent="0.25">
      <c r="A2097" s="1" t="s">
        <v>1</v>
      </c>
      <c r="B2097" s="1" t="s">
        <v>18</v>
      </c>
      <c r="C2097" s="1" t="s">
        <v>25</v>
      </c>
      <c r="D2097" s="1" t="s">
        <v>16</v>
      </c>
      <c r="E2097" s="1" t="s">
        <v>1749</v>
      </c>
      <c r="F2097" s="1" t="s">
        <v>1730</v>
      </c>
      <c r="G2097"/>
      <c r="H2097" s="22">
        <v>5.7999999999999996E-3</v>
      </c>
      <c r="J2097" s="13">
        <v>-0.1066</v>
      </c>
      <c r="K2097" s="13">
        <v>6.9500000000000006E-2</v>
      </c>
      <c r="L2097" s="13">
        <v>-8.6499999999999994E-2</v>
      </c>
      <c r="M2097" s="13">
        <v>-8.5300000000000001E-2</v>
      </c>
      <c r="N2097" s="13">
        <v>-0.11559999999999999</v>
      </c>
      <c r="O2097" s="13">
        <v>-0.1207</v>
      </c>
      <c r="P2097" s="13"/>
      <c r="Q2097" s="19">
        <v>0</v>
      </c>
      <c r="R2097" s="22">
        <v>-1.24</v>
      </c>
      <c r="S2097" s="22">
        <v>-1.35</v>
      </c>
      <c r="T2097" s="22">
        <v>0.11</v>
      </c>
      <c r="U2097" s="19">
        <v>14</v>
      </c>
      <c r="V2097" s="19">
        <v>7</v>
      </c>
      <c r="AS2097" s="2"/>
      <c r="AT2097" s="2"/>
      <c r="AU2097" s="2"/>
      <c r="AV2097" s="15"/>
      <c r="AW2097" s="15"/>
      <c r="BA2097" s="2"/>
      <c r="BB2097" s="2"/>
      <c r="BD2097" s="20"/>
      <c r="BE2097" s="20"/>
      <c r="BG2097" s="3"/>
      <c r="BH2097" s="1"/>
      <c r="BI2097" s="1"/>
      <c r="BJ2097" s="1"/>
      <c r="BK2097" s="1"/>
      <c r="BL2097" s="1"/>
    </row>
    <row r="2098" spans="1:64" x14ac:dyDescent="0.25">
      <c r="A2098" s="1" t="s">
        <v>32</v>
      </c>
      <c r="B2098" s="1" t="s">
        <v>18</v>
      </c>
      <c r="C2098" s="1" t="s">
        <v>342</v>
      </c>
      <c r="D2098" s="1" t="s">
        <v>4</v>
      </c>
      <c r="E2098" s="1" t="s">
        <v>2968</v>
      </c>
      <c r="F2098" s="1" t="s">
        <v>2969</v>
      </c>
      <c r="G2098"/>
      <c r="H2098" s="22">
        <v>-4.1000000000000003E-3</v>
      </c>
      <c r="J2098" s="13">
        <v>-2.7699999999999999E-2</v>
      </c>
      <c r="K2098" s="13">
        <v>6.6699999999999995E-2</v>
      </c>
      <c r="L2098" s="13">
        <v>-9.0499999999999997E-2</v>
      </c>
      <c r="M2098" s="13">
        <v>-8.8800000000000004E-2</v>
      </c>
      <c r="N2098" s="13">
        <v>-0.1166</v>
      </c>
      <c r="O2098" s="13">
        <v>-0.14460000000000001</v>
      </c>
      <c r="P2098" s="13"/>
      <c r="Q2098" s="19">
        <v>968</v>
      </c>
      <c r="R2098" s="22">
        <v>-1.36</v>
      </c>
      <c r="S2098" s="22">
        <v>-1.78</v>
      </c>
      <c r="T2098" s="22">
        <v>-0.2</v>
      </c>
      <c r="U2098" s="19">
        <v>16</v>
      </c>
      <c r="V2098" s="19">
        <v>16</v>
      </c>
      <c r="AS2098" s="2"/>
      <c r="AT2098" s="2"/>
      <c r="AU2098" s="2"/>
      <c r="AV2098" s="15"/>
      <c r="AW2098" s="15"/>
      <c r="BA2098" s="2"/>
      <c r="BB2098" s="2"/>
      <c r="BD2098" s="20"/>
      <c r="BE2098" s="20"/>
      <c r="BG2098" s="3"/>
      <c r="BH2098" s="1"/>
      <c r="BI2098" s="1"/>
      <c r="BJ2098" s="1"/>
      <c r="BK2098" s="1"/>
      <c r="BL2098" s="1"/>
    </row>
    <row r="2099" spans="1:64" x14ac:dyDescent="0.25">
      <c r="A2099" s="1" t="s">
        <v>1</v>
      </c>
      <c r="B2099" s="1" t="s">
        <v>2</v>
      </c>
      <c r="C2099" s="1" t="s">
        <v>56</v>
      </c>
      <c r="D2099" s="1" t="s">
        <v>30</v>
      </c>
      <c r="E2099" s="1" t="s">
        <v>3051</v>
      </c>
      <c r="F2099" s="1" t="s">
        <v>3052</v>
      </c>
      <c r="G2099"/>
      <c r="H2099" s="22">
        <v>4.3E-3</v>
      </c>
      <c r="J2099" s="13">
        <v>-5.1999999999999998E-2</v>
      </c>
      <c r="K2099" s="13">
        <v>3.0599999999999999E-2</v>
      </c>
      <c r="L2099" s="13">
        <v>-4.3200000000000002E-2</v>
      </c>
      <c r="M2099" s="13">
        <v>-4.2799999999999998E-2</v>
      </c>
      <c r="N2099" s="13">
        <v>-6.8599999999999994E-2</v>
      </c>
      <c r="O2099" s="13">
        <v>-7.2599999999999998E-2</v>
      </c>
      <c r="P2099" s="13"/>
      <c r="Q2099" s="19">
        <v>1400</v>
      </c>
      <c r="R2099" s="22">
        <v>-1.41</v>
      </c>
      <c r="S2099" s="22">
        <v>-2.36</v>
      </c>
      <c r="T2099" s="22">
        <v>-0.65</v>
      </c>
      <c r="U2099" s="19">
        <v>14</v>
      </c>
      <c r="V2099" s="19">
        <v>14</v>
      </c>
      <c r="AS2099" s="2"/>
      <c r="AT2099" s="2"/>
      <c r="AU2099" s="2"/>
      <c r="AV2099" s="15"/>
      <c r="AW2099" s="15"/>
      <c r="BA2099" s="2"/>
      <c r="BB2099" s="2"/>
      <c r="BD2099" s="20"/>
      <c r="BE2099" s="20"/>
      <c r="BG2099" s="3"/>
      <c r="BH2099" s="1"/>
      <c r="BI2099" s="1"/>
      <c r="BJ2099" s="1"/>
      <c r="BK2099" s="1"/>
      <c r="BL2099" s="1"/>
    </row>
    <row r="2100" spans="1:64" x14ac:dyDescent="0.25">
      <c r="A2100" s="1" t="s">
        <v>148</v>
      </c>
      <c r="B2100" s="1" t="s">
        <v>2</v>
      </c>
      <c r="C2100" s="1" t="s">
        <v>56</v>
      </c>
      <c r="D2100" s="1" t="s">
        <v>48</v>
      </c>
      <c r="E2100" s="1" t="s">
        <v>2827</v>
      </c>
      <c r="F2100" s="1" t="s">
        <v>2828</v>
      </c>
      <c r="G2100"/>
      <c r="H2100" s="22">
        <v>0</v>
      </c>
      <c r="J2100" s="13">
        <v>-4.4299999999999999E-2</v>
      </c>
      <c r="K2100" s="13">
        <v>2.87E-2</v>
      </c>
      <c r="L2100" s="13">
        <v>-4.1399999999999999E-2</v>
      </c>
      <c r="M2100" s="13">
        <v>-4.1000000000000002E-2</v>
      </c>
      <c r="N2100" s="13">
        <v>-4.4299999999999999E-2</v>
      </c>
      <c r="O2100" s="13">
        <v>-4.4299999999999999E-2</v>
      </c>
      <c r="P2100" s="13"/>
      <c r="Q2100" s="19">
        <v>23</v>
      </c>
      <c r="R2100" s="22">
        <v>-1.44</v>
      </c>
      <c r="S2100" s="22">
        <v>-1.27</v>
      </c>
      <c r="T2100" s="22"/>
      <c r="U2100" s="19">
        <v>12</v>
      </c>
      <c r="V2100" s="19">
        <v>12</v>
      </c>
      <c r="AS2100" s="2"/>
      <c r="AT2100" s="2"/>
      <c r="AU2100" s="2"/>
      <c r="AV2100" s="15"/>
      <c r="AW2100" s="15"/>
      <c r="BA2100" s="2"/>
      <c r="BB2100" s="2"/>
      <c r="BD2100" s="20"/>
      <c r="BE2100" s="20"/>
      <c r="BG2100" s="3"/>
      <c r="BH2100" s="1"/>
      <c r="BI2100" s="1"/>
      <c r="BJ2100" s="1"/>
      <c r="BK2100" s="1"/>
      <c r="BL2100" s="1"/>
    </row>
    <row r="2101" spans="1:64" x14ac:dyDescent="0.25">
      <c r="A2101" s="1" t="s">
        <v>17</v>
      </c>
      <c r="B2101" s="1" t="s">
        <v>18</v>
      </c>
      <c r="C2101" s="1" t="s">
        <v>25</v>
      </c>
      <c r="D2101" s="1" t="s">
        <v>286</v>
      </c>
      <c r="E2101" s="1" t="s">
        <v>3326</v>
      </c>
      <c r="F2101" s="1" t="s">
        <v>3327</v>
      </c>
      <c r="G2101"/>
      <c r="H2101" s="22">
        <v>-3.8399999999999997E-2</v>
      </c>
      <c r="I2101" s="2">
        <v>-9.4299999999999995E-2</v>
      </c>
      <c r="J2101" s="13">
        <v>-4.7399999999999998E-2</v>
      </c>
      <c r="K2101" s="13">
        <v>0.10150000000000001</v>
      </c>
      <c r="L2101" s="13">
        <v>-0.1711</v>
      </c>
      <c r="M2101" s="13">
        <v>0</v>
      </c>
      <c r="N2101" s="13">
        <v>-0.15870000000000001</v>
      </c>
      <c r="O2101" s="13">
        <v>-0.15870000000000001</v>
      </c>
      <c r="P2101" s="13">
        <v>0</v>
      </c>
      <c r="Q2101" s="19">
        <v>0</v>
      </c>
      <c r="R2101" s="22">
        <v>-1.69</v>
      </c>
      <c r="S2101" s="22">
        <v>-3.69</v>
      </c>
      <c r="T2101" s="22"/>
      <c r="U2101" s="19">
        <v>8</v>
      </c>
      <c r="V2101" s="19">
        <v>8</v>
      </c>
      <c r="AS2101" s="2"/>
      <c r="AT2101" s="2"/>
      <c r="AU2101" s="2"/>
      <c r="AV2101" s="15"/>
      <c r="AW2101" s="15"/>
      <c r="BA2101" s="2"/>
      <c r="BB2101" s="2"/>
      <c r="BD2101" s="20"/>
      <c r="BE2101" s="20"/>
      <c r="BG2101" s="3"/>
      <c r="BH2101" s="1"/>
      <c r="BI2101" s="1"/>
      <c r="BJ2101" s="1"/>
      <c r="BK2101" s="1"/>
      <c r="BL2101" s="1"/>
    </row>
    <row r="2102" spans="1:64" x14ac:dyDescent="0.25">
      <c r="A2102" s="1" t="s">
        <v>6</v>
      </c>
      <c r="B2102" s="1" t="s">
        <v>18</v>
      </c>
      <c r="C2102" s="1" t="s">
        <v>1645</v>
      </c>
      <c r="D2102" s="1" t="s">
        <v>4</v>
      </c>
      <c r="E2102" s="1" t="s">
        <v>3361</v>
      </c>
      <c r="F2102" s="1" t="s">
        <v>3362</v>
      </c>
      <c r="G2102">
        <v>0.109364</v>
      </c>
      <c r="H2102" s="22">
        <v>-0.226047</v>
      </c>
      <c r="J2102" s="13"/>
      <c r="K2102" s="13"/>
      <c r="L2102" s="13"/>
      <c r="M2102" s="13"/>
      <c r="N2102" s="13">
        <v>-0.1414</v>
      </c>
      <c r="O2102" s="13"/>
      <c r="P2102" s="13"/>
      <c r="Q2102" s="19">
        <v>0</v>
      </c>
      <c r="R2102" s="22"/>
      <c r="S2102" s="22"/>
      <c r="T2102" s="22"/>
      <c r="U2102" s="19"/>
      <c r="V2102" s="19"/>
      <c r="AS2102" s="2"/>
      <c r="AT2102" s="2"/>
      <c r="AU2102" s="2"/>
      <c r="AV2102" s="15"/>
      <c r="AW2102" s="15"/>
      <c r="BA2102" s="2"/>
      <c r="BB2102" s="2"/>
      <c r="BD2102" s="20"/>
      <c r="BE2102" s="20"/>
      <c r="BG2102" s="3"/>
      <c r="BH2102" s="1"/>
      <c r="BI2102" s="1"/>
      <c r="BJ2102" s="1"/>
      <c r="BK2102" s="1"/>
      <c r="BL2102" s="1"/>
    </row>
    <row r="2103" spans="1:64" x14ac:dyDescent="0.25">
      <c r="A2103" s="1" t="s">
        <v>1</v>
      </c>
      <c r="B2103" s="1" t="s">
        <v>18</v>
      </c>
      <c r="C2103" s="1" t="s">
        <v>25</v>
      </c>
      <c r="D2103" s="1" t="s">
        <v>4</v>
      </c>
      <c r="E2103" s="1" t="s">
        <v>3349</v>
      </c>
      <c r="F2103" s="1" t="s">
        <v>3350</v>
      </c>
      <c r="G2103"/>
      <c r="H2103" s="22">
        <v>-1.7999999999999999E-2</v>
      </c>
      <c r="J2103" s="13"/>
      <c r="K2103" s="13"/>
      <c r="L2103" s="13"/>
      <c r="M2103" s="13"/>
      <c r="N2103" s="13"/>
      <c r="O2103" s="13"/>
      <c r="P2103" s="13"/>
      <c r="Q2103" s="19">
        <v>22</v>
      </c>
      <c r="R2103" s="22"/>
      <c r="S2103" s="22"/>
      <c r="T2103" s="22"/>
      <c r="U2103" s="19"/>
      <c r="V2103" s="19"/>
      <c r="AS2103" s="2"/>
      <c r="AT2103" s="2"/>
      <c r="AU2103" s="2"/>
      <c r="AV2103" s="15"/>
      <c r="AW2103" s="15"/>
      <c r="BA2103" s="2"/>
      <c r="BB2103" s="2"/>
      <c r="BD2103" s="20"/>
      <c r="BE2103" s="20"/>
      <c r="BG2103" s="3"/>
      <c r="BH2103" s="1"/>
      <c r="BI2103" s="1"/>
      <c r="BJ2103" s="1"/>
      <c r="BK2103" s="1"/>
      <c r="BL2103" s="1"/>
    </row>
    <row r="2104" spans="1:64" x14ac:dyDescent="0.25">
      <c r="A2104" s="1" t="s">
        <v>6</v>
      </c>
      <c r="B2104" s="1" t="s">
        <v>18</v>
      </c>
      <c r="C2104" s="1" t="s">
        <v>1645</v>
      </c>
      <c r="D2104" s="1" t="s">
        <v>4</v>
      </c>
      <c r="E2104" s="1" t="s">
        <v>3368</v>
      </c>
      <c r="F2104" s="1" t="s">
        <v>3369</v>
      </c>
      <c r="G2104">
        <v>3.5203999999999999E-2</v>
      </c>
      <c r="H2104" s="22">
        <v>-0.149979</v>
      </c>
      <c r="J2104" s="13"/>
      <c r="K2104" s="13"/>
      <c r="L2104" s="13"/>
      <c r="M2104" s="13"/>
      <c r="N2104" s="13">
        <v>-0.1201</v>
      </c>
      <c r="O2104" s="13"/>
      <c r="P2104" s="13"/>
      <c r="Q2104" s="19">
        <v>0</v>
      </c>
      <c r="R2104" s="22"/>
      <c r="S2104" s="22"/>
      <c r="T2104" s="22"/>
      <c r="U2104" s="19"/>
      <c r="V2104" s="19"/>
      <c r="AS2104" s="2"/>
      <c r="AT2104" s="2"/>
      <c r="AU2104" s="2"/>
      <c r="AV2104" s="15"/>
      <c r="AW2104" s="15"/>
      <c r="BA2104" s="2"/>
      <c r="BB2104" s="2"/>
      <c r="BD2104" s="20"/>
      <c r="BE2104" s="20"/>
      <c r="BG2104" s="3"/>
      <c r="BH2104" s="1"/>
      <c r="BI2104" s="1"/>
      <c r="BJ2104" s="1"/>
      <c r="BK2104" s="1"/>
      <c r="BL2104" s="1"/>
    </row>
    <row r="2105" spans="1:64" x14ac:dyDescent="0.25">
      <c r="A2105" s="1" t="s">
        <v>6</v>
      </c>
      <c r="B2105" s="1" t="s">
        <v>18</v>
      </c>
      <c r="C2105" s="1" t="s">
        <v>1645</v>
      </c>
      <c r="D2105" s="1" t="s">
        <v>4</v>
      </c>
      <c r="E2105" s="1" t="s">
        <v>3368</v>
      </c>
      <c r="F2105" s="1" t="s">
        <v>3370</v>
      </c>
      <c r="G2105">
        <v>-4.9791000000000002E-2</v>
      </c>
      <c r="H2105" s="22">
        <v>-0.35061300000000001</v>
      </c>
      <c r="J2105" s="13"/>
      <c r="K2105" s="13"/>
      <c r="L2105" s="13"/>
      <c r="M2105" s="13"/>
      <c r="N2105" s="13">
        <v>-0.38290000000000002</v>
      </c>
      <c r="O2105" s="13"/>
      <c r="P2105" s="13"/>
      <c r="Q2105" s="19">
        <v>0</v>
      </c>
      <c r="R2105" s="22"/>
      <c r="S2105" s="22"/>
      <c r="T2105" s="22"/>
      <c r="U2105" s="19"/>
      <c r="V2105" s="19"/>
      <c r="AS2105" s="2"/>
      <c r="AT2105" s="2"/>
      <c r="AU2105" s="2"/>
      <c r="AV2105" s="15"/>
      <c r="AW2105" s="15"/>
      <c r="BA2105" s="2"/>
      <c r="BB2105" s="2"/>
      <c r="BD2105" s="20"/>
      <c r="BE2105" s="20"/>
      <c r="BG2105" s="3"/>
      <c r="BH2105" s="1"/>
      <c r="BI2105" s="1"/>
      <c r="BJ2105" s="1"/>
      <c r="BK2105" s="1"/>
      <c r="BL2105" s="1"/>
    </row>
    <row r="2106" spans="1:64" x14ac:dyDescent="0.25">
      <c r="A2106" s="1" t="s">
        <v>6</v>
      </c>
      <c r="B2106" s="1" t="s">
        <v>18</v>
      </c>
      <c r="C2106" s="1" t="s">
        <v>1645</v>
      </c>
      <c r="D2106" s="1" t="s">
        <v>4</v>
      </c>
      <c r="E2106" s="1" t="s">
        <v>3368</v>
      </c>
      <c r="F2106" s="1" t="s">
        <v>3371</v>
      </c>
      <c r="G2106">
        <v>-2.6041000000000002E-2</v>
      </c>
      <c r="H2106" s="22">
        <v>-0.25073899999999999</v>
      </c>
      <c r="J2106" s="13"/>
      <c r="K2106" s="13"/>
      <c r="L2106" s="13"/>
      <c r="M2106" s="13"/>
      <c r="N2106" s="13">
        <v>-0.27029999999999998</v>
      </c>
      <c r="O2106" s="13"/>
      <c r="P2106" s="13"/>
      <c r="Q2106" s="19">
        <v>0</v>
      </c>
      <c r="R2106" s="22"/>
      <c r="S2106" s="22"/>
      <c r="T2106" s="22"/>
      <c r="U2106" s="19"/>
      <c r="V2106" s="19"/>
      <c r="AS2106" s="2"/>
      <c r="AT2106" s="2"/>
      <c r="AU2106" s="2"/>
      <c r="AV2106" s="15"/>
      <c r="AW2106" s="15"/>
      <c r="BA2106" s="2"/>
      <c r="BB2106" s="2"/>
      <c r="BD2106" s="20"/>
      <c r="BE2106" s="20"/>
      <c r="BG2106" s="3"/>
      <c r="BH2106" s="1"/>
      <c r="BI2106" s="1"/>
      <c r="BJ2106" s="1"/>
      <c r="BK2106" s="1"/>
      <c r="BL2106" s="1"/>
    </row>
    <row r="2107" spans="1:64" x14ac:dyDescent="0.25">
      <c r="A2107" s="1" t="s">
        <v>1</v>
      </c>
      <c r="B2107" s="1" t="s">
        <v>18</v>
      </c>
      <c r="C2107" s="1" t="s">
        <v>56</v>
      </c>
      <c r="D2107" s="1" t="s">
        <v>4</v>
      </c>
      <c r="E2107" s="1" t="s">
        <v>1315</v>
      </c>
      <c r="F2107" s="1" t="s">
        <v>3355</v>
      </c>
      <c r="G2107"/>
      <c r="H2107" s="22">
        <v>-8.9999999999999993E-3</v>
      </c>
      <c r="J2107" s="13"/>
      <c r="K2107" s="13"/>
      <c r="L2107" s="13"/>
      <c r="M2107" s="13"/>
      <c r="N2107" s="13"/>
      <c r="O2107" s="13"/>
      <c r="P2107" s="13"/>
      <c r="Q2107" s="19">
        <v>57</v>
      </c>
      <c r="R2107" s="22"/>
      <c r="S2107" s="22"/>
      <c r="T2107" s="22"/>
      <c r="U2107" s="19"/>
      <c r="V2107" s="19"/>
      <c r="AS2107" s="2"/>
      <c r="AT2107" s="2"/>
      <c r="AU2107" s="2"/>
      <c r="AV2107" s="15"/>
      <c r="AW2107" s="15"/>
      <c r="BA2107" s="2"/>
      <c r="BB2107" s="2"/>
      <c r="BD2107" s="20"/>
      <c r="BE2107" s="20"/>
      <c r="BG2107" s="3"/>
      <c r="BH2107" s="1"/>
      <c r="BI2107" s="1"/>
      <c r="BJ2107" s="1"/>
      <c r="BK2107" s="1"/>
      <c r="BL2107" s="1"/>
    </row>
    <row r="2108" spans="1:64" x14ac:dyDescent="0.25">
      <c r="A2108" s="1" t="s">
        <v>6</v>
      </c>
      <c r="B2108" s="1" t="s">
        <v>18</v>
      </c>
      <c r="C2108" s="1" t="s">
        <v>1645</v>
      </c>
      <c r="D2108" s="1" t="s">
        <v>4</v>
      </c>
      <c r="E2108" s="1" t="s">
        <v>3119</v>
      </c>
      <c r="F2108" s="1" t="s">
        <v>3120</v>
      </c>
      <c r="G2108">
        <v>5.9297999999999997E-2</v>
      </c>
      <c r="H2108" s="22">
        <v>3.0761E-2</v>
      </c>
      <c r="J2108" s="13"/>
      <c r="K2108" s="13"/>
      <c r="L2108" s="13"/>
      <c r="M2108" s="13"/>
      <c r="N2108" s="13">
        <v>0</v>
      </c>
      <c r="O2108" s="13"/>
      <c r="P2108" s="13"/>
      <c r="Q2108" s="19">
        <v>0</v>
      </c>
      <c r="R2108" s="22"/>
      <c r="S2108" s="22"/>
      <c r="T2108" s="22"/>
      <c r="U2108" s="19"/>
      <c r="V2108" s="19"/>
      <c r="AS2108" s="2"/>
      <c r="AT2108" s="2"/>
      <c r="AU2108" s="2"/>
      <c r="AV2108" s="15"/>
      <c r="AW2108" s="15"/>
      <c r="BA2108" s="2"/>
      <c r="BB2108" s="2"/>
      <c r="BD2108" s="20"/>
      <c r="BE2108" s="20"/>
      <c r="BG2108" s="3"/>
      <c r="BH2108" s="1"/>
      <c r="BI2108" s="1"/>
      <c r="BJ2108" s="1"/>
      <c r="BK2108" s="1"/>
      <c r="BL2108" s="1"/>
    </row>
    <row r="2109" spans="1:64" x14ac:dyDescent="0.25">
      <c r="A2109" s="1" t="s">
        <v>6</v>
      </c>
      <c r="B2109" s="1" t="s">
        <v>18</v>
      </c>
      <c r="C2109" s="1" t="s">
        <v>1645</v>
      </c>
      <c r="D2109" s="1" t="s">
        <v>4</v>
      </c>
      <c r="E2109" s="1" t="s">
        <v>3121</v>
      </c>
      <c r="F2109" s="1" t="s">
        <v>3122</v>
      </c>
      <c r="G2109">
        <v>-7.5175000000000006E-2</v>
      </c>
      <c r="H2109" s="22">
        <v>-0.171599</v>
      </c>
      <c r="J2109" s="13"/>
      <c r="K2109" s="13"/>
      <c r="L2109" s="13"/>
      <c r="M2109" s="13"/>
      <c r="N2109" s="13">
        <v>-0.2339</v>
      </c>
      <c r="O2109" s="13"/>
      <c r="P2109" s="13"/>
      <c r="Q2109" s="19">
        <v>0</v>
      </c>
      <c r="R2109" s="22"/>
      <c r="S2109" s="22"/>
      <c r="T2109" s="22"/>
      <c r="U2109" s="19"/>
      <c r="V2109" s="19"/>
      <c r="AS2109" s="2"/>
      <c r="AT2109" s="2"/>
      <c r="AU2109" s="2"/>
      <c r="AV2109" s="15"/>
      <c r="AW2109" s="15"/>
      <c r="BA2109" s="2"/>
      <c r="BB2109" s="2"/>
      <c r="BD2109" s="20"/>
      <c r="BE2109" s="20"/>
      <c r="BG2109" s="3"/>
      <c r="BH2109" s="1"/>
      <c r="BI2109" s="1"/>
      <c r="BJ2109" s="1"/>
      <c r="BK2109" s="1"/>
      <c r="BL2109" s="1"/>
    </row>
    <row r="2110" spans="1:64" x14ac:dyDescent="0.25">
      <c r="A2110" s="1" t="s">
        <v>1</v>
      </c>
      <c r="B2110" s="1" t="s">
        <v>2</v>
      </c>
      <c r="C2110" s="1" t="s">
        <v>13</v>
      </c>
      <c r="D2110" s="1" t="s">
        <v>4</v>
      </c>
      <c r="E2110" s="1" t="s">
        <v>91</v>
      </c>
      <c r="F2110" s="1" t="s">
        <v>3282</v>
      </c>
      <c r="G2110"/>
      <c r="H2110" s="22">
        <v>-5.9999999999999995E-4</v>
      </c>
      <c r="J2110" s="13"/>
      <c r="K2110" s="13"/>
      <c r="L2110" s="13"/>
      <c r="M2110" s="13"/>
      <c r="N2110" s="13">
        <v>-5.9999999999999995E-4</v>
      </c>
      <c r="O2110" s="13"/>
      <c r="P2110" s="13"/>
      <c r="Q2110" s="19">
        <v>0</v>
      </c>
      <c r="R2110" s="22"/>
      <c r="S2110" s="22"/>
      <c r="T2110" s="22"/>
      <c r="U2110" s="19"/>
      <c r="V2110" s="19"/>
      <c r="AS2110" s="2"/>
      <c r="AT2110" s="2"/>
      <c r="AU2110" s="2"/>
      <c r="AV2110" s="15"/>
      <c r="AW2110" s="15"/>
      <c r="BA2110" s="2"/>
      <c r="BB2110" s="2"/>
      <c r="BD2110" s="20"/>
      <c r="BE2110" s="20"/>
      <c r="BG2110" s="3"/>
      <c r="BH2110" s="1"/>
      <c r="BI2110" s="1"/>
      <c r="BJ2110" s="1"/>
      <c r="BK2110" s="1"/>
      <c r="BL2110" s="1"/>
    </row>
    <row r="2111" spans="1:64" x14ac:dyDescent="0.25">
      <c r="A2111" s="1" t="s">
        <v>1</v>
      </c>
      <c r="B2111" s="1" t="s">
        <v>2</v>
      </c>
      <c r="C2111" s="1" t="s">
        <v>13</v>
      </c>
      <c r="D2111" s="1" t="s">
        <v>4</v>
      </c>
      <c r="E2111" s="1" t="s">
        <v>91</v>
      </c>
      <c r="F2111" s="1" t="s">
        <v>3283</v>
      </c>
      <c r="G2111"/>
      <c r="H2111" s="22">
        <v>1.6199999999999999E-2</v>
      </c>
      <c r="J2111" s="13"/>
      <c r="K2111" s="13"/>
      <c r="L2111" s="13"/>
      <c r="M2111" s="13"/>
      <c r="N2111" s="13">
        <v>0</v>
      </c>
      <c r="O2111" s="13"/>
      <c r="P2111" s="13"/>
      <c r="Q2111" s="19">
        <v>0</v>
      </c>
      <c r="R2111" s="22"/>
      <c r="S2111" s="22"/>
      <c r="T2111" s="22"/>
      <c r="U2111" s="19"/>
      <c r="V2111" s="19"/>
      <c r="AS2111" s="2"/>
      <c r="AT2111" s="2"/>
      <c r="AU2111" s="2"/>
      <c r="AV2111" s="15"/>
      <c r="AW2111" s="15"/>
      <c r="BA2111" s="2"/>
      <c r="BB2111" s="2"/>
      <c r="BD2111" s="20"/>
      <c r="BE2111" s="20"/>
      <c r="BG2111" s="3"/>
      <c r="BH2111" s="1"/>
      <c r="BI2111" s="1"/>
      <c r="BJ2111" s="1"/>
      <c r="BK2111" s="1"/>
      <c r="BL2111" s="1"/>
    </row>
    <row r="2112" spans="1:64" x14ac:dyDescent="0.25">
      <c r="A2112" s="1" t="s">
        <v>36</v>
      </c>
      <c r="B2112" s="1" t="s">
        <v>1614</v>
      </c>
      <c r="C2112" s="1" t="s">
        <v>39</v>
      </c>
      <c r="D2112" s="1" t="s">
        <v>4</v>
      </c>
      <c r="E2112" s="1" t="s">
        <v>3319</v>
      </c>
      <c r="F2112" s="1" t="s">
        <v>3320</v>
      </c>
      <c r="G2112"/>
      <c r="H2112" s="22">
        <v>2.1399999999999999E-2</v>
      </c>
      <c r="J2112" s="13"/>
      <c r="K2112" s="13"/>
      <c r="L2112" s="13"/>
      <c r="M2112" s="13"/>
      <c r="N2112" s="13">
        <v>0</v>
      </c>
      <c r="O2112" s="13"/>
      <c r="P2112" s="13"/>
      <c r="Q2112" s="19">
        <v>36810</v>
      </c>
      <c r="R2112" s="22"/>
      <c r="S2112" s="22"/>
      <c r="T2112" s="22"/>
      <c r="U2112" s="19"/>
      <c r="V2112" s="19"/>
      <c r="AS2112" s="2"/>
      <c r="AT2112" s="2"/>
      <c r="AU2112" s="2"/>
      <c r="AV2112" s="15"/>
      <c r="AW2112" s="15"/>
      <c r="BA2112" s="2"/>
      <c r="BB2112" s="2"/>
      <c r="BD2112" s="20"/>
      <c r="BE2112" s="20"/>
      <c r="BG2112" s="3"/>
      <c r="BH2112" s="1"/>
      <c r="BI2112" s="1"/>
      <c r="BJ2112" s="1"/>
      <c r="BK2112" s="1"/>
      <c r="BL2112" s="1"/>
    </row>
    <row r="2113" spans="45:64" x14ac:dyDescent="0.25">
      <c r="AS2113" s="2"/>
      <c r="AT2113" s="2"/>
      <c r="AU2113" s="2"/>
      <c r="AV2113" s="15"/>
      <c r="AW2113" s="15"/>
      <c r="BA2113" s="2"/>
      <c r="BB2113" s="2"/>
      <c r="BD2113" s="20"/>
      <c r="BE2113" s="20"/>
      <c r="BG2113" s="3"/>
      <c r="BH2113" s="1"/>
      <c r="BI2113" s="1"/>
      <c r="BJ2113" s="1"/>
      <c r="BK2113" s="1"/>
      <c r="BL2113" s="1"/>
    </row>
    <row r="2114" spans="45:64" x14ac:dyDescent="0.25">
      <c r="AS2114" s="2"/>
      <c r="AT2114" s="2"/>
      <c r="AU2114" s="2"/>
      <c r="AV2114" s="15"/>
      <c r="AW2114" s="15"/>
      <c r="BA2114" s="2"/>
      <c r="BB2114" s="2"/>
      <c r="BD2114" s="20"/>
      <c r="BE2114" s="20"/>
      <c r="BG2114" s="3"/>
      <c r="BH2114" s="1"/>
      <c r="BI2114" s="1"/>
      <c r="BJ2114" s="1"/>
      <c r="BK2114" s="1"/>
      <c r="BL2114" s="1"/>
    </row>
    <row r="2115" spans="45:64" x14ac:dyDescent="0.25">
      <c r="AS2115" s="2"/>
      <c r="AT2115" s="2"/>
      <c r="AU2115" s="2"/>
      <c r="AV2115" s="15"/>
      <c r="AW2115" s="15"/>
      <c r="BA2115" s="2"/>
      <c r="BB2115" s="2"/>
      <c r="BD2115" s="20"/>
      <c r="BE2115" s="20"/>
      <c r="BG2115" s="3"/>
      <c r="BH2115" s="1"/>
      <c r="BI2115" s="1"/>
      <c r="BJ2115" s="1"/>
      <c r="BK2115" s="1"/>
      <c r="BL2115" s="1"/>
    </row>
    <row r="2116" spans="45:64" x14ac:dyDescent="0.25">
      <c r="AS2116" s="2"/>
      <c r="AT2116" s="2"/>
      <c r="AU2116" s="2"/>
      <c r="AV2116" s="15"/>
      <c r="AW2116" s="15"/>
      <c r="BA2116" s="2"/>
      <c r="BB2116" s="2"/>
      <c r="BD2116" s="20"/>
      <c r="BE2116" s="20"/>
      <c r="BG2116" s="3"/>
      <c r="BH2116" s="1"/>
      <c r="BI2116" s="1"/>
      <c r="BJ2116" s="1"/>
      <c r="BK2116" s="1"/>
      <c r="BL2116" s="1"/>
    </row>
    <row r="2117" spans="45:64" x14ac:dyDescent="0.25">
      <c r="AS2117" s="2"/>
      <c r="AT2117" s="2"/>
      <c r="AU2117" s="2"/>
      <c r="AV2117" s="15"/>
      <c r="AW2117" s="15"/>
      <c r="BA2117" s="2"/>
      <c r="BB2117" s="2"/>
      <c r="BD2117" s="20"/>
      <c r="BE2117" s="20"/>
      <c r="BG2117" s="3"/>
      <c r="BH2117" s="1"/>
      <c r="BI2117" s="1"/>
      <c r="BJ2117" s="1"/>
      <c r="BK2117" s="1"/>
      <c r="BL2117" s="1"/>
    </row>
    <row r="2118" spans="45:64" x14ac:dyDescent="0.25">
      <c r="AS2118" s="2"/>
      <c r="AT2118" s="2"/>
      <c r="AU2118" s="2"/>
      <c r="AV2118" s="15"/>
      <c r="AW2118" s="15"/>
      <c r="BA2118" s="2"/>
      <c r="BB2118" s="2"/>
      <c r="BD2118" s="20"/>
      <c r="BE2118" s="20"/>
      <c r="BG2118" s="3"/>
      <c r="BH2118" s="1"/>
      <c r="BI2118" s="1"/>
      <c r="BJ2118" s="1"/>
      <c r="BK2118" s="1"/>
      <c r="BL2118" s="1"/>
    </row>
    <row r="2119" spans="45:64" x14ac:dyDescent="0.25">
      <c r="AS2119" s="2"/>
      <c r="AT2119" s="2"/>
      <c r="AU2119" s="2"/>
      <c r="AV2119" s="15"/>
      <c r="AW2119" s="15"/>
      <c r="BA2119" s="2"/>
      <c r="BB2119" s="2"/>
      <c r="BD2119" s="20"/>
      <c r="BE2119" s="20"/>
      <c r="BG2119" s="3"/>
      <c r="BH2119" s="1"/>
      <c r="BI2119" s="1"/>
      <c r="BJ2119" s="1"/>
      <c r="BK2119" s="1"/>
      <c r="BL2119" s="1"/>
    </row>
    <row r="2120" spans="45:64" x14ac:dyDescent="0.25">
      <c r="AS2120" s="2"/>
      <c r="AT2120" s="2"/>
      <c r="AU2120" s="2"/>
      <c r="AV2120" s="15"/>
      <c r="AW2120" s="15"/>
      <c r="BA2120" s="2"/>
      <c r="BB2120" s="2"/>
      <c r="BD2120" s="20"/>
      <c r="BE2120" s="20"/>
      <c r="BG2120" s="3"/>
      <c r="BH2120" s="1"/>
      <c r="BI2120" s="1"/>
      <c r="BJ2120" s="1"/>
      <c r="BK2120" s="1"/>
      <c r="BL2120" s="1"/>
    </row>
    <row r="2121" spans="45:64" x14ac:dyDescent="0.25">
      <c r="AS2121" s="2"/>
      <c r="AT2121" s="2"/>
      <c r="AU2121" s="2"/>
      <c r="AV2121" s="15"/>
      <c r="AW2121" s="15"/>
      <c r="BA2121" s="2"/>
      <c r="BB2121" s="2"/>
      <c r="BD2121" s="20"/>
      <c r="BE2121" s="20"/>
      <c r="BG2121" s="3"/>
      <c r="BH2121" s="1"/>
      <c r="BI2121" s="1"/>
      <c r="BJ2121" s="1"/>
      <c r="BK2121" s="1"/>
      <c r="BL2121" s="1"/>
    </row>
    <row r="2122" spans="45:64" x14ac:dyDescent="0.25">
      <c r="AS2122" s="2"/>
      <c r="AT2122" s="2"/>
      <c r="AU2122" s="2"/>
      <c r="AV2122" s="15"/>
      <c r="AW2122" s="15"/>
      <c r="BA2122" s="2"/>
      <c r="BB2122" s="2"/>
      <c r="BD2122" s="20"/>
      <c r="BE2122" s="20"/>
      <c r="BG2122" s="3"/>
      <c r="BH2122" s="1"/>
      <c r="BI2122" s="1"/>
      <c r="BJ2122" s="1"/>
      <c r="BK2122" s="1"/>
      <c r="BL2122" s="1"/>
    </row>
    <row r="2123" spans="45:64" x14ac:dyDescent="0.25">
      <c r="AS2123" s="2"/>
      <c r="AT2123" s="2"/>
      <c r="AU2123" s="2"/>
      <c r="AV2123" s="15"/>
      <c r="AW2123" s="15"/>
      <c r="BA2123" s="2"/>
      <c r="BB2123" s="2"/>
      <c r="BD2123" s="20"/>
      <c r="BE2123" s="20"/>
      <c r="BG2123" s="3"/>
      <c r="BH2123" s="1"/>
      <c r="BI2123" s="1"/>
      <c r="BJ2123" s="1"/>
      <c r="BK2123" s="1"/>
      <c r="BL2123" s="1"/>
    </row>
    <row r="2124" spans="45:64" x14ac:dyDescent="0.25">
      <c r="AS2124" s="2"/>
      <c r="AT2124" s="2"/>
      <c r="AU2124" s="2"/>
      <c r="AV2124" s="15"/>
      <c r="AW2124" s="15"/>
      <c r="BA2124" s="2"/>
      <c r="BB2124" s="2"/>
      <c r="BD2124" s="20"/>
      <c r="BE2124" s="20"/>
      <c r="BG2124" s="3"/>
      <c r="BH2124" s="1"/>
      <c r="BI2124" s="1"/>
      <c r="BJ2124" s="1"/>
      <c r="BK2124" s="1"/>
      <c r="BL2124" s="1"/>
    </row>
    <row r="2125" spans="45:64" x14ac:dyDescent="0.25">
      <c r="AS2125" s="2"/>
      <c r="AT2125" s="2"/>
      <c r="AU2125" s="2"/>
      <c r="AV2125" s="15"/>
      <c r="AW2125" s="15"/>
      <c r="BA2125" s="2"/>
      <c r="BB2125" s="2"/>
      <c r="BD2125" s="20"/>
      <c r="BE2125" s="20"/>
      <c r="BG2125" s="3"/>
      <c r="BH2125" s="1"/>
      <c r="BI2125" s="1"/>
      <c r="BJ2125" s="1"/>
      <c r="BK2125" s="1"/>
      <c r="BL2125" s="1"/>
    </row>
    <row r="2126" spans="45:64" x14ac:dyDescent="0.25">
      <c r="AS2126" s="2"/>
      <c r="AT2126" s="2"/>
      <c r="AU2126" s="2"/>
      <c r="AV2126" s="15"/>
      <c r="AW2126" s="15"/>
      <c r="BA2126" s="2"/>
      <c r="BB2126" s="2"/>
      <c r="BD2126" s="20"/>
      <c r="BE2126" s="20"/>
      <c r="BG2126" s="3"/>
      <c r="BH2126" s="1"/>
      <c r="BI2126" s="1"/>
      <c r="BJ2126" s="1"/>
      <c r="BK2126" s="1"/>
      <c r="BL2126" s="1"/>
    </row>
    <row r="2127" spans="45:64" x14ac:dyDescent="0.25">
      <c r="AS2127" s="2"/>
      <c r="AT2127" s="2"/>
      <c r="AU2127" s="2"/>
      <c r="AV2127" s="15"/>
      <c r="AW2127" s="15"/>
      <c r="BA2127" s="2"/>
      <c r="BB2127" s="2"/>
      <c r="BD2127" s="20"/>
      <c r="BE2127" s="20"/>
      <c r="BG2127" s="3"/>
      <c r="BH2127" s="1"/>
      <c r="BI2127" s="1"/>
      <c r="BJ2127" s="1"/>
      <c r="BK2127" s="1"/>
      <c r="BL2127" s="1"/>
    </row>
    <row r="2128" spans="45:64" x14ac:dyDescent="0.25">
      <c r="AS2128" s="2"/>
      <c r="AT2128" s="2"/>
      <c r="AU2128" s="2"/>
      <c r="AV2128" s="15"/>
      <c r="AW2128" s="15"/>
      <c r="BA2128" s="2"/>
      <c r="BB2128" s="2"/>
      <c r="BD2128" s="20"/>
      <c r="BE2128" s="20"/>
      <c r="BG2128" s="3"/>
      <c r="BH2128" s="1"/>
      <c r="BI2128" s="1"/>
      <c r="BJ2128" s="1"/>
      <c r="BK2128" s="1"/>
      <c r="BL2128" s="1"/>
    </row>
    <row r="2129" spans="45:64" x14ac:dyDescent="0.25">
      <c r="AS2129" s="2"/>
      <c r="AT2129" s="2"/>
      <c r="AU2129" s="2"/>
      <c r="AV2129" s="15"/>
      <c r="AW2129" s="15"/>
      <c r="BA2129" s="2"/>
      <c r="BB2129" s="2"/>
      <c r="BD2129" s="20"/>
      <c r="BE2129" s="20"/>
      <c r="BG2129" s="3"/>
      <c r="BH2129" s="1"/>
      <c r="BI2129" s="1"/>
      <c r="BJ2129" s="1"/>
      <c r="BK2129" s="1"/>
      <c r="BL2129" s="1"/>
    </row>
    <row r="2130" spans="45:64" x14ac:dyDescent="0.25">
      <c r="AS2130" s="2"/>
      <c r="AT2130" s="2"/>
      <c r="AU2130" s="2"/>
      <c r="AV2130" s="15"/>
      <c r="AW2130" s="15"/>
      <c r="BA2130" s="2"/>
      <c r="BB2130" s="2"/>
      <c r="BD2130" s="20"/>
      <c r="BE2130" s="20"/>
      <c r="BG2130" s="3"/>
      <c r="BH2130" s="1"/>
      <c r="BI2130" s="1"/>
      <c r="BJ2130" s="1"/>
      <c r="BK2130" s="1"/>
      <c r="BL2130" s="1"/>
    </row>
    <row r="2131" spans="45:64" x14ac:dyDescent="0.25">
      <c r="AS2131" s="2"/>
      <c r="AT2131" s="2"/>
      <c r="AU2131" s="2"/>
      <c r="AV2131" s="15"/>
      <c r="AW2131" s="15"/>
      <c r="BA2131" s="2"/>
      <c r="BB2131" s="2"/>
      <c r="BD2131" s="20"/>
      <c r="BE2131" s="20"/>
      <c r="BG2131" s="3"/>
      <c r="BH2131" s="1"/>
      <c r="BI2131" s="1"/>
      <c r="BJ2131" s="1"/>
      <c r="BK2131" s="1"/>
      <c r="BL2131" s="1"/>
    </row>
    <row r="2132" spans="45:64" x14ac:dyDescent="0.25">
      <c r="AS2132" s="2"/>
      <c r="AT2132" s="2"/>
      <c r="AU2132" s="2"/>
      <c r="AV2132" s="15"/>
      <c r="AW2132" s="15"/>
      <c r="BA2132" s="2"/>
      <c r="BB2132" s="2"/>
      <c r="BD2132" s="20"/>
      <c r="BE2132" s="20"/>
      <c r="BG2132" s="3"/>
      <c r="BH2132" s="1"/>
      <c r="BI2132" s="1"/>
      <c r="BJ2132" s="1"/>
      <c r="BK2132" s="1"/>
      <c r="BL2132" s="1"/>
    </row>
    <row r="2133" spans="45:64" x14ac:dyDescent="0.25">
      <c r="AS2133" s="2"/>
      <c r="AT2133" s="2"/>
      <c r="AU2133" s="2"/>
      <c r="AV2133" s="15"/>
      <c r="AW2133" s="15"/>
      <c r="BA2133" s="2"/>
      <c r="BB2133" s="2"/>
      <c r="BD2133" s="20"/>
      <c r="BE2133" s="20"/>
      <c r="BG2133" s="3"/>
      <c r="BH2133" s="1"/>
      <c r="BI2133" s="1"/>
      <c r="BJ2133" s="1"/>
      <c r="BK2133" s="1"/>
      <c r="BL2133" s="1"/>
    </row>
    <row r="2134" spans="45:64" x14ac:dyDescent="0.25">
      <c r="AS2134" s="2"/>
      <c r="AT2134" s="2"/>
      <c r="AU2134" s="2"/>
      <c r="AV2134" s="15"/>
      <c r="AW2134" s="15"/>
      <c r="BA2134" s="2"/>
      <c r="BB2134" s="2"/>
      <c r="BD2134" s="20"/>
      <c r="BE2134" s="20"/>
      <c r="BG2134" s="3"/>
      <c r="BH2134" s="1"/>
      <c r="BI2134" s="1"/>
      <c r="BJ2134" s="1"/>
      <c r="BK2134" s="1"/>
      <c r="BL2134" s="1"/>
    </row>
    <row r="2135" spans="45:64" x14ac:dyDescent="0.25">
      <c r="AS2135" s="2"/>
      <c r="AT2135" s="2"/>
      <c r="AU2135" s="2"/>
      <c r="AV2135" s="15"/>
      <c r="AW2135" s="15"/>
      <c r="BA2135" s="2"/>
      <c r="BB2135" s="2"/>
      <c r="BD2135" s="20"/>
      <c r="BE2135" s="20"/>
      <c r="BG2135" s="3"/>
      <c r="BH2135" s="1"/>
      <c r="BI2135" s="1"/>
      <c r="BJ2135" s="1"/>
      <c r="BK2135" s="1"/>
      <c r="BL2135" s="1"/>
    </row>
    <row r="2136" spans="45:64" x14ac:dyDescent="0.25">
      <c r="AS2136" s="2"/>
      <c r="AT2136" s="2"/>
      <c r="AU2136" s="2"/>
      <c r="AV2136" s="15"/>
      <c r="AW2136" s="15"/>
      <c r="BA2136" s="2"/>
      <c r="BB2136" s="2"/>
      <c r="BD2136" s="20"/>
      <c r="BE2136" s="20"/>
      <c r="BG2136" s="3"/>
      <c r="BH2136" s="1"/>
      <c r="BI2136" s="1"/>
      <c r="BJ2136" s="1"/>
      <c r="BK2136" s="1"/>
      <c r="BL2136" s="1"/>
    </row>
    <row r="2137" spans="45:64" x14ac:dyDescent="0.25">
      <c r="AS2137" s="2"/>
      <c r="AT2137" s="2"/>
      <c r="AU2137" s="2"/>
      <c r="AV2137" s="15"/>
      <c r="AW2137" s="15"/>
      <c r="BA2137" s="2"/>
      <c r="BB2137" s="2"/>
      <c r="BD2137" s="20"/>
      <c r="BE2137" s="20"/>
      <c r="BG2137" s="3"/>
      <c r="BH2137" s="1"/>
      <c r="BI2137" s="1"/>
      <c r="BJ2137" s="1"/>
      <c r="BK2137" s="1"/>
      <c r="BL2137" s="1"/>
    </row>
    <row r="2138" spans="45:64" x14ac:dyDescent="0.25">
      <c r="AS2138" s="2"/>
      <c r="AT2138" s="2"/>
      <c r="AU2138" s="2"/>
      <c r="AV2138" s="15"/>
      <c r="AW2138" s="15"/>
      <c r="BA2138" s="2"/>
      <c r="BB2138" s="2"/>
      <c r="BD2138" s="20"/>
      <c r="BE2138" s="20"/>
      <c r="BG2138" s="3"/>
      <c r="BH2138" s="1"/>
      <c r="BI2138" s="1"/>
      <c r="BJ2138" s="1"/>
      <c r="BK2138" s="1"/>
      <c r="BL2138" s="1"/>
    </row>
    <row r="2139" spans="45:64" x14ac:dyDescent="0.25">
      <c r="AS2139" s="2"/>
      <c r="AT2139" s="2"/>
      <c r="AU2139" s="2"/>
      <c r="AV2139" s="15"/>
      <c r="AW2139" s="15"/>
      <c r="BA2139" s="2"/>
      <c r="BB2139" s="2"/>
      <c r="BD2139" s="20"/>
      <c r="BE2139" s="20"/>
      <c r="BG2139" s="3"/>
      <c r="BH2139" s="1"/>
      <c r="BI2139" s="1"/>
      <c r="BJ2139" s="1"/>
      <c r="BK2139" s="1"/>
      <c r="BL2139" s="1"/>
    </row>
    <row r="2140" spans="45:64" x14ac:dyDescent="0.25">
      <c r="AS2140" s="2"/>
      <c r="AT2140" s="2"/>
      <c r="AU2140" s="2"/>
      <c r="AV2140" s="15"/>
      <c r="AW2140" s="15"/>
      <c r="BA2140" s="2"/>
      <c r="BB2140" s="2"/>
      <c r="BD2140" s="20"/>
      <c r="BE2140" s="20"/>
      <c r="BG2140" s="3"/>
      <c r="BH2140" s="1"/>
      <c r="BI2140" s="1"/>
      <c r="BJ2140" s="1"/>
      <c r="BK2140" s="1"/>
      <c r="BL2140" s="1"/>
    </row>
    <row r="2141" spans="45:64" x14ac:dyDescent="0.25">
      <c r="AS2141" s="2"/>
      <c r="AT2141" s="2"/>
      <c r="AU2141" s="2"/>
      <c r="AV2141" s="15"/>
      <c r="AW2141" s="15"/>
      <c r="BA2141" s="2"/>
      <c r="BB2141" s="2"/>
      <c r="BD2141" s="20"/>
      <c r="BE2141" s="20"/>
      <c r="BG2141" s="3"/>
      <c r="BH2141" s="1"/>
      <c r="BI2141" s="1"/>
      <c r="BJ2141" s="1"/>
      <c r="BK2141" s="1"/>
      <c r="BL2141" s="1"/>
    </row>
    <row r="2142" spans="45:64" x14ac:dyDescent="0.25">
      <c r="AS2142" s="2"/>
      <c r="AT2142" s="2"/>
      <c r="AU2142" s="2"/>
      <c r="AV2142" s="15"/>
      <c r="AW2142" s="15"/>
      <c r="BA2142" s="2"/>
      <c r="BB2142" s="2"/>
      <c r="BD2142" s="20"/>
      <c r="BE2142" s="20"/>
      <c r="BG2142" s="3"/>
      <c r="BH2142" s="1"/>
      <c r="BI2142" s="1"/>
      <c r="BJ2142" s="1"/>
      <c r="BK2142" s="1"/>
      <c r="BL2142" s="1"/>
    </row>
    <row r="2143" spans="45:64" x14ac:dyDescent="0.25">
      <c r="AS2143" s="2"/>
      <c r="AT2143" s="2"/>
      <c r="AU2143" s="2"/>
      <c r="AV2143" s="15"/>
      <c r="AW2143" s="15"/>
      <c r="BA2143" s="2"/>
      <c r="BB2143" s="2"/>
      <c r="BD2143" s="20"/>
      <c r="BE2143" s="20"/>
      <c r="BG2143" s="3"/>
      <c r="BH2143" s="1"/>
      <c r="BI2143" s="1"/>
      <c r="BJ2143" s="1"/>
      <c r="BK2143" s="1"/>
      <c r="BL2143" s="1"/>
    </row>
    <row r="2144" spans="45:64" x14ac:dyDescent="0.25">
      <c r="AS2144" s="2"/>
      <c r="AT2144" s="2"/>
      <c r="AU2144" s="2"/>
      <c r="AV2144" s="15"/>
      <c r="AW2144" s="15"/>
      <c r="BA2144" s="2"/>
      <c r="BB2144" s="2"/>
      <c r="BD2144" s="20"/>
      <c r="BE2144" s="20"/>
      <c r="BG2144" s="3"/>
      <c r="BH2144" s="1"/>
      <c r="BI2144" s="1"/>
      <c r="BJ2144" s="1"/>
      <c r="BK2144" s="1"/>
      <c r="BL2144" s="1"/>
    </row>
    <row r="2145" spans="45:64" x14ac:dyDescent="0.25">
      <c r="AS2145" s="2"/>
      <c r="AT2145" s="2"/>
      <c r="AU2145" s="2"/>
      <c r="AV2145" s="15"/>
      <c r="AW2145" s="15"/>
      <c r="BA2145" s="2"/>
      <c r="BB2145" s="2"/>
      <c r="BD2145" s="20"/>
      <c r="BE2145" s="20"/>
      <c r="BG2145" s="3"/>
      <c r="BH2145" s="1"/>
      <c r="BI2145" s="1"/>
      <c r="BJ2145" s="1"/>
      <c r="BK2145" s="1"/>
      <c r="BL2145" s="1"/>
    </row>
    <row r="2146" spans="45:64" x14ac:dyDescent="0.25">
      <c r="AS2146" s="2"/>
      <c r="AT2146" s="2"/>
      <c r="AU2146" s="2"/>
      <c r="AV2146" s="15"/>
      <c r="AW2146" s="15"/>
      <c r="BA2146" s="2"/>
      <c r="BB2146" s="2"/>
      <c r="BD2146" s="20"/>
      <c r="BE2146" s="20"/>
      <c r="BG2146" s="3"/>
      <c r="BH2146" s="1"/>
      <c r="BI2146" s="1"/>
      <c r="BJ2146" s="1"/>
      <c r="BK2146" s="1"/>
      <c r="BL2146" s="1"/>
    </row>
    <row r="2147" spans="45:64" x14ac:dyDescent="0.25">
      <c r="AS2147" s="2"/>
      <c r="AT2147" s="2"/>
      <c r="AU2147" s="2"/>
      <c r="AV2147" s="15"/>
      <c r="AW2147" s="15"/>
      <c r="BA2147" s="2"/>
      <c r="BB2147" s="2"/>
      <c r="BD2147" s="20"/>
      <c r="BE2147" s="20"/>
      <c r="BG2147" s="3"/>
      <c r="BH2147" s="1"/>
      <c r="BI2147" s="1"/>
      <c r="BJ2147" s="1"/>
      <c r="BK2147" s="1"/>
      <c r="BL2147" s="1"/>
    </row>
    <row r="2148" spans="45:64" x14ac:dyDescent="0.25">
      <c r="AS2148" s="2"/>
      <c r="AT2148" s="2"/>
      <c r="AU2148" s="2"/>
      <c r="AV2148" s="15"/>
      <c r="AW2148" s="15"/>
      <c r="BA2148" s="2"/>
      <c r="BB2148" s="2"/>
      <c r="BD2148" s="20"/>
      <c r="BE2148" s="20"/>
      <c r="BG2148" s="3"/>
      <c r="BH2148" s="1"/>
      <c r="BI2148" s="1"/>
      <c r="BJ2148" s="1"/>
      <c r="BK2148" s="1"/>
      <c r="BL2148" s="1"/>
    </row>
    <row r="2149" spans="45:64" x14ac:dyDescent="0.25">
      <c r="AS2149" s="2"/>
      <c r="AT2149" s="2"/>
      <c r="AU2149" s="2"/>
      <c r="AV2149" s="15"/>
      <c r="AW2149" s="15"/>
      <c r="BA2149" s="2"/>
      <c r="BB2149" s="2"/>
      <c r="BD2149" s="20"/>
      <c r="BE2149" s="20"/>
      <c r="BG2149" s="3"/>
      <c r="BH2149" s="1"/>
      <c r="BI2149" s="1"/>
      <c r="BJ2149" s="1"/>
      <c r="BK2149" s="1"/>
      <c r="BL2149" s="1"/>
    </row>
    <row r="2150" spans="45:64" x14ac:dyDescent="0.25">
      <c r="AS2150" s="2"/>
      <c r="AT2150" s="2"/>
      <c r="AU2150" s="2"/>
      <c r="AV2150" s="15"/>
      <c r="AW2150" s="15"/>
      <c r="BA2150" s="2"/>
      <c r="BB2150" s="2"/>
      <c r="BD2150" s="20"/>
      <c r="BE2150" s="20"/>
      <c r="BG2150" s="3"/>
      <c r="BH2150" s="1"/>
      <c r="BI2150" s="1"/>
      <c r="BJ2150" s="1"/>
      <c r="BK2150" s="1"/>
      <c r="BL2150" s="1"/>
    </row>
    <row r="2151" spans="45:64" x14ac:dyDescent="0.25">
      <c r="AS2151" s="2"/>
      <c r="AT2151" s="2"/>
      <c r="AU2151" s="2"/>
      <c r="AV2151" s="15"/>
      <c r="AW2151" s="15"/>
      <c r="BA2151" s="2"/>
      <c r="BB2151" s="2"/>
      <c r="BD2151" s="20"/>
      <c r="BE2151" s="20"/>
      <c r="BG2151" s="3"/>
      <c r="BH2151" s="1"/>
      <c r="BI2151" s="1"/>
      <c r="BJ2151" s="1"/>
      <c r="BK2151" s="1"/>
      <c r="BL2151" s="1"/>
    </row>
    <row r="2152" spans="45:64" x14ac:dyDescent="0.25">
      <c r="AS2152" s="2"/>
      <c r="AT2152" s="2"/>
      <c r="AU2152" s="2"/>
      <c r="AV2152" s="15"/>
      <c r="AW2152" s="15"/>
      <c r="BA2152" s="2"/>
      <c r="BB2152" s="2"/>
      <c r="BD2152" s="20"/>
      <c r="BE2152" s="20"/>
      <c r="BG2152" s="3"/>
      <c r="BH2152" s="1"/>
      <c r="BI2152" s="1"/>
      <c r="BJ2152" s="1"/>
      <c r="BK2152" s="1"/>
      <c r="BL2152" s="1"/>
    </row>
    <row r="2153" spans="45:64" x14ac:dyDescent="0.25">
      <c r="AS2153" s="2"/>
      <c r="AT2153" s="2"/>
      <c r="AU2153" s="2"/>
      <c r="AV2153" s="15"/>
      <c r="AW2153" s="15"/>
      <c r="BA2153" s="2"/>
      <c r="BB2153" s="2"/>
      <c r="BD2153" s="20"/>
      <c r="BE2153" s="20"/>
      <c r="BG2153" s="3"/>
      <c r="BH2153" s="1"/>
      <c r="BI2153" s="1"/>
      <c r="BJ2153" s="1"/>
      <c r="BK2153" s="1"/>
      <c r="BL2153" s="1"/>
    </row>
    <row r="2154" spans="45:64" x14ac:dyDescent="0.25">
      <c r="AS2154" s="2"/>
      <c r="AT2154" s="2"/>
      <c r="AU2154" s="2"/>
      <c r="AV2154" s="15"/>
      <c r="AW2154" s="15"/>
      <c r="BA2154" s="2"/>
      <c r="BB2154" s="2"/>
      <c r="BD2154" s="20"/>
      <c r="BE2154" s="20"/>
      <c r="BG2154" s="3"/>
      <c r="BH2154" s="1"/>
      <c r="BI2154" s="1"/>
      <c r="BJ2154" s="1"/>
      <c r="BK2154" s="1"/>
      <c r="BL2154" s="1"/>
    </row>
    <row r="2155" spans="45:64" x14ac:dyDescent="0.25">
      <c r="AS2155" s="2"/>
      <c r="AT2155" s="2"/>
      <c r="AU2155" s="2"/>
      <c r="AV2155" s="15"/>
      <c r="AW2155" s="15"/>
      <c r="BA2155" s="2"/>
      <c r="BB2155" s="2"/>
      <c r="BD2155" s="20"/>
      <c r="BE2155" s="20"/>
      <c r="BG2155" s="3"/>
      <c r="BH2155" s="1"/>
      <c r="BI2155" s="1"/>
      <c r="BJ2155" s="1"/>
      <c r="BK2155" s="1"/>
      <c r="BL2155" s="1"/>
    </row>
    <row r="2156" spans="45:64" x14ac:dyDescent="0.25">
      <c r="AT2156" s="2"/>
      <c r="AU2156" s="2"/>
      <c r="AV2156" s="2"/>
      <c r="AW2156" s="15"/>
      <c r="AX2156" s="15"/>
      <c r="BA2156" s="2"/>
      <c r="BB2156" s="2"/>
      <c r="BE2156" s="20"/>
      <c r="BF2156" s="20"/>
      <c r="BH2156" s="3"/>
      <c r="BI2156" s="1"/>
      <c r="BJ2156" s="1"/>
      <c r="BK2156" s="1"/>
      <c r="BL2156" s="1"/>
    </row>
    <row r="2157" spans="45:64" x14ac:dyDescent="0.25">
      <c r="AT2157" s="2"/>
      <c r="AU2157" s="2"/>
      <c r="AV2157" s="2"/>
      <c r="AW2157" s="15"/>
      <c r="AX2157" s="15"/>
      <c r="BA2157" s="2"/>
      <c r="BB2157" s="2"/>
      <c r="BE2157" s="20"/>
      <c r="BF2157" s="20"/>
      <c r="BH2157" s="3"/>
      <c r="BI2157" s="1"/>
      <c r="BJ2157" s="1"/>
      <c r="BK2157" s="1"/>
      <c r="BL2157" s="1"/>
    </row>
    <row r="2158" spans="45:64" x14ac:dyDescent="0.25">
      <c r="AT2158" s="2"/>
      <c r="AU2158" s="2"/>
      <c r="AV2158" s="2"/>
      <c r="AW2158" s="15"/>
      <c r="AX2158" s="15"/>
      <c r="BA2158" s="2"/>
      <c r="BB2158" s="2"/>
      <c r="BE2158" s="20"/>
      <c r="BF2158" s="20"/>
      <c r="BH2158" s="3"/>
      <c r="BI2158" s="1"/>
      <c r="BJ2158" s="1"/>
      <c r="BK2158" s="1"/>
      <c r="BL2158" s="1"/>
    </row>
    <row r="2159" spans="45:64" x14ac:dyDescent="0.25">
      <c r="AT2159" s="2"/>
      <c r="AU2159" s="2"/>
      <c r="AV2159" s="2"/>
      <c r="AW2159" s="15"/>
      <c r="AX2159" s="15"/>
      <c r="BA2159" s="2"/>
      <c r="BB2159" s="2"/>
      <c r="BE2159" s="20"/>
      <c r="BF2159" s="20"/>
      <c r="BH2159" s="3"/>
      <c r="BI2159" s="1"/>
      <c r="BJ2159" s="1"/>
      <c r="BK2159" s="1"/>
      <c r="BL2159" s="1"/>
    </row>
    <row r="2160" spans="45:64" x14ac:dyDescent="0.25">
      <c r="AT2160" s="2"/>
      <c r="AU2160" s="2"/>
      <c r="AV2160" s="2"/>
      <c r="AW2160" s="15"/>
      <c r="AX2160" s="15"/>
      <c r="BA2160" s="2"/>
      <c r="BB2160" s="2"/>
      <c r="BE2160" s="20"/>
      <c r="BF2160" s="20"/>
      <c r="BH2160" s="3"/>
      <c r="BI2160" s="1"/>
      <c r="BJ2160" s="1"/>
      <c r="BK2160" s="1"/>
      <c r="BL2160" s="1"/>
    </row>
    <row r="2161" spans="46:64" x14ac:dyDescent="0.25">
      <c r="AT2161" s="2"/>
      <c r="AU2161" s="2"/>
      <c r="AV2161" s="2"/>
      <c r="AW2161" s="15"/>
      <c r="AX2161" s="15"/>
      <c r="BA2161" s="2"/>
      <c r="BB2161" s="2"/>
      <c r="BE2161" s="20"/>
      <c r="BF2161" s="20"/>
      <c r="BH2161" s="3"/>
      <c r="BI2161" s="1"/>
      <c r="BJ2161" s="1"/>
      <c r="BK2161" s="1"/>
      <c r="BL2161" s="1"/>
    </row>
    <row r="2162" spans="46:64" x14ac:dyDescent="0.25">
      <c r="AT2162" s="2"/>
      <c r="AU2162" s="2"/>
      <c r="AV2162" s="2"/>
      <c r="AW2162" s="15"/>
      <c r="AX2162" s="15"/>
      <c r="BA2162" s="2"/>
      <c r="BB2162" s="2"/>
      <c r="BE2162" s="20"/>
      <c r="BF2162" s="20"/>
      <c r="BH2162" s="3"/>
      <c r="BI2162" s="1"/>
      <c r="BJ2162" s="1"/>
      <c r="BK2162" s="1"/>
      <c r="BL2162" s="1"/>
    </row>
    <row r="2163" spans="46:64" x14ac:dyDescent="0.25">
      <c r="AT2163" s="2"/>
      <c r="AU2163" s="2"/>
      <c r="AV2163" s="2"/>
      <c r="AW2163" s="15"/>
      <c r="AX2163" s="15"/>
      <c r="BA2163" s="2"/>
      <c r="BB2163" s="2"/>
      <c r="BE2163" s="20"/>
      <c r="BF2163" s="20"/>
      <c r="BH2163" s="3"/>
      <c r="BI2163" s="1"/>
      <c r="BJ2163" s="1"/>
      <c r="BK2163" s="1"/>
      <c r="BL2163" s="1"/>
    </row>
    <row r="2164" spans="46:64" x14ac:dyDescent="0.25">
      <c r="AT2164" s="2"/>
      <c r="AU2164" s="2"/>
      <c r="AV2164" s="2"/>
      <c r="AW2164" s="15"/>
      <c r="AX2164" s="15"/>
      <c r="BA2164" s="2"/>
      <c r="BB2164" s="2"/>
      <c r="BE2164" s="20"/>
      <c r="BF2164" s="20"/>
      <c r="BH2164" s="3"/>
      <c r="BI2164" s="1"/>
      <c r="BJ2164" s="1"/>
      <c r="BK2164" s="1"/>
      <c r="BL2164" s="1"/>
    </row>
    <row r="2165" spans="46:64" x14ac:dyDescent="0.25">
      <c r="AT2165" s="2"/>
      <c r="AU2165" s="2"/>
      <c r="AV2165" s="2"/>
      <c r="AW2165" s="15"/>
      <c r="AX2165" s="15"/>
      <c r="BA2165" s="2"/>
      <c r="BB2165" s="2"/>
      <c r="BE2165" s="20"/>
      <c r="BF2165" s="20"/>
      <c r="BH2165" s="3"/>
      <c r="BI2165" s="1"/>
      <c r="BJ2165" s="1"/>
      <c r="BK2165" s="1"/>
      <c r="BL2165" s="1"/>
    </row>
    <row r="2166" spans="46:64" x14ac:dyDescent="0.25">
      <c r="AT2166" s="2"/>
      <c r="AU2166" s="2"/>
      <c r="AV2166" s="2"/>
      <c r="AW2166" s="15"/>
      <c r="AX2166" s="15"/>
      <c r="BA2166" s="2"/>
      <c r="BB2166" s="2"/>
      <c r="BE2166" s="20"/>
      <c r="BF2166" s="20"/>
      <c r="BH2166" s="3"/>
      <c r="BI2166" s="1"/>
      <c r="BJ2166" s="1"/>
      <c r="BK2166" s="1"/>
      <c r="BL2166" s="1"/>
    </row>
    <row r="2167" spans="46:64" x14ac:dyDescent="0.25">
      <c r="AT2167" s="2"/>
      <c r="AU2167" s="2"/>
      <c r="AV2167" s="2"/>
      <c r="AW2167" s="15"/>
      <c r="AX2167" s="15"/>
      <c r="BA2167" s="2"/>
      <c r="BB2167" s="2"/>
      <c r="BE2167" s="20"/>
      <c r="BF2167" s="20"/>
      <c r="BH2167" s="3"/>
      <c r="BI2167" s="1"/>
      <c r="BJ2167" s="1"/>
      <c r="BK2167" s="1"/>
      <c r="BL2167" s="1"/>
    </row>
    <row r="2168" spans="46:64" x14ac:dyDescent="0.25">
      <c r="AT2168" s="2"/>
      <c r="AU2168" s="2"/>
      <c r="AV2168" s="2"/>
      <c r="AW2168" s="15"/>
      <c r="AX2168" s="15"/>
      <c r="BA2168" s="2"/>
      <c r="BB2168" s="2"/>
      <c r="BE2168" s="20"/>
      <c r="BF2168" s="20"/>
      <c r="BH2168" s="3"/>
      <c r="BI2168" s="1"/>
      <c r="BJ2168" s="1"/>
      <c r="BK2168" s="1"/>
      <c r="BL2168" s="1"/>
    </row>
    <row r="2169" spans="46:64" x14ac:dyDescent="0.25">
      <c r="AU2169" s="2"/>
      <c r="AV2169" s="2"/>
      <c r="AW2169" s="2"/>
      <c r="AX2169" s="15"/>
      <c r="AY2169" s="15"/>
      <c r="BA2169" s="2"/>
      <c r="BB2169" s="2"/>
      <c r="BF2169" s="20"/>
      <c r="BG2169" s="20"/>
      <c r="BI2169" s="3"/>
      <c r="BJ2169" s="1"/>
      <c r="BK2169" s="1"/>
      <c r="BL2169" s="1"/>
    </row>
    <row r="2170" spans="46:64" x14ac:dyDescent="0.25">
      <c r="AU2170" s="2"/>
      <c r="AV2170" s="2"/>
      <c r="AW2170" s="2"/>
      <c r="AX2170" s="15"/>
      <c r="AY2170" s="15"/>
      <c r="BA2170" s="2"/>
      <c r="BB2170" s="2"/>
      <c r="BF2170" s="20"/>
      <c r="BG2170" s="20"/>
      <c r="BI2170" s="3"/>
      <c r="BJ2170" s="1"/>
      <c r="BK2170" s="1"/>
      <c r="BL2170" s="1"/>
    </row>
    <row r="2171" spans="46:64" x14ac:dyDescent="0.25">
      <c r="AU2171" s="2"/>
      <c r="AV2171" s="2"/>
      <c r="AW2171" s="2"/>
      <c r="AX2171" s="15"/>
      <c r="AY2171" s="15"/>
      <c r="BA2171" s="2"/>
      <c r="BB2171" s="2"/>
      <c r="BF2171" s="20"/>
      <c r="BG2171" s="20"/>
      <c r="BI2171" s="3"/>
      <c r="BJ2171" s="1"/>
      <c r="BK2171" s="1"/>
      <c r="BL2171" s="1"/>
    </row>
    <row r="2172" spans="46:64" x14ac:dyDescent="0.25">
      <c r="AU2172" s="2"/>
      <c r="AV2172" s="2"/>
      <c r="AW2172" s="2"/>
      <c r="AX2172" s="15"/>
      <c r="AY2172" s="15"/>
      <c r="BA2172" s="2"/>
      <c r="BB2172" s="2"/>
      <c r="BF2172" s="20"/>
      <c r="BG2172" s="20"/>
      <c r="BI2172" s="3"/>
      <c r="BJ2172" s="1"/>
      <c r="BK2172" s="1"/>
      <c r="BL2172" s="1"/>
    </row>
    <row r="2173" spans="46:64" x14ac:dyDescent="0.25">
      <c r="AU2173" s="2"/>
      <c r="AV2173" s="2"/>
      <c r="AW2173" s="2"/>
      <c r="AX2173" s="15"/>
      <c r="AY2173" s="15"/>
      <c r="BA2173" s="2"/>
      <c r="BB2173" s="2"/>
      <c r="BF2173" s="20"/>
      <c r="BG2173" s="20"/>
      <c r="BI2173" s="3"/>
      <c r="BJ2173" s="1"/>
      <c r="BK2173" s="1"/>
      <c r="BL2173" s="1"/>
    </row>
    <row r="2174" spans="46:64" x14ac:dyDescent="0.25">
      <c r="AU2174" s="2"/>
      <c r="AV2174" s="2"/>
      <c r="AW2174" s="2"/>
      <c r="AX2174" s="15"/>
      <c r="AY2174" s="15"/>
      <c r="BA2174" s="2"/>
      <c r="BB2174" s="2"/>
      <c r="BF2174" s="20"/>
      <c r="BG2174" s="20"/>
      <c r="BI2174" s="3"/>
      <c r="BJ2174" s="1"/>
      <c r="BK2174" s="1"/>
      <c r="BL2174" s="1"/>
    </row>
    <row r="2175" spans="46:64" x14ac:dyDescent="0.25">
      <c r="AU2175" s="2"/>
      <c r="AV2175" s="2"/>
      <c r="AW2175" s="2"/>
      <c r="AX2175" s="15"/>
      <c r="AY2175" s="15"/>
      <c r="BA2175" s="2"/>
      <c r="BB2175" s="2"/>
      <c r="BF2175" s="20"/>
      <c r="BG2175" s="20"/>
      <c r="BI2175" s="3"/>
      <c r="BJ2175" s="1"/>
      <c r="BK2175" s="1"/>
      <c r="BL2175" s="1"/>
    </row>
    <row r="2176" spans="46:64" x14ac:dyDescent="0.25">
      <c r="AU2176" s="2"/>
      <c r="AV2176" s="2"/>
      <c r="AW2176" s="2"/>
      <c r="AX2176" s="15"/>
      <c r="AY2176" s="15"/>
      <c r="BA2176" s="2"/>
      <c r="BB2176" s="2"/>
      <c r="BF2176" s="20"/>
      <c r="BG2176" s="20"/>
      <c r="BI2176" s="3"/>
      <c r="BJ2176" s="1"/>
      <c r="BK2176" s="1"/>
      <c r="BL2176" s="1"/>
    </row>
    <row r="2177" spans="47:64" x14ac:dyDescent="0.25">
      <c r="AU2177" s="2"/>
      <c r="AV2177" s="2"/>
      <c r="AW2177" s="2"/>
      <c r="AX2177" s="15"/>
      <c r="AY2177" s="15"/>
      <c r="BA2177" s="2"/>
      <c r="BB2177" s="2"/>
      <c r="BF2177" s="20"/>
      <c r="BG2177" s="20"/>
      <c r="BI2177" s="3"/>
      <c r="BJ2177" s="1"/>
      <c r="BK2177" s="1"/>
      <c r="BL2177" s="1"/>
    </row>
    <row r="2178" spans="47:64" x14ac:dyDescent="0.25">
      <c r="AU2178" s="2"/>
      <c r="AV2178" s="2"/>
      <c r="AW2178" s="2"/>
      <c r="AX2178" s="15"/>
      <c r="AY2178" s="15"/>
      <c r="BA2178" s="2"/>
      <c r="BB2178" s="2"/>
      <c r="BF2178" s="20"/>
      <c r="BG2178" s="20"/>
      <c r="BI2178" s="3"/>
      <c r="BJ2178" s="1"/>
      <c r="BK2178" s="1"/>
      <c r="BL2178" s="1"/>
    </row>
    <row r="2179" spans="47:64" x14ac:dyDescent="0.25">
      <c r="AU2179" s="2"/>
      <c r="AV2179" s="2"/>
      <c r="AW2179" s="2"/>
      <c r="AX2179" s="15"/>
      <c r="AY2179" s="15"/>
      <c r="BA2179" s="2"/>
      <c r="BB2179" s="2"/>
      <c r="BF2179" s="20"/>
      <c r="BG2179" s="20"/>
      <c r="BI2179" s="3"/>
      <c r="BJ2179" s="1"/>
      <c r="BK2179" s="1"/>
      <c r="BL2179" s="1"/>
    </row>
    <row r="2180" spans="47:64" x14ac:dyDescent="0.25">
      <c r="AU2180" s="2"/>
      <c r="AV2180" s="2"/>
      <c r="AW2180" s="2"/>
      <c r="AX2180" s="15"/>
      <c r="AY2180" s="15"/>
      <c r="BA2180" s="2"/>
      <c r="BB2180" s="2"/>
      <c r="BF2180" s="20"/>
      <c r="BG2180" s="20"/>
      <c r="BI2180" s="3"/>
      <c r="BJ2180" s="1"/>
      <c r="BK2180" s="1"/>
      <c r="BL2180" s="1"/>
    </row>
    <row r="2181" spans="47:64" x14ac:dyDescent="0.25">
      <c r="AU2181" s="2"/>
      <c r="AV2181" s="2"/>
      <c r="AW2181" s="2"/>
      <c r="AX2181" s="15"/>
      <c r="AY2181" s="15"/>
      <c r="BA2181" s="2"/>
      <c r="BB2181" s="2"/>
      <c r="BF2181" s="20"/>
      <c r="BG2181" s="20"/>
      <c r="BI2181" s="3"/>
      <c r="BJ2181" s="1"/>
      <c r="BK2181" s="1"/>
      <c r="BL2181" s="1"/>
    </row>
    <row r="2182" spans="47:64" x14ac:dyDescent="0.25">
      <c r="AU2182" s="2"/>
      <c r="AV2182" s="2"/>
      <c r="AW2182" s="2"/>
      <c r="AX2182" s="15"/>
      <c r="AY2182" s="15"/>
      <c r="BA2182" s="2"/>
      <c r="BB2182" s="2"/>
      <c r="BF2182" s="20"/>
      <c r="BG2182" s="20"/>
      <c r="BI2182" s="3"/>
      <c r="BJ2182" s="1"/>
      <c r="BK2182" s="1"/>
      <c r="BL2182" s="1"/>
    </row>
    <row r="2183" spans="47:64" x14ac:dyDescent="0.25">
      <c r="AU2183" s="2"/>
      <c r="AV2183" s="2"/>
      <c r="AW2183" s="2"/>
      <c r="AX2183" s="15"/>
      <c r="AY2183" s="15"/>
      <c r="BA2183" s="2"/>
      <c r="BB2183" s="2"/>
      <c r="BF2183" s="20"/>
      <c r="BG2183" s="20"/>
      <c r="BI2183" s="3"/>
      <c r="BJ2183" s="1"/>
      <c r="BK2183" s="1"/>
      <c r="BL2183" s="1"/>
    </row>
    <row r="2184" spans="47:64" x14ac:dyDescent="0.25">
      <c r="AU2184" s="2"/>
      <c r="AV2184" s="2"/>
      <c r="AW2184" s="2"/>
      <c r="AX2184" s="15"/>
      <c r="AY2184" s="15"/>
      <c r="BA2184" s="2"/>
      <c r="BB2184" s="2"/>
      <c r="BF2184" s="20"/>
      <c r="BG2184" s="20"/>
      <c r="BI2184" s="3"/>
      <c r="BJ2184" s="1"/>
      <c r="BK2184" s="1"/>
      <c r="BL2184" s="1"/>
    </row>
    <row r="2185" spans="47:64" x14ac:dyDescent="0.25">
      <c r="AU2185" s="2"/>
      <c r="AV2185" s="2"/>
      <c r="AW2185" s="2"/>
      <c r="AX2185" s="15"/>
      <c r="AY2185" s="15"/>
      <c r="BA2185" s="2"/>
      <c r="BB2185" s="2"/>
      <c r="BF2185" s="20"/>
      <c r="BG2185" s="20"/>
      <c r="BI2185" s="3"/>
      <c r="BJ2185" s="1"/>
      <c r="BK2185" s="1"/>
      <c r="BL2185" s="1"/>
    </row>
    <row r="2186" spans="47:64" x14ac:dyDescent="0.25">
      <c r="AU2186" s="2"/>
      <c r="AV2186" s="2"/>
      <c r="AW2186" s="2"/>
      <c r="AX2186" s="15"/>
      <c r="AY2186" s="15"/>
      <c r="BA2186" s="2"/>
      <c r="BB2186" s="2"/>
      <c r="BF2186" s="20"/>
      <c r="BG2186" s="20"/>
      <c r="BI2186" s="3"/>
      <c r="BJ2186" s="1"/>
      <c r="BK2186" s="1"/>
      <c r="BL2186" s="1"/>
    </row>
    <row r="2187" spans="47:64" x14ac:dyDescent="0.25">
      <c r="AU2187" s="2"/>
      <c r="AV2187" s="2"/>
      <c r="AW2187" s="2"/>
      <c r="AX2187" s="15"/>
      <c r="AY2187" s="15"/>
      <c r="BA2187" s="2"/>
      <c r="BB2187" s="2"/>
      <c r="BF2187" s="20"/>
      <c r="BG2187" s="20"/>
      <c r="BI2187" s="3"/>
      <c r="BJ2187" s="1"/>
      <c r="BK2187" s="1"/>
      <c r="BL2187" s="1"/>
    </row>
    <row r="2188" spans="47:64" x14ac:dyDescent="0.25">
      <c r="AU2188" s="2"/>
      <c r="AV2188" s="2"/>
      <c r="AW2188" s="2"/>
      <c r="AX2188" s="15"/>
      <c r="AY2188" s="15"/>
      <c r="BA2188" s="2"/>
      <c r="BB2188" s="2"/>
      <c r="BF2188" s="20"/>
      <c r="BG2188" s="20"/>
      <c r="BI2188" s="3"/>
      <c r="BJ2188" s="1"/>
      <c r="BK2188" s="1"/>
      <c r="BL2188" s="1"/>
    </row>
    <row r="2189" spans="47:64" x14ac:dyDescent="0.25">
      <c r="AU2189" s="2"/>
      <c r="AV2189" s="2"/>
      <c r="AW2189" s="2"/>
      <c r="AX2189" s="15"/>
      <c r="AY2189" s="15"/>
      <c r="BA2189" s="2"/>
      <c r="BB2189" s="2"/>
      <c r="BF2189" s="20"/>
      <c r="BG2189" s="20"/>
      <c r="BI2189" s="3"/>
      <c r="BJ2189" s="1"/>
      <c r="BK2189" s="1"/>
      <c r="BL2189" s="1"/>
    </row>
    <row r="2190" spans="47:64" x14ac:dyDescent="0.25">
      <c r="AU2190" s="2"/>
      <c r="AV2190" s="2"/>
      <c r="AW2190" s="2"/>
      <c r="AX2190" s="15"/>
      <c r="AY2190" s="15"/>
      <c r="BA2190" s="2"/>
      <c r="BB2190" s="2"/>
      <c r="BF2190" s="20"/>
      <c r="BG2190" s="20"/>
      <c r="BI2190" s="3"/>
      <c r="BJ2190" s="1"/>
      <c r="BK2190" s="1"/>
      <c r="BL2190" s="1"/>
    </row>
    <row r="2191" spans="47:64" x14ac:dyDescent="0.25">
      <c r="AU2191" s="2"/>
      <c r="AV2191" s="2"/>
      <c r="AW2191" s="2"/>
      <c r="AX2191" s="15"/>
      <c r="AY2191" s="15"/>
      <c r="BA2191" s="2"/>
      <c r="BB2191" s="2"/>
      <c r="BF2191" s="20"/>
      <c r="BG2191" s="20"/>
      <c r="BI2191" s="3"/>
      <c r="BJ2191" s="1"/>
      <c r="BK2191" s="1"/>
      <c r="BL2191" s="1"/>
    </row>
    <row r="2192" spans="47:64" x14ac:dyDescent="0.25">
      <c r="AU2192" s="2"/>
      <c r="AV2192" s="2"/>
      <c r="AW2192" s="2"/>
      <c r="AX2192" s="15"/>
      <c r="AY2192" s="15"/>
      <c r="BA2192" s="2"/>
      <c r="BB2192" s="2"/>
      <c r="BF2192" s="20"/>
      <c r="BG2192" s="20"/>
      <c r="BI2192" s="3"/>
      <c r="BJ2192" s="1"/>
      <c r="BK2192" s="1"/>
      <c r="BL2192" s="1"/>
    </row>
    <row r="2193" spans="47:64" x14ac:dyDescent="0.25">
      <c r="AU2193" s="2"/>
      <c r="AV2193" s="2"/>
      <c r="AW2193" s="2"/>
      <c r="AX2193" s="15"/>
      <c r="AY2193" s="15"/>
      <c r="BA2193" s="2"/>
      <c r="BB2193" s="2"/>
      <c r="BF2193" s="20"/>
      <c r="BG2193" s="20"/>
      <c r="BI2193" s="3"/>
      <c r="BJ2193" s="1"/>
      <c r="BK2193" s="1"/>
      <c r="BL2193" s="1"/>
    </row>
    <row r="2194" spans="47:64" x14ac:dyDescent="0.25">
      <c r="AU2194" s="2"/>
      <c r="AV2194" s="2"/>
      <c r="AW2194" s="2"/>
      <c r="AX2194" s="15"/>
      <c r="AY2194" s="15"/>
      <c r="BA2194" s="2"/>
      <c r="BB2194" s="2"/>
      <c r="BF2194" s="20"/>
      <c r="BG2194" s="20"/>
      <c r="BI2194" s="3"/>
      <c r="BJ2194" s="1"/>
      <c r="BK2194" s="1"/>
      <c r="BL2194" s="1"/>
    </row>
    <row r="2195" spans="47:64" x14ac:dyDescent="0.25">
      <c r="AU2195" s="2"/>
      <c r="AV2195" s="2"/>
      <c r="AW2195" s="2"/>
      <c r="AX2195" s="15"/>
      <c r="AY2195" s="15"/>
      <c r="BA2195" s="2"/>
      <c r="BB2195" s="2"/>
      <c r="BF2195" s="20"/>
      <c r="BG2195" s="20"/>
      <c r="BI2195" s="3"/>
      <c r="BJ2195" s="1"/>
      <c r="BK2195" s="1"/>
      <c r="BL2195" s="1"/>
    </row>
    <row r="2196" spans="47:64" x14ac:dyDescent="0.25">
      <c r="AU2196" s="2"/>
      <c r="AV2196" s="2"/>
      <c r="AW2196" s="2"/>
      <c r="AX2196" s="15"/>
      <c r="AY2196" s="15"/>
      <c r="BA2196" s="2"/>
      <c r="BB2196" s="2"/>
      <c r="BF2196" s="20"/>
      <c r="BG2196" s="20"/>
      <c r="BI2196" s="3"/>
      <c r="BJ2196" s="1"/>
      <c r="BK2196" s="1"/>
      <c r="BL2196" s="1"/>
    </row>
    <row r="2197" spans="47:64" x14ac:dyDescent="0.25">
      <c r="AU2197" s="2"/>
      <c r="AV2197" s="2"/>
      <c r="AW2197" s="2"/>
      <c r="AX2197" s="15"/>
      <c r="AY2197" s="15"/>
      <c r="BA2197" s="2"/>
      <c r="BB2197" s="2"/>
      <c r="BF2197" s="20"/>
      <c r="BG2197" s="20"/>
      <c r="BI2197" s="3"/>
      <c r="BJ2197" s="1"/>
      <c r="BK2197" s="1"/>
      <c r="BL2197" s="1"/>
    </row>
    <row r="2198" spans="47:64" x14ac:dyDescent="0.25">
      <c r="AU2198" s="2"/>
      <c r="AV2198" s="2"/>
      <c r="AW2198" s="2"/>
      <c r="AX2198" s="15"/>
      <c r="AY2198" s="15"/>
      <c r="BA2198" s="2"/>
      <c r="BB2198" s="2"/>
      <c r="BF2198" s="20"/>
      <c r="BG2198" s="20"/>
      <c r="BI2198" s="3"/>
      <c r="BJ2198" s="1"/>
      <c r="BK2198" s="1"/>
      <c r="BL2198" s="1"/>
    </row>
    <row r="2199" spans="47:64" x14ac:dyDescent="0.25">
      <c r="AU2199" s="2"/>
      <c r="AV2199" s="2"/>
      <c r="AW2199" s="2"/>
      <c r="AX2199" s="15"/>
      <c r="AY2199" s="15"/>
      <c r="BA2199" s="2"/>
      <c r="BB2199" s="2"/>
      <c r="BF2199" s="20"/>
      <c r="BG2199" s="20"/>
      <c r="BI2199" s="3"/>
      <c r="BJ2199" s="1"/>
      <c r="BK2199" s="1"/>
      <c r="BL2199" s="1"/>
    </row>
    <row r="2200" spans="47:64" x14ac:dyDescent="0.25">
      <c r="AU2200" s="2"/>
      <c r="AV2200" s="2"/>
      <c r="AW2200" s="2"/>
      <c r="AX2200" s="15"/>
      <c r="AY2200" s="15"/>
      <c r="BA2200" s="2"/>
      <c r="BB2200" s="2"/>
      <c r="BF2200" s="20"/>
      <c r="BG2200" s="20"/>
      <c r="BI2200" s="3"/>
      <c r="BJ2200" s="1"/>
      <c r="BK2200" s="1"/>
      <c r="BL2200" s="1"/>
    </row>
    <row r="2201" spans="47:64" x14ac:dyDescent="0.25">
      <c r="AU2201" s="2"/>
      <c r="AV2201" s="2"/>
      <c r="AW2201" s="2"/>
      <c r="AX2201" s="15"/>
      <c r="AY2201" s="15"/>
      <c r="BA2201" s="2"/>
      <c r="BB2201" s="2"/>
      <c r="BF2201" s="20"/>
      <c r="BG2201" s="20"/>
      <c r="BI2201" s="3"/>
      <c r="BJ2201" s="1"/>
      <c r="BK2201" s="1"/>
      <c r="BL2201" s="1"/>
    </row>
    <row r="2202" spans="47:64" x14ac:dyDescent="0.25">
      <c r="AU2202" s="2"/>
      <c r="AV2202" s="2"/>
      <c r="AW2202" s="2"/>
      <c r="AX2202" s="15"/>
      <c r="AY2202" s="15"/>
      <c r="BA2202" s="2"/>
      <c r="BB2202" s="2"/>
      <c r="BF2202" s="20"/>
      <c r="BG2202" s="20"/>
      <c r="BI2202" s="3"/>
      <c r="BJ2202" s="1"/>
      <c r="BK2202" s="1"/>
      <c r="BL2202" s="1"/>
    </row>
    <row r="2203" spans="47:64" x14ac:dyDescent="0.25">
      <c r="AU2203" s="2"/>
      <c r="AV2203" s="2"/>
      <c r="AW2203" s="2"/>
      <c r="AX2203" s="15"/>
      <c r="AY2203" s="15"/>
      <c r="BA2203" s="2"/>
      <c r="BB2203" s="2"/>
      <c r="BF2203" s="20"/>
      <c r="BG2203" s="20"/>
      <c r="BI2203" s="3"/>
      <c r="BJ2203" s="1"/>
      <c r="BK2203" s="1"/>
      <c r="BL2203" s="1"/>
    </row>
    <row r="2204" spans="47:64" x14ac:dyDescent="0.25">
      <c r="AU2204" s="2"/>
      <c r="AV2204" s="2"/>
      <c r="AW2204" s="2"/>
      <c r="AX2204" s="15"/>
      <c r="AY2204" s="15"/>
      <c r="BA2204" s="2"/>
      <c r="BB2204" s="2"/>
      <c r="BF2204" s="20"/>
      <c r="BG2204" s="20"/>
      <c r="BI2204" s="3"/>
      <c r="BJ2204" s="1"/>
      <c r="BK2204" s="1"/>
      <c r="BL2204" s="1"/>
    </row>
    <row r="2205" spans="47:64" x14ac:dyDescent="0.25">
      <c r="AU2205" s="2"/>
      <c r="AV2205" s="2"/>
      <c r="AW2205" s="2"/>
      <c r="AX2205" s="15"/>
      <c r="AY2205" s="15"/>
      <c r="BA2205" s="2"/>
      <c r="BB2205" s="2"/>
      <c r="BF2205" s="20"/>
      <c r="BG2205" s="20"/>
      <c r="BI2205" s="3"/>
      <c r="BJ2205" s="1"/>
      <c r="BK2205" s="1"/>
      <c r="BL2205" s="1"/>
    </row>
    <row r="2206" spans="47:64" x14ac:dyDescent="0.25">
      <c r="AU2206" s="2"/>
      <c r="AV2206" s="2"/>
      <c r="AW2206" s="2"/>
      <c r="AX2206" s="15"/>
      <c r="AY2206" s="15"/>
      <c r="BA2206" s="2"/>
      <c r="BB2206" s="2"/>
      <c r="BF2206" s="20"/>
      <c r="BG2206" s="20"/>
      <c r="BI2206" s="3"/>
      <c r="BJ2206" s="1"/>
      <c r="BK2206" s="1"/>
      <c r="BL2206" s="1"/>
    </row>
    <row r="2207" spans="47:64" x14ac:dyDescent="0.25">
      <c r="AV2207" s="2"/>
      <c r="AW2207" s="2"/>
      <c r="AY2207" s="15"/>
      <c r="AZ2207" s="15"/>
      <c r="BA2207" s="2"/>
      <c r="BB2207" s="2"/>
      <c r="BG2207" s="20"/>
      <c r="BH2207" s="20"/>
      <c r="BI2207" s="2"/>
      <c r="BJ2207" s="3"/>
      <c r="BK2207" s="1"/>
      <c r="BL2207" s="1"/>
    </row>
    <row r="2208" spans="47:64" x14ac:dyDescent="0.25">
      <c r="AV2208" s="2"/>
      <c r="AW2208" s="2"/>
      <c r="AY2208" s="15"/>
      <c r="AZ2208" s="15"/>
      <c r="BA2208" s="2"/>
      <c r="BB2208" s="2"/>
      <c r="BG2208" s="20"/>
      <c r="BH2208" s="20"/>
      <c r="BI2208" s="2"/>
      <c r="BJ2208" s="3"/>
      <c r="BK2208" s="1"/>
      <c r="BL2208" s="1"/>
    </row>
    <row r="2209" spans="48:64" x14ac:dyDescent="0.25">
      <c r="AV2209" s="2"/>
      <c r="AW2209" s="2"/>
      <c r="AY2209" s="15"/>
      <c r="AZ2209" s="15"/>
      <c r="BA2209" s="2"/>
      <c r="BB2209" s="2"/>
      <c r="BG2209" s="20"/>
      <c r="BH2209" s="20"/>
      <c r="BI2209" s="2"/>
      <c r="BJ2209" s="3"/>
      <c r="BK2209" s="1"/>
      <c r="BL2209" s="1"/>
    </row>
    <row r="2210" spans="48:64" x14ac:dyDescent="0.25">
      <c r="AV2210" s="2"/>
      <c r="AW2210" s="2"/>
      <c r="AY2210" s="15"/>
      <c r="AZ2210" s="15"/>
      <c r="BA2210" s="2"/>
      <c r="BB2210" s="2"/>
      <c r="BG2210" s="20"/>
      <c r="BH2210" s="20"/>
      <c r="BI2210" s="2"/>
      <c r="BJ2210" s="3"/>
      <c r="BK2210" s="1"/>
      <c r="BL2210" s="1"/>
    </row>
    <row r="2211" spans="48:64" x14ac:dyDescent="0.25">
      <c r="AV2211" s="2"/>
      <c r="AW2211" s="2"/>
      <c r="AY2211" s="15"/>
      <c r="AZ2211" s="15"/>
      <c r="BA2211" s="2"/>
      <c r="BB2211" s="2"/>
      <c r="BG2211" s="20"/>
      <c r="BH2211" s="20"/>
      <c r="BI2211" s="2"/>
      <c r="BJ2211" s="3"/>
      <c r="BK2211" s="1"/>
      <c r="BL2211" s="1"/>
    </row>
    <row r="2212" spans="48:64" x14ac:dyDescent="0.25">
      <c r="AV2212" s="2"/>
      <c r="AW2212" s="2"/>
      <c r="AY2212" s="15"/>
      <c r="AZ2212" s="15"/>
      <c r="BA2212" s="2"/>
      <c r="BB2212" s="2"/>
      <c r="BG2212" s="20"/>
      <c r="BH2212" s="20"/>
      <c r="BI2212" s="2"/>
      <c r="BJ2212" s="3"/>
      <c r="BK2212" s="1"/>
      <c r="BL2212" s="1"/>
    </row>
    <row r="2213" spans="48:64" x14ac:dyDescent="0.25">
      <c r="AV2213" s="2"/>
      <c r="AW2213" s="2"/>
      <c r="AY2213" s="15"/>
      <c r="AZ2213" s="15"/>
      <c r="BA2213" s="2"/>
      <c r="BB2213" s="2"/>
      <c r="BG2213" s="20"/>
      <c r="BH2213" s="20"/>
      <c r="BI2213" s="2"/>
      <c r="BJ2213" s="3"/>
      <c r="BK2213" s="1"/>
      <c r="BL2213" s="1"/>
    </row>
    <row r="2214" spans="48:64" x14ac:dyDescent="0.25">
      <c r="AV2214" s="2"/>
      <c r="AW2214" s="2"/>
      <c r="AY2214" s="15"/>
      <c r="AZ2214" s="15"/>
      <c r="BA2214" s="2"/>
      <c r="BB2214" s="2"/>
      <c r="BG2214" s="20"/>
      <c r="BH2214" s="20"/>
      <c r="BI2214" s="2"/>
      <c r="BJ2214" s="3"/>
      <c r="BK2214" s="1"/>
      <c r="BL2214" s="1"/>
    </row>
    <row r="2215" spans="48:64" x14ac:dyDescent="0.25">
      <c r="AV2215" s="2"/>
      <c r="AW2215" s="2"/>
      <c r="AY2215" s="15"/>
      <c r="AZ2215" s="15"/>
      <c r="BA2215" s="2"/>
      <c r="BB2215" s="2"/>
      <c r="BG2215" s="20"/>
      <c r="BH2215" s="20"/>
      <c r="BI2215" s="2"/>
      <c r="BJ2215" s="3"/>
      <c r="BK2215" s="1"/>
      <c r="BL2215" s="1"/>
    </row>
    <row r="2216" spans="48:64" x14ac:dyDescent="0.25">
      <c r="AV2216" s="2"/>
      <c r="AW2216" s="2"/>
      <c r="AY2216" s="15"/>
      <c r="AZ2216" s="15"/>
      <c r="BA2216" s="2"/>
      <c r="BB2216" s="2"/>
      <c r="BG2216" s="20"/>
      <c r="BH2216" s="20"/>
      <c r="BI2216" s="2"/>
      <c r="BJ2216" s="3"/>
      <c r="BK2216" s="1"/>
      <c r="BL2216" s="1"/>
    </row>
    <row r="2217" spans="48:64" x14ac:dyDescent="0.25">
      <c r="AV2217" s="2"/>
      <c r="AW2217" s="2"/>
      <c r="AY2217" s="15"/>
      <c r="AZ2217" s="15"/>
      <c r="BA2217" s="2"/>
      <c r="BB2217" s="2"/>
      <c r="BG2217" s="20"/>
      <c r="BH2217" s="20"/>
      <c r="BI2217" s="2"/>
      <c r="BJ2217" s="3"/>
      <c r="BK2217" s="1"/>
      <c r="BL2217" s="1"/>
    </row>
    <row r="2218" spans="48:64" x14ac:dyDescent="0.25">
      <c r="AV2218" s="2"/>
      <c r="AW2218" s="2"/>
      <c r="AY2218" s="15"/>
      <c r="AZ2218" s="15"/>
      <c r="BA2218" s="2"/>
      <c r="BB2218" s="2"/>
      <c r="BG2218" s="20"/>
      <c r="BH2218" s="20"/>
      <c r="BI2218" s="2"/>
      <c r="BJ2218" s="3"/>
      <c r="BK2218" s="1"/>
      <c r="BL2218" s="1"/>
    </row>
    <row r="2219" spans="48:64" x14ac:dyDescent="0.25">
      <c r="AV2219" s="2"/>
      <c r="AW2219" s="2"/>
      <c r="AY2219" s="15"/>
      <c r="AZ2219" s="15"/>
      <c r="BA2219" s="2"/>
      <c r="BB2219" s="2"/>
      <c r="BG2219" s="20"/>
      <c r="BH2219" s="20"/>
      <c r="BI2219" s="2"/>
      <c r="BJ2219" s="3"/>
      <c r="BK2219" s="1"/>
      <c r="BL2219" s="1"/>
    </row>
    <row r="2220" spans="48:64" x14ac:dyDescent="0.25">
      <c r="AV2220" s="2"/>
      <c r="AW2220" s="2"/>
      <c r="AY2220" s="15"/>
      <c r="AZ2220" s="15"/>
      <c r="BA2220" s="2"/>
      <c r="BB2220" s="2"/>
      <c r="BG2220" s="20"/>
      <c r="BH2220" s="20"/>
      <c r="BI2220" s="2"/>
      <c r="BJ2220" s="3"/>
      <c r="BK2220" s="1"/>
      <c r="BL2220" s="1"/>
    </row>
    <row r="2221" spans="48:64" x14ac:dyDescent="0.25">
      <c r="AW2221" s="2"/>
      <c r="AZ2221" s="15"/>
      <c r="BB2221" s="2"/>
      <c r="BH2221" s="20"/>
      <c r="BJ2221" s="2"/>
      <c r="BK2221" s="3"/>
      <c r="BL2221" s="1"/>
    </row>
    <row r="2222" spans="48:64" x14ac:dyDescent="0.25">
      <c r="AW2222" s="2"/>
      <c r="AZ2222" s="15"/>
      <c r="BB2222" s="2"/>
      <c r="BH2222" s="20"/>
      <c r="BJ2222" s="2"/>
      <c r="BK2222" s="3"/>
      <c r="BL2222" s="1"/>
    </row>
    <row r="2223" spans="48:64" x14ac:dyDescent="0.25">
      <c r="AW2223" s="2"/>
      <c r="AZ2223" s="15"/>
      <c r="BB2223" s="2"/>
      <c r="BH2223" s="20"/>
      <c r="BJ2223" s="2"/>
      <c r="BK2223" s="3"/>
      <c r="BL2223" s="1"/>
    </row>
    <row r="2224" spans="48:64" x14ac:dyDescent="0.25">
      <c r="AW2224" s="2"/>
      <c r="AZ2224" s="15"/>
      <c r="BB2224" s="2"/>
      <c r="BH2224" s="20"/>
      <c r="BJ2224" s="2"/>
      <c r="BK2224" s="3"/>
      <c r="BL2224" s="1"/>
    </row>
    <row r="2225" spans="49:64" x14ac:dyDescent="0.25">
      <c r="AW2225" s="2"/>
      <c r="AZ2225" s="15"/>
      <c r="BB2225" s="2"/>
      <c r="BH2225" s="20"/>
      <c r="BJ2225" s="2"/>
      <c r="BK2225" s="3"/>
      <c r="BL2225" s="1"/>
    </row>
    <row r="2226" spans="49:64" x14ac:dyDescent="0.25">
      <c r="AW2226" s="2"/>
      <c r="AZ2226" s="15"/>
      <c r="BB2226" s="2"/>
      <c r="BH2226" s="20"/>
      <c r="BJ2226" s="2"/>
      <c r="BK2226" s="3"/>
      <c r="BL2226" s="1"/>
    </row>
    <row r="2227" spans="49:64" x14ac:dyDescent="0.25">
      <c r="AW2227" s="2"/>
      <c r="AZ2227" s="15"/>
      <c r="BB2227" s="2"/>
      <c r="BH2227" s="20"/>
      <c r="BJ2227" s="2"/>
      <c r="BK2227" s="3"/>
      <c r="BL2227" s="1"/>
    </row>
    <row r="2228" spans="49:64" x14ac:dyDescent="0.25">
      <c r="AW2228" s="2"/>
      <c r="AZ2228" s="15"/>
      <c r="BB2228" s="2"/>
      <c r="BH2228" s="20"/>
      <c r="BJ2228" s="2"/>
      <c r="BK2228" s="3"/>
      <c r="BL2228" s="1"/>
    </row>
    <row r="2229" spans="49:64" x14ac:dyDescent="0.25">
      <c r="AW2229" s="2"/>
      <c r="AZ2229" s="15"/>
      <c r="BB2229" s="2"/>
      <c r="BH2229" s="20"/>
      <c r="BJ2229" s="2"/>
      <c r="BK2229" s="3"/>
      <c r="BL2229" s="1"/>
    </row>
    <row r="2230" spans="49:64" x14ac:dyDescent="0.25">
      <c r="AW2230" s="2"/>
      <c r="AZ2230" s="15"/>
      <c r="BB2230" s="2"/>
      <c r="BH2230" s="20"/>
      <c r="BJ2230" s="2"/>
      <c r="BK2230" s="3"/>
      <c r="BL2230" s="1"/>
    </row>
    <row r="2231" spans="49:64" x14ac:dyDescent="0.25">
      <c r="AW2231" s="2"/>
      <c r="AZ2231" s="15"/>
      <c r="BB2231" s="2"/>
      <c r="BH2231" s="20"/>
      <c r="BJ2231" s="2"/>
      <c r="BK2231" s="3"/>
      <c r="BL2231" s="1"/>
    </row>
    <row r="2232" spans="49:64" x14ac:dyDescent="0.25">
      <c r="AW2232" s="2"/>
      <c r="AZ2232" s="15"/>
      <c r="BB2232" s="2"/>
      <c r="BH2232" s="20"/>
      <c r="BJ2232" s="2"/>
      <c r="BK2232" s="3"/>
      <c r="BL2232" s="1"/>
    </row>
    <row r="2233" spans="49:64" x14ac:dyDescent="0.25">
      <c r="AW2233" s="2"/>
      <c r="AZ2233" s="15"/>
      <c r="BB2233" s="2"/>
      <c r="BH2233" s="20"/>
      <c r="BJ2233" s="2"/>
      <c r="BK2233" s="3"/>
      <c r="BL2233" s="1"/>
    </row>
    <row r="2234" spans="49:64" x14ac:dyDescent="0.25">
      <c r="AW2234" s="2"/>
      <c r="AZ2234" s="15"/>
      <c r="BB2234" s="2"/>
      <c r="BH2234" s="20"/>
      <c r="BJ2234" s="2"/>
      <c r="BK2234" s="3"/>
      <c r="BL2234" s="1"/>
    </row>
    <row r="2235" spans="49:64" x14ac:dyDescent="0.25">
      <c r="AW2235" s="2"/>
      <c r="AZ2235" s="15"/>
      <c r="BB2235" s="2"/>
      <c r="BH2235" s="20"/>
      <c r="BJ2235" s="2"/>
      <c r="BK2235" s="3"/>
      <c r="BL2235" s="1"/>
    </row>
    <row r="2236" spans="49:64" x14ac:dyDescent="0.25">
      <c r="AW2236" s="2"/>
      <c r="AZ2236" s="15"/>
      <c r="BB2236" s="2"/>
      <c r="BH2236" s="20"/>
      <c r="BJ2236" s="2"/>
      <c r="BK2236" s="3"/>
      <c r="BL2236" s="1"/>
    </row>
    <row r="2237" spans="49:64" x14ac:dyDescent="0.25">
      <c r="AW2237" s="2"/>
      <c r="AZ2237" s="15"/>
      <c r="BB2237" s="2"/>
      <c r="BH2237" s="20"/>
      <c r="BJ2237" s="2"/>
      <c r="BK2237" s="3"/>
      <c r="BL2237" s="1"/>
    </row>
    <row r="2238" spans="49:64" x14ac:dyDescent="0.25">
      <c r="AW2238" s="2"/>
      <c r="AZ2238" s="15"/>
      <c r="BB2238" s="2"/>
      <c r="BH2238" s="20"/>
      <c r="BJ2238" s="2"/>
      <c r="BK2238" s="3"/>
      <c r="BL2238" s="1"/>
    </row>
    <row r="2239" spans="49:64" x14ac:dyDescent="0.25">
      <c r="AW2239" s="2"/>
      <c r="AZ2239" s="15"/>
      <c r="BB2239" s="2"/>
      <c r="BH2239" s="20"/>
      <c r="BJ2239" s="2"/>
      <c r="BK2239" s="3"/>
      <c r="BL2239" s="1"/>
    </row>
    <row r="2240" spans="49:64" x14ac:dyDescent="0.25">
      <c r="AW2240" s="2"/>
      <c r="AZ2240" s="15"/>
      <c r="BB2240" s="2"/>
      <c r="BH2240" s="20"/>
      <c r="BJ2240" s="2"/>
      <c r="BK2240" s="3"/>
      <c r="BL2240" s="1"/>
    </row>
    <row r="2241" spans="49:64" x14ac:dyDescent="0.25">
      <c r="AW2241" s="2"/>
      <c r="AZ2241" s="15"/>
      <c r="BB2241" s="2"/>
      <c r="BH2241" s="20"/>
      <c r="BJ2241" s="2"/>
      <c r="BK2241" s="3"/>
      <c r="BL2241" s="1"/>
    </row>
    <row r="2242" spans="49:64" x14ac:dyDescent="0.25">
      <c r="AW2242" s="2"/>
      <c r="AZ2242" s="15"/>
      <c r="BB2242" s="2"/>
      <c r="BH2242" s="20"/>
      <c r="BJ2242" s="2"/>
      <c r="BK2242" s="3"/>
      <c r="BL2242" s="1"/>
    </row>
    <row r="2243" spans="49:64" x14ac:dyDescent="0.25">
      <c r="AW2243" s="2"/>
      <c r="AZ2243" s="15"/>
      <c r="BB2243" s="2"/>
      <c r="BH2243" s="20"/>
      <c r="BJ2243" s="2"/>
      <c r="BK2243" s="3"/>
      <c r="BL2243" s="1"/>
    </row>
    <row r="2244" spans="49:64" x14ac:dyDescent="0.25">
      <c r="AW2244" s="2"/>
      <c r="AZ2244" s="15"/>
      <c r="BB2244" s="2"/>
      <c r="BH2244" s="20"/>
      <c r="BJ2244" s="2"/>
      <c r="BK2244" s="3"/>
      <c r="BL2244" s="1"/>
    </row>
    <row r="2245" spans="49:64" x14ac:dyDescent="0.25">
      <c r="AW2245" s="2"/>
      <c r="AZ2245" s="15"/>
      <c r="BB2245" s="2"/>
      <c r="BH2245" s="20"/>
      <c r="BJ2245" s="2"/>
      <c r="BK2245" s="3"/>
      <c r="BL2245" s="1"/>
    </row>
    <row r="2246" spans="49:64" x14ac:dyDescent="0.25">
      <c r="AW2246" s="2"/>
      <c r="AZ2246" s="15"/>
      <c r="BB2246" s="2"/>
      <c r="BH2246" s="20"/>
      <c r="BJ2246" s="2"/>
      <c r="BK2246" s="3"/>
      <c r="BL2246" s="1"/>
    </row>
    <row r="2247" spans="49:64" x14ac:dyDescent="0.25">
      <c r="AW2247" s="2"/>
      <c r="AZ2247" s="15"/>
      <c r="BB2247" s="2"/>
      <c r="BH2247" s="20"/>
      <c r="BJ2247" s="2"/>
      <c r="BK2247" s="3"/>
      <c r="BL2247" s="1"/>
    </row>
    <row r="2248" spans="49:64" x14ac:dyDescent="0.25">
      <c r="AW2248" s="2"/>
      <c r="AZ2248" s="15"/>
      <c r="BB2248" s="2"/>
      <c r="BH2248" s="20"/>
      <c r="BJ2248" s="2"/>
      <c r="BK2248" s="3"/>
      <c r="BL2248" s="1"/>
    </row>
    <row r="2249" spans="49:64" x14ac:dyDescent="0.25">
      <c r="AW2249" s="2"/>
      <c r="AZ2249" s="15"/>
      <c r="BB2249" s="2"/>
      <c r="BH2249" s="20"/>
      <c r="BJ2249" s="2"/>
      <c r="BK2249" s="3"/>
      <c r="BL2249" s="1"/>
    </row>
    <row r="2250" spans="49:64" x14ac:dyDescent="0.25">
      <c r="AW2250" s="2"/>
      <c r="AZ2250" s="15"/>
      <c r="BB2250" s="2"/>
      <c r="BH2250" s="20"/>
      <c r="BJ2250" s="2"/>
      <c r="BK2250" s="3"/>
      <c r="BL2250" s="1"/>
    </row>
    <row r="2251" spans="49:64" x14ac:dyDescent="0.25">
      <c r="AW2251" s="2"/>
      <c r="AZ2251" s="15"/>
      <c r="BB2251" s="2"/>
      <c r="BH2251" s="20"/>
      <c r="BJ2251" s="2"/>
      <c r="BK2251" s="3"/>
      <c r="BL2251" s="1"/>
    </row>
    <row r="2252" spans="49:64" x14ac:dyDescent="0.25">
      <c r="AW2252" s="2"/>
      <c r="AZ2252" s="15"/>
      <c r="BB2252" s="2"/>
      <c r="BH2252" s="20"/>
      <c r="BJ2252" s="2"/>
      <c r="BK2252" s="3"/>
      <c r="BL2252" s="1"/>
    </row>
    <row r="2253" spans="49:64" x14ac:dyDescent="0.25">
      <c r="AW2253" s="2"/>
      <c r="AZ2253" s="15"/>
      <c r="BB2253" s="2"/>
      <c r="BH2253" s="20"/>
      <c r="BJ2253" s="2"/>
      <c r="BK2253" s="3"/>
      <c r="BL2253" s="1"/>
    </row>
    <row r="2254" spans="49:64" x14ac:dyDescent="0.25">
      <c r="AW2254" s="2"/>
      <c r="AZ2254" s="15"/>
      <c r="BB2254" s="2"/>
      <c r="BH2254" s="20"/>
      <c r="BJ2254" s="2"/>
      <c r="BK2254" s="3"/>
      <c r="BL2254" s="1"/>
    </row>
    <row r="2255" spans="49:64" x14ac:dyDescent="0.25">
      <c r="AW2255" s="2"/>
      <c r="AZ2255" s="15"/>
      <c r="BB2255" s="2"/>
      <c r="BH2255" s="20"/>
      <c r="BJ2255" s="2"/>
      <c r="BK2255" s="3"/>
      <c r="BL2255" s="1"/>
    </row>
    <row r="2256" spans="49:64" x14ac:dyDescent="0.25">
      <c r="AW2256" s="2"/>
      <c r="AZ2256" s="15"/>
      <c r="BB2256" s="2"/>
      <c r="BH2256" s="20"/>
      <c r="BJ2256" s="2"/>
      <c r="BK2256" s="3"/>
      <c r="BL2256" s="1"/>
    </row>
    <row r="2257" spans="49:64" x14ac:dyDescent="0.25">
      <c r="AW2257" s="2"/>
      <c r="AZ2257" s="15"/>
      <c r="BB2257" s="2"/>
      <c r="BH2257" s="20"/>
      <c r="BJ2257" s="2"/>
      <c r="BK2257" s="3"/>
      <c r="BL2257" s="1"/>
    </row>
    <row r="2258" spans="49:64" x14ac:dyDescent="0.25">
      <c r="AW2258" s="2"/>
      <c r="AZ2258" s="15"/>
      <c r="BB2258" s="2"/>
      <c r="BH2258" s="20"/>
      <c r="BJ2258" s="2"/>
      <c r="BK2258" s="3"/>
      <c r="BL2258" s="1"/>
    </row>
    <row r="2259" spans="49:64" x14ac:dyDescent="0.25">
      <c r="AW2259" s="2"/>
      <c r="AZ2259" s="15"/>
      <c r="BB2259" s="2"/>
      <c r="BH2259" s="20"/>
      <c r="BJ2259" s="2"/>
      <c r="BK2259" s="3"/>
      <c r="BL2259" s="1"/>
    </row>
    <row r="2260" spans="49:64" x14ac:dyDescent="0.25">
      <c r="AW2260" s="2"/>
      <c r="AZ2260" s="15"/>
      <c r="BB2260" s="2"/>
      <c r="BH2260" s="20"/>
      <c r="BJ2260" s="2"/>
      <c r="BK2260" s="3"/>
      <c r="BL2260" s="1"/>
    </row>
    <row r="2261" spans="49:64" x14ac:dyDescent="0.25">
      <c r="AW2261" s="2"/>
      <c r="AZ2261" s="15"/>
      <c r="BB2261" s="2"/>
      <c r="BH2261" s="20"/>
      <c r="BJ2261" s="2"/>
      <c r="BK2261" s="3"/>
      <c r="BL2261" s="1"/>
    </row>
    <row r="2262" spans="49:64" x14ac:dyDescent="0.25">
      <c r="AW2262" s="2"/>
      <c r="AZ2262" s="15"/>
      <c r="BB2262" s="2"/>
      <c r="BH2262" s="20"/>
      <c r="BJ2262" s="2"/>
      <c r="BK2262" s="3"/>
      <c r="BL2262" s="1"/>
    </row>
    <row r="2263" spans="49:64" x14ac:dyDescent="0.25">
      <c r="AW2263" s="2"/>
      <c r="AZ2263" s="15"/>
      <c r="BB2263" s="2"/>
      <c r="BH2263" s="20"/>
      <c r="BJ2263" s="2"/>
      <c r="BK2263" s="3"/>
      <c r="BL2263" s="1"/>
    </row>
    <row r="2264" spans="49:64" x14ac:dyDescent="0.25">
      <c r="AW2264" s="2"/>
      <c r="AZ2264" s="15"/>
      <c r="BB2264" s="2"/>
      <c r="BH2264" s="20"/>
      <c r="BJ2264" s="2"/>
      <c r="BK2264" s="3"/>
      <c r="BL2264" s="1"/>
    </row>
    <row r="2265" spans="49:64" x14ac:dyDescent="0.25">
      <c r="AW2265" s="2"/>
      <c r="AZ2265" s="15"/>
      <c r="BB2265" s="2"/>
      <c r="BH2265" s="20"/>
      <c r="BJ2265" s="2"/>
      <c r="BK2265" s="3"/>
      <c r="BL2265" s="1"/>
    </row>
    <row r="2266" spans="49:64" x14ac:dyDescent="0.25">
      <c r="AW2266" s="2"/>
      <c r="AZ2266" s="15"/>
      <c r="BB2266" s="2"/>
      <c r="BH2266" s="20"/>
      <c r="BJ2266" s="2"/>
      <c r="BK2266" s="3"/>
      <c r="BL2266" s="1"/>
    </row>
    <row r="2267" spans="49:64" x14ac:dyDescent="0.25">
      <c r="AW2267" s="2"/>
      <c r="AZ2267" s="15"/>
      <c r="BB2267" s="2"/>
      <c r="BH2267" s="20"/>
      <c r="BJ2267" s="2"/>
      <c r="BK2267" s="3"/>
      <c r="BL2267" s="1"/>
    </row>
    <row r="2268" spans="49:64" x14ac:dyDescent="0.25">
      <c r="AW2268" s="2"/>
      <c r="AZ2268" s="15"/>
      <c r="BB2268" s="2"/>
      <c r="BH2268" s="20"/>
      <c r="BJ2268" s="2"/>
      <c r="BK2268" s="3"/>
      <c r="BL2268" s="1"/>
    </row>
    <row r="2269" spans="49:64" x14ac:dyDescent="0.25">
      <c r="AW2269" s="2"/>
      <c r="AZ2269" s="15"/>
      <c r="BB2269" s="2"/>
      <c r="BH2269" s="20"/>
      <c r="BJ2269" s="2"/>
      <c r="BK2269" s="3"/>
      <c r="BL2269" s="1"/>
    </row>
    <row r="2270" spans="49:64" x14ac:dyDescent="0.25">
      <c r="AW2270" s="2"/>
      <c r="AZ2270" s="15"/>
      <c r="BB2270" s="2"/>
      <c r="BH2270" s="20"/>
      <c r="BJ2270" s="2"/>
      <c r="BK2270" s="3"/>
      <c r="BL2270" s="1"/>
    </row>
    <row r="2271" spans="49:64" x14ac:dyDescent="0.25">
      <c r="AW2271" s="2"/>
      <c r="AZ2271" s="15"/>
      <c r="BB2271" s="2"/>
      <c r="BH2271" s="20"/>
      <c r="BJ2271" s="2"/>
      <c r="BK2271" s="3"/>
      <c r="BL2271" s="1"/>
    </row>
    <row r="2272" spans="49:64" x14ac:dyDescent="0.25">
      <c r="AW2272" s="2"/>
      <c r="AZ2272" s="15"/>
      <c r="BB2272" s="2"/>
      <c r="BH2272" s="20"/>
      <c r="BJ2272" s="2"/>
      <c r="BK2272" s="3"/>
      <c r="BL2272" s="1"/>
    </row>
    <row r="2273" spans="49:64" x14ac:dyDescent="0.25">
      <c r="AW2273" s="2"/>
      <c r="AZ2273" s="15"/>
      <c r="BB2273" s="2"/>
      <c r="BH2273" s="20"/>
      <c r="BJ2273" s="2"/>
      <c r="BK2273" s="3"/>
      <c r="BL2273" s="1"/>
    </row>
    <row r="2274" spans="49:64" x14ac:dyDescent="0.25">
      <c r="AW2274" s="2"/>
      <c r="AZ2274" s="15"/>
      <c r="BB2274" s="2"/>
      <c r="BH2274" s="20"/>
      <c r="BJ2274" s="2"/>
      <c r="BK2274" s="3"/>
      <c r="BL2274" s="1"/>
    </row>
    <row r="2275" spans="49:64" x14ac:dyDescent="0.25">
      <c r="AW2275" s="2"/>
      <c r="AZ2275" s="15"/>
      <c r="BB2275" s="2"/>
      <c r="BH2275" s="20"/>
      <c r="BJ2275" s="2"/>
      <c r="BK2275" s="3"/>
      <c r="BL2275" s="1"/>
    </row>
    <row r="2276" spans="49:64" x14ac:dyDescent="0.25">
      <c r="AW2276" s="2"/>
      <c r="AZ2276" s="15"/>
      <c r="BB2276" s="2"/>
      <c r="BH2276" s="20"/>
      <c r="BJ2276" s="2"/>
      <c r="BK2276" s="3"/>
      <c r="BL2276" s="1"/>
    </row>
    <row r="2277" spans="49:64" x14ac:dyDescent="0.25">
      <c r="AW2277" s="2"/>
      <c r="AZ2277" s="15"/>
      <c r="BB2277" s="2"/>
      <c r="BH2277" s="20"/>
      <c r="BJ2277" s="2"/>
      <c r="BK2277" s="3"/>
      <c r="BL2277" s="1"/>
    </row>
    <row r="2278" spans="49:64" x14ac:dyDescent="0.25">
      <c r="AW2278" s="2"/>
      <c r="AZ2278" s="15"/>
      <c r="BB2278" s="2"/>
      <c r="BH2278" s="20"/>
      <c r="BJ2278" s="2"/>
      <c r="BK2278" s="3"/>
      <c r="BL2278" s="1"/>
    </row>
  </sheetData>
  <phoneticPr fontId="4" type="noConversion"/>
  <pageMargins left="0.7" right="0.7" top="0.75" bottom="0.75" header="0.3" footer="0.3"/>
  <pageSetup orientation="portrait" horizontalDpi="0"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A131-F334-411F-82A5-B3F12523ABE5}">
  <dimension ref="A1:BL651"/>
  <sheetViews>
    <sheetView zoomScaleNormal="100" workbookViewId="0">
      <pane xSplit="1" ySplit="1" topLeftCell="B2" activePane="bottomRight" state="frozenSplit"/>
      <selection activeCell="H15" sqref="H15"/>
      <selection pane="topRight" activeCell="H15" sqref="H15"/>
      <selection pane="bottomLeft" activeCell="H15" sqref="H15"/>
      <selection pane="bottomRight" activeCell="B4" sqref="B4"/>
    </sheetView>
  </sheetViews>
  <sheetFormatPr defaultColWidth="9.140625" defaultRowHeight="15" x14ac:dyDescent="0.25"/>
  <cols>
    <col min="1" max="1" width="14.140625" style="1" customWidth="1"/>
    <col min="2" max="2" width="18.28515625" style="1" bestFit="1" customWidth="1"/>
    <col min="3" max="3" width="18.85546875" style="1" customWidth="1"/>
    <col min="4" max="4" width="14.5703125" style="1" customWidth="1"/>
    <col min="5" max="5" width="39.140625" style="1" customWidth="1"/>
    <col min="6" max="6" width="36.140625" style="1" customWidth="1"/>
    <col min="7" max="9" width="9.5703125" style="2" bestFit="1" customWidth="1"/>
    <col min="10" max="11" width="9.5703125" style="2" customWidth="1"/>
    <col min="12" max="12" width="14.28515625" style="2" bestFit="1" customWidth="1"/>
    <col min="13" max="13" width="15" style="2" bestFit="1" customWidth="1"/>
    <col min="14" max="14" width="9.5703125" style="2" bestFit="1" customWidth="1"/>
    <col min="15" max="15" width="12" style="2" bestFit="1" customWidth="1"/>
    <col min="16" max="16" width="20.140625" style="2" hidden="1" customWidth="1"/>
    <col min="17" max="49" width="20.140625" style="2" customWidth="1"/>
    <col min="50" max="51" width="13.140625" style="2" bestFit="1" customWidth="1"/>
    <col min="52" max="52" width="15" style="2" bestFit="1" customWidth="1"/>
    <col min="53" max="53" width="15.7109375" style="2" bestFit="1" customWidth="1"/>
    <col min="54" max="54" width="12.5703125" style="2" customWidth="1"/>
    <col min="55" max="55" width="11.7109375" style="2" bestFit="1" customWidth="1"/>
    <col min="56" max="56" width="9.5703125" style="2" bestFit="1" customWidth="1"/>
    <col min="57" max="58" width="13" style="2" bestFit="1" customWidth="1"/>
    <col min="59" max="59" width="10.7109375" style="2" customWidth="1"/>
    <col min="60" max="60" width="12.7109375" style="2" customWidth="1"/>
    <col min="61" max="61" width="11.7109375" style="20" customWidth="1"/>
    <col min="62" max="62" width="14.85546875" style="20" customWidth="1"/>
    <col min="63" max="63" width="14.5703125" style="2" bestFit="1" customWidth="1"/>
    <col min="64" max="64" width="14.5703125" style="3" bestFit="1" customWidth="1"/>
    <col min="65" max="16384" width="9.140625" style="1"/>
  </cols>
  <sheetData>
    <row r="1" spans="1:64" s="21" customFormat="1" ht="60" customHeight="1" x14ac:dyDescent="0.25">
      <c r="A1" s="70" t="s">
        <v>742</v>
      </c>
      <c r="B1" s="70" t="s">
        <v>743</v>
      </c>
      <c r="C1" s="70" t="s">
        <v>744</v>
      </c>
      <c r="D1" s="70" t="s">
        <v>371</v>
      </c>
      <c r="E1" s="70" t="s">
        <v>303</v>
      </c>
      <c r="F1" s="70" t="s">
        <v>745</v>
      </c>
      <c r="G1" t="s">
        <v>3345</v>
      </c>
      <c r="H1" s="71" t="s">
        <v>3108</v>
      </c>
      <c r="I1" s="71" t="s">
        <v>0</v>
      </c>
      <c r="J1" s="70" t="s">
        <v>746</v>
      </c>
      <c r="K1" s="70" t="s">
        <v>747</v>
      </c>
      <c r="L1" s="70" t="s">
        <v>748</v>
      </c>
      <c r="M1" s="70" t="s">
        <v>751</v>
      </c>
      <c r="N1" s="70" t="s">
        <v>1405</v>
      </c>
      <c r="O1" s="70" t="s">
        <v>1406</v>
      </c>
      <c r="P1" s="70" t="s">
        <v>665</v>
      </c>
      <c r="Q1" s="70" t="s">
        <v>733</v>
      </c>
      <c r="R1" s="70" t="s">
        <v>1428</v>
      </c>
      <c r="S1" s="70" t="s">
        <v>1429</v>
      </c>
      <c r="T1" s="70" t="s">
        <v>1430</v>
      </c>
      <c r="U1" s="70" t="s">
        <v>1431</v>
      </c>
      <c r="V1" s="70" t="s">
        <v>1432</v>
      </c>
    </row>
    <row r="2" spans="1:64" x14ac:dyDescent="0.25">
      <c r="A2" s="23" t="s">
        <v>1</v>
      </c>
      <c r="B2" s="23" t="s">
        <v>2</v>
      </c>
      <c r="C2" s="23" t="s">
        <v>13</v>
      </c>
      <c r="D2" s="23" t="s">
        <v>4</v>
      </c>
      <c r="E2" s="23" t="s">
        <v>1387</v>
      </c>
      <c r="F2" s="23" t="s">
        <v>386</v>
      </c>
      <c r="G2">
        <v>6.5554000000000001E-2</v>
      </c>
      <c r="H2" s="69">
        <v>5.0600000000000003E-3</v>
      </c>
      <c r="I2" s="69">
        <v>6.5600000000000006E-2</v>
      </c>
      <c r="J2" s="71">
        <v>7.3400000000000007E-2</v>
      </c>
      <c r="K2" s="71">
        <v>0.18709999999999999</v>
      </c>
      <c r="L2" s="71">
        <v>3.9300000000000002E-2</v>
      </c>
      <c r="M2" s="71">
        <v>2.1999999999999999E-2</v>
      </c>
      <c r="N2" s="69">
        <v>-0.13320000000000001</v>
      </c>
      <c r="O2" s="69">
        <v>-0.31640000000000001</v>
      </c>
      <c r="P2" s="71">
        <v>6.5600000000000006E-2</v>
      </c>
      <c r="Q2" s="72">
        <v>0</v>
      </c>
      <c r="R2" s="70">
        <v>0.21</v>
      </c>
      <c r="S2" s="70">
        <v>0.3</v>
      </c>
      <c r="T2" s="70">
        <v>-0.06</v>
      </c>
      <c r="U2" s="70">
        <v>130</v>
      </c>
      <c r="V2" s="70">
        <v>20</v>
      </c>
      <c r="BD2" s="20"/>
      <c r="BE2" s="20"/>
      <c r="BG2" s="3"/>
      <c r="BH2" s="1"/>
      <c r="BI2" s="1"/>
      <c r="BJ2" s="1"/>
      <c r="BK2" s="1"/>
      <c r="BL2" s="1"/>
    </row>
    <row r="3" spans="1:64" x14ac:dyDescent="0.25">
      <c r="A3" s="23" t="s">
        <v>1</v>
      </c>
      <c r="B3" s="23" t="s">
        <v>2</v>
      </c>
      <c r="C3" s="23" t="s">
        <v>13</v>
      </c>
      <c r="D3" s="23" t="s">
        <v>4</v>
      </c>
      <c r="E3" s="23" t="s">
        <v>87</v>
      </c>
      <c r="F3" s="23" t="s">
        <v>41</v>
      </c>
      <c r="G3">
        <v>4.8589E-2</v>
      </c>
      <c r="H3" s="69">
        <v>3.5285999999999998E-2</v>
      </c>
      <c r="I3" s="69">
        <v>4.8599999999999997E-2</v>
      </c>
      <c r="J3" s="71">
        <v>0.1368</v>
      </c>
      <c r="K3" s="71">
        <v>0.1714</v>
      </c>
      <c r="L3" s="71">
        <v>0.1077</v>
      </c>
      <c r="M3" s="71">
        <v>9.7500000000000003E-2</v>
      </c>
      <c r="N3" s="69">
        <v>0</v>
      </c>
      <c r="O3" s="69">
        <v>-0.41920000000000002</v>
      </c>
      <c r="P3" s="71">
        <v>4.8599999999999997E-2</v>
      </c>
      <c r="Q3" s="72">
        <v>4223</v>
      </c>
      <c r="R3" s="70">
        <v>0.63</v>
      </c>
      <c r="S3" s="70">
        <v>1.07</v>
      </c>
      <c r="T3" s="70">
        <v>-0.02</v>
      </c>
      <c r="U3" s="70">
        <v>86</v>
      </c>
      <c r="V3" s="70">
        <v>6</v>
      </c>
      <c r="BD3" s="20"/>
      <c r="BE3" s="20"/>
      <c r="BG3" s="3"/>
      <c r="BH3" s="1"/>
      <c r="BI3" s="1"/>
      <c r="BJ3" s="1"/>
      <c r="BK3" s="1"/>
      <c r="BL3" s="1"/>
    </row>
    <row r="4" spans="1:64" x14ac:dyDescent="0.25">
      <c r="A4" s="23" t="s">
        <v>1</v>
      </c>
      <c r="B4" s="23" t="s">
        <v>2</v>
      </c>
      <c r="C4" s="23" t="s">
        <v>25</v>
      </c>
      <c r="D4" s="23" t="s">
        <v>4</v>
      </c>
      <c r="E4" s="23" t="s">
        <v>383</v>
      </c>
      <c r="F4" s="23" t="s">
        <v>384</v>
      </c>
      <c r="G4">
        <v>4.1314999999999998E-2</v>
      </c>
      <c r="H4" s="69">
        <v>-3.8730000000000001E-2</v>
      </c>
      <c r="I4" s="69">
        <v>4.1300000000000003E-2</v>
      </c>
      <c r="J4" s="71">
        <v>0.12609999999999999</v>
      </c>
      <c r="K4" s="71">
        <v>0.14080000000000001</v>
      </c>
      <c r="L4" s="71">
        <v>5.1200000000000002E-2</v>
      </c>
      <c r="M4" s="71">
        <v>4.19E-2</v>
      </c>
      <c r="N4" s="69">
        <v>0</v>
      </c>
      <c r="O4" s="69">
        <v>-0.42799999999999999</v>
      </c>
      <c r="P4" s="71">
        <v>4.1300000000000003E-2</v>
      </c>
      <c r="Q4" s="72">
        <v>0</v>
      </c>
      <c r="R4" s="70">
        <v>0.36</v>
      </c>
      <c r="S4" s="70">
        <v>0.44</v>
      </c>
      <c r="T4" s="70">
        <v>0.85</v>
      </c>
      <c r="U4" s="70">
        <v>34</v>
      </c>
      <c r="V4" s="70">
        <v>9</v>
      </c>
      <c r="BD4" s="20"/>
      <c r="BE4" s="20"/>
      <c r="BG4" s="3"/>
      <c r="BH4" s="1"/>
      <c r="BI4" s="1"/>
      <c r="BJ4" s="1"/>
      <c r="BK4" s="1"/>
      <c r="BL4" s="1"/>
    </row>
    <row r="5" spans="1:64" x14ac:dyDescent="0.25">
      <c r="A5" s="23" t="s">
        <v>1</v>
      </c>
      <c r="B5" s="23" t="s">
        <v>2</v>
      </c>
      <c r="C5" s="23" t="s">
        <v>13</v>
      </c>
      <c r="D5" s="23" t="s">
        <v>4</v>
      </c>
      <c r="E5" s="23" t="s">
        <v>351</v>
      </c>
      <c r="F5" s="23" t="s">
        <v>355</v>
      </c>
      <c r="G5">
        <v>3.814E-2</v>
      </c>
      <c r="H5" s="69">
        <v>-4.5543E-2</v>
      </c>
      <c r="I5" s="69">
        <v>3.8100000000000002E-2</v>
      </c>
      <c r="J5" s="71">
        <v>4.5400000000000003E-2</v>
      </c>
      <c r="K5" s="71">
        <v>0.10929999999999999</v>
      </c>
      <c r="L5" s="71">
        <v>2.8400000000000002E-2</v>
      </c>
      <c r="M5" s="71">
        <v>2.2700000000000001E-2</v>
      </c>
      <c r="N5" s="69">
        <v>-7.3999999999999996E-2</v>
      </c>
      <c r="O5" s="69">
        <v>-0.16789999999999999</v>
      </c>
      <c r="P5" s="71">
        <v>3.8100000000000002E-2</v>
      </c>
      <c r="Q5" s="72">
        <v>75</v>
      </c>
      <c r="R5" s="70">
        <v>0.26</v>
      </c>
      <c r="S5" s="70">
        <v>0.42</v>
      </c>
      <c r="T5" s="70">
        <v>0.36</v>
      </c>
      <c r="U5" s="70">
        <v>32</v>
      </c>
      <c r="V5" s="70">
        <v>11</v>
      </c>
      <c r="BD5" s="20"/>
      <c r="BE5" s="20"/>
      <c r="BG5" s="3"/>
      <c r="BH5" s="1"/>
      <c r="BI5" s="1"/>
      <c r="BJ5" s="1"/>
      <c r="BK5" s="1"/>
      <c r="BL5" s="1"/>
    </row>
    <row r="6" spans="1:64" x14ac:dyDescent="0.25">
      <c r="A6" s="23" t="s">
        <v>1</v>
      </c>
      <c r="B6" s="23" t="s">
        <v>2</v>
      </c>
      <c r="C6" s="23" t="s">
        <v>13</v>
      </c>
      <c r="D6" s="23" t="s">
        <v>4</v>
      </c>
      <c r="E6" s="23" t="s">
        <v>96</v>
      </c>
      <c r="F6" s="23" t="s">
        <v>1424</v>
      </c>
      <c r="G6">
        <v>3.1940000000000003E-2</v>
      </c>
      <c r="H6" s="69">
        <v>-1.7440000000000001E-2</v>
      </c>
      <c r="I6" s="69">
        <v>3.1899999999999998E-2</v>
      </c>
      <c r="J6" s="71">
        <v>-4.1799999999999997E-2</v>
      </c>
      <c r="K6" s="71">
        <v>0.13969999999999999</v>
      </c>
      <c r="L6" s="71">
        <v>5.1200000000000002E-2</v>
      </c>
      <c r="M6" s="71">
        <v>4.24E-2</v>
      </c>
      <c r="N6" s="69">
        <v>-0.13769999999999999</v>
      </c>
      <c r="O6" s="69">
        <v>-0.30399999999999999</v>
      </c>
      <c r="P6" s="71">
        <v>3.1899999999999998E-2</v>
      </c>
      <c r="Q6" s="72">
        <v>34</v>
      </c>
      <c r="R6" s="70">
        <v>0.37</v>
      </c>
      <c r="S6" s="70">
        <v>0.62</v>
      </c>
      <c r="T6" s="70">
        <v>0.21</v>
      </c>
      <c r="U6" s="70">
        <v>49</v>
      </c>
      <c r="V6" s="70">
        <v>16</v>
      </c>
      <c r="BD6" s="20"/>
      <c r="BE6" s="20"/>
      <c r="BG6" s="3"/>
      <c r="BH6" s="1"/>
      <c r="BI6" s="1"/>
      <c r="BJ6" s="1"/>
      <c r="BK6" s="1"/>
      <c r="BL6" s="1"/>
    </row>
    <row r="7" spans="1:64" x14ac:dyDescent="0.25">
      <c r="A7" s="23" t="s">
        <v>1</v>
      </c>
      <c r="B7" s="23" t="s">
        <v>18</v>
      </c>
      <c r="C7" s="23" t="s">
        <v>25</v>
      </c>
      <c r="D7" s="23" t="s">
        <v>4</v>
      </c>
      <c r="E7" s="23" t="s">
        <v>1925</v>
      </c>
      <c r="F7" s="23" t="s">
        <v>3170</v>
      </c>
      <c r="G7"/>
      <c r="H7" s="69">
        <v>4.4999999999999997E-3</v>
      </c>
      <c r="I7" s="69">
        <v>3.04E-2</v>
      </c>
      <c r="J7" s="71">
        <v>3.5400000000000001E-2</v>
      </c>
      <c r="K7" s="71">
        <v>1.7100000000000001E-2</v>
      </c>
      <c r="L7" s="71">
        <v>5.21E-2</v>
      </c>
      <c r="M7" s="71">
        <v>5.3199999999999997E-2</v>
      </c>
      <c r="N7" s="69">
        <v>0</v>
      </c>
      <c r="O7" s="69">
        <v>-5.4000000000000003E-3</v>
      </c>
      <c r="P7" s="71">
        <v>0</v>
      </c>
      <c r="Q7" s="72">
        <v>26</v>
      </c>
      <c r="R7" s="70">
        <v>3.05</v>
      </c>
      <c r="S7" s="70">
        <v>4.82</v>
      </c>
      <c r="T7" s="70">
        <v>-0.41</v>
      </c>
      <c r="U7" s="70">
        <v>2</v>
      </c>
      <c r="V7" s="70">
        <v>2</v>
      </c>
      <c r="BD7" s="20"/>
      <c r="BE7" s="20"/>
      <c r="BG7" s="3"/>
      <c r="BH7" s="1"/>
      <c r="BI7" s="1"/>
      <c r="BJ7" s="1"/>
      <c r="BK7" s="1"/>
      <c r="BL7" s="1"/>
    </row>
    <row r="8" spans="1:64" x14ac:dyDescent="0.25">
      <c r="A8" s="23" t="s">
        <v>1</v>
      </c>
      <c r="B8" s="23" t="s">
        <v>2</v>
      </c>
      <c r="C8" s="23" t="s">
        <v>56</v>
      </c>
      <c r="D8" s="23" t="s">
        <v>30</v>
      </c>
      <c r="E8" s="23" t="s">
        <v>466</v>
      </c>
      <c r="F8" s="23" t="s">
        <v>1808</v>
      </c>
      <c r="G8">
        <v>2.7810000000000001E-2</v>
      </c>
      <c r="H8" s="69">
        <v>-3.6302000000000001E-2</v>
      </c>
      <c r="I8" s="69">
        <v>2.7799999999999998E-2</v>
      </c>
      <c r="J8" s="71">
        <v>0.13830000000000001</v>
      </c>
      <c r="K8" s="71">
        <v>0.29060000000000002</v>
      </c>
      <c r="L8" s="71">
        <v>0.32619999999999999</v>
      </c>
      <c r="M8" s="71">
        <v>0.32719999999999999</v>
      </c>
      <c r="N8" s="69">
        <v>-9.4999999999999998E-3</v>
      </c>
      <c r="O8" s="69">
        <v>-0.42220000000000002</v>
      </c>
      <c r="P8" s="71">
        <v>2.7799999999999998E-2</v>
      </c>
      <c r="Q8" s="72">
        <v>0</v>
      </c>
      <c r="R8" s="70">
        <v>1.1200000000000001</v>
      </c>
      <c r="S8" s="70">
        <v>1.98</v>
      </c>
      <c r="T8" s="70">
        <v>0.73</v>
      </c>
      <c r="U8" s="70">
        <v>31</v>
      </c>
      <c r="V8" s="70">
        <v>5</v>
      </c>
      <c r="BD8" s="20"/>
      <c r="BE8" s="20"/>
      <c r="BG8" s="3"/>
      <c r="BH8" s="1"/>
      <c r="BI8" s="1"/>
      <c r="BJ8" s="1"/>
      <c r="BK8" s="1"/>
      <c r="BL8" s="1"/>
    </row>
    <row r="9" spans="1:64" x14ac:dyDescent="0.25">
      <c r="A9" s="23" t="s">
        <v>1</v>
      </c>
      <c r="B9" s="23" t="s">
        <v>2</v>
      </c>
      <c r="C9" s="23" t="s">
        <v>56</v>
      </c>
      <c r="D9" s="23" t="s">
        <v>30</v>
      </c>
      <c r="E9" s="23" t="s">
        <v>466</v>
      </c>
      <c r="F9" s="23" t="s">
        <v>1806</v>
      </c>
      <c r="G9">
        <v>2.7023999999999999E-2</v>
      </c>
      <c r="H9" s="69">
        <v>-3.5011E-2</v>
      </c>
      <c r="I9" s="69">
        <v>2.7E-2</v>
      </c>
      <c r="J9" s="71">
        <v>0.13700000000000001</v>
      </c>
      <c r="K9" s="71">
        <v>0.28560000000000002</v>
      </c>
      <c r="L9" s="71">
        <v>0.30480000000000002</v>
      </c>
      <c r="M9" s="71">
        <v>0.30149999999999999</v>
      </c>
      <c r="N9" s="69">
        <v>-8.8999999999999999E-3</v>
      </c>
      <c r="O9" s="69">
        <v>-0.42409999999999998</v>
      </c>
      <c r="P9" s="71">
        <v>2.7E-2</v>
      </c>
      <c r="Q9" s="72">
        <v>0</v>
      </c>
      <c r="R9" s="70">
        <v>1.07</v>
      </c>
      <c r="S9" s="70">
        <v>1.85</v>
      </c>
      <c r="T9" s="70">
        <v>0.74</v>
      </c>
      <c r="U9" s="70">
        <v>32</v>
      </c>
      <c r="V9" s="70">
        <v>4</v>
      </c>
      <c r="BD9" s="20"/>
      <c r="BE9" s="20"/>
      <c r="BG9" s="3"/>
      <c r="BH9" s="1"/>
      <c r="BI9" s="1"/>
      <c r="BJ9" s="1"/>
      <c r="BK9" s="1"/>
      <c r="BL9" s="1"/>
    </row>
    <row r="10" spans="1:64" x14ac:dyDescent="0.25">
      <c r="A10" s="23" t="s">
        <v>1</v>
      </c>
      <c r="B10" s="23" t="s">
        <v>2</v>
      </c>
      <c r="C10" s="23" t="s">
        <v>13</v>
      </c>
      <c r="D10" s="23" t="s">
        <v>30</v>
      </c>
      <c r="E10" s="23" t="s">
        <v>1288</v>
      </c>
      <c r="F10" s="23" t="s">
        <v>1289</v>
      </c>
      <c r="G10">
        <v>2.5354000000000002E-2</v>
      </c>
      <c r="H10" s="69">
        <v>-6.2913999999999998E-2</v>
      </c>
      <c r="I10" s="69">
        <v>2.5399999999999999E-2</v>
      </c>
      <c r="J10" s="71">
        <v>8.6400000000000005E-2</v>
      </c>
      <c r="K10" s="71">
        <v>0.1139</v>
      </c>
      <c r="L10" s="71">
        <v>8.6900000000000005E-2</v>
      </c>
      <c r="M10" s="71">
        <v>8.3599999999999994E-2</v>
      </c>
      <c r="N10" s="69">
        <v>-3.9199999999999999E-2</v>
      </c>
      <c r="O10" s="69">
        <v>-0.115</v>
      </c>
      <c r="P10" s="71">
        <v>2.5399999999999999E-2</v>
      </c>
      <c r="Q10" s="72">
        <v>0</v>
      </c>
      <c r="R10" s="70">
        <v>0.76</v>
      </c>
      <c r="S10" s="70">
        <v>1.39</v>
      </c>
      <c r="T10" s="70">
        <v>0.76</v>
      </c>
      <c r="U10" s="70">
        <v>14</v>
      </c>
      <c r="V10" s="70">
        <v>4</v>
      </c>
      <c r="BD10" s="20"/>
      <c r="BE10" s="20"/>
      <c r="BG10" s="3"/>
      <c r="BH10" s="1"/>
      <c r="BI10" s="1"/>
      <c r="BJ10" s="1"/>
      <c r="BK10" s="1"/>
      <c r="BL10" s="1"/>
    </row>
    <row r="11" spans="1:64" x14ac:dyDescent="0.25">
      <c r="A11" s="23" t="s">
        <v>1</v>
      </c>
      <c r="B11" s="23" t="s">
        <v>8</v>
      </c>
      <c r="C11" s="23" t="s">
        <v>7</v>
      </c>
      <c r="D11" s="23" t="s">
        <v>4</v>
      </c>
      <c r="E11" s="23" t="s">
        <v>348</v>
      </c>
      <c r="F11" s="23" t="s">
        <v>422</v>
      </c>
      <c r="G11">
        <v>2.3982E-2</v>
      </c>
      <c r="H11" s="69">
        <v>-4.2502999999999999E-2</v>
      </c>
      <c r="I11" s="69">
        <v>2.4E-2</v>
      </c>
      <c r="J11" s="71">
        <v>-9.5500000000000002E-2</v>
      </c>
      <c r="K11" s="71">
        <v>7.5600000000000001E-2</v>
      </c>
      <c r="L11" s="71">
        <v>3.4500000000000003E-2</v>
      </c>
      <c r="M11" s="71">
        <v>3.2099999999999997E-2</v>
      </c>
      <c r="N11" s="69">
        <v>-0.1066</v>
      </c>
      <c r="O11" s="69">
        <v>-0.23799999999999999</v>
      </c>
      <c r="P11" s="71">
        <v>2.4E-2</v>
      </c>
      <c r="Q11" s="72">
        <v>0</v>
      </c>
      <c r="R11" s="70">
        <v>0.46</v>
      </c>
      <c r="S11" s="70">
        <v>0.89</v>
      </c>
      <c r="T11" s="70">
        <v>-0.15</v>
      </c>
      <c r="U11" s="70">
        <v>42</v>
      </c>
      <c r="V11" s="70">
        <v>10</v>
      </c>
      <c r="BD11" s="20"/>
      <c r="BE11" s="20"/>
      <c r="BG11" s="3"/>
      <c r="BH11" s="1"/>
      <c r="BI11" s="1"/>
      <c r="BJ11" s="1"/>
      <c r="BK11" s="1"/>
      <c r="BL11" s="1"/>
    </row>
    <row r="12" spans="1:64" x14ac:dyDescent="0.25">
      <c r="A12" s="23" t="s">
        <v>1</v>
      </c>
      <c r="B12" s="23" t="s">
        <v>2</v>
      </c>
      <c r="C12" s="23" t="s">
        <v>39</v>
      </c>
      <c r="D12" s="23" t="s">
        <v>4</v>
      </c>
      <c r="E12" s="23" t="s">
        <v>158</v>
      </c>
      <c r="F12" s="23" t="s">
        <v>845</v>
      </c>
      <c r="G12">
        <v>2.3229E-2</v>
      </c>
      <c r="H12" s="69">
        <v>1.4428E-2</v>
      </c>
      <c r="I12" s="69">
        <v>2.3199999999999998E-2</v>
      </c>
      <c r="J12" s="71">
        <v>2.5899999999999999E-2</v>
      </c>
      <c r="K12" s="71">
        <v>8.8400000000000006E-2</v>
      </c>
      <c r="L12" s="71">
        <v>3.3000000000000002E-2</v>
      </c>
      <c r="M12" s="71">
        <v>2.9499999999999998E-2</v>
      </c>
      <c r="N12" s="69">
        <v>-8.2000000000000003E-2</v>
      </c>
      <c r="O12" s="69">
        <v>-0.1255</v>
      </c>
      <c r="P12" s="71">
        <v>2.3199999999999998E-2</v>
      </c>
      <c r="Q12" s="72">
        <v>0</v>
      </c>
      <c r="R12" s="70">
        <v>0.37</v>
      </c>
      <c r="S12" s="70">
        <v>0.62</v>
      </c>
      <c r="T12" s="70">
        <v>0.1</v>
      </c>
      <c r="U12" s="70">
        <v>27</v>
      </c>
      <c r="V12" s="70">
        <v>8</v>
      </c>
      <c r="BD12" s="20"/>
      <c r="BE12" s="20"/>
      <c r="BG12" s="3"/>
      <c r="BH12" s="1"/>
      <c r="BI12" s="1"/>
      <c r="BJ12" s="1"/>
      <c r="BK12" s="1"/>
      <c r="BL12" s="1"/>
    </row>
    <row r="13" spans="1:64" x14ac:dyDescent="0.25">
      <c r="A13" s="23" t="s">
        <v>1</v>
      </c>
      <c r="B13" s="23" t="s">
        <v>2</v>
      </c>
      <c r="C13" s="23" t="s">
        <v>56</v>
      </c>
      <c r="D13" s="23" t="s">
        <v>30</v>
      </c>
      <c r="E13" s="23" t="s">
        <v>466</v>
      </c>
      <c r="F13" s="23" t="s">
        <v>1807</v>
      </c>
      <c r="G13">
        <v>2.2409999999999999E-2</v>
      </c>
      <c r="H13" s="69">
        <v>-3.4588000000000001E-2</v>
      </c>
      <c r="I13" s="69">
        <v>2.24E-2</v>
      </c>
      <c r="J13" s="71">
        <v>0.15040000000000001</v>
      </c>
      <c r="K13" s="71">
        <v>0.1958</v>
      </c>
      <c r="L13" s="71">
        <v>8.3199999999999996E-2</v>
      </c>
      <c r="M13" s="71">
        <v>6.6400000000000001E-2</v>
      </c>
      <c r="N13" s="69">
        <v>-1.2999999999999999E-2</v>
      </c>
      <c r="O13" s="69">
        <v>-0.34849999999999998</v>
      </c>
      <c r="P13" s="71">
        <v>2.24E-2</v>
      </c>
      <c r="Q13" s="72">
        <v>0</v>
      </c>
      <c r="R13" s="70">
        <v>0.42</v>
      </c>
      <c r="S13" s="70">
        <v>0.93</v>
      </c>
      <c r="T13" s="70">
        <v>0.92</v>
      </c>
      <c r="U13" s="70">
        <v>32</v>
      </c>
      <c r="V13" s="70">
        <v>5</v>
      </c>
      <c r="BD13" s="20"/>
      <c r="BE13" s="20"/>
      <c r="BG13" s="3"/>
      <c r="BH13" s="1"/>
      <c r="BI13" s="1"/>
      <c r="BJ13" s="1"/>
      <c r="BK13" s="1"/>
      <c r="BL13" s="1"/>
    </row>
    <row r="14" spans="1:64" x14ac:dyDescent="0.25">
      <c r="A14" s="23" t="s">
        <v>1</v>
      </c>
      <c r="B14" s="23" t="s">
        <v>2</v>
      </c>
      <c r="C14" s="23" t="s">
        <v>13</v>
      </c>
      <c r="D14" s="23" t="s">
        <v>4</v>
      </c>
      <c r="E14" s="23" t="s">
        <v>93</v>
      </c>
      <c r="F14" s="23" t="s">
        <v>1004</v>
      </c>
      <c r="G14">
        <v>2.1654E-2</v>
      </c>
      <c r="H14" s="69">
        <v>-1.3677E-2</v>
      </c>
      <c r="I14" s="69">
        <v>2.1700000000000001E-2</v>
      </c>
      <c r="J14" s="71">
        <v>0.1242</v>
      </c>
      <c r="K14" s="71">
        <v>0.1221</v>
      </c>
      <c r="L14" s="71">
        <v>8.2500000000000004E-2</v>
      </c>
      <c r="M14" s="71">
        <v>7.7600000000000002E-2</v>
      </c>
      <c r="N14" s="69">
        <v>0</v>
      </c>
      <c r="O14" s="69">
        <v>-0.23830000000000001</v>
      </c>
      <c r="P14" s="71">
        <v>2.1700000000000001E-2</v>
      </c>
      <c r="Q14" s="72">
        <v>7058</v>
      </c>
      <c r="R14" s="70">
        <v>0.68</v>
      </c>
      <c r="S14" s="70">
        <v>0.78</v>
      </c>
      <c r="T14" s="70">
        <v>0.55000000000000004</v>
      </c>
      <c r="U14" s="70">
        <v>13</v>
      </c>
      <c r="V14" s="70">
        <v>5</v>
      </c>
      <c r="BD14" s="20"/>
      <c r="BE14" s="20"/>
      <c r="BG14" s="3"/>
      <c r="BH14" s="1"/>
      <c r="BI14" s="1"/>
      <c r="BJ14" s="1"/>
      <c r="BK14" s="1"/>
      <c r="BL14" s="1"/>
    </row>
    <row r="15" spans="1:64" x14ac:dyDescent="0.25">
      <c r="A15" s="23" t="s">
        <v>1</v>
      </c>
      <c r="B15" s="23" t="s">
        <v>2</v>
      </c>
      <c r="C15" s="23" t="s">
        <v>5</v>
      </c>
      <c r="D15" s="23" t="s">
        <v>30</v>
      </c>
      <c r="E15" s="23" t="s">
        <v>1357</v>
      </c>
      <c r="F15" s="23" t="s">
        <v>1358</v>
      </c>
      <c r="G15">
        <v>2.0285999999999998E-2</v>
      </c>
      <c r="H15" s="69">
        <v>-3.0535E-2</v>
      </c>
      <c r="I15" s="69">
        <v>2.0299999999999999E-2</v>
      </c>
      <c r="J15" s="71">
        <v>7.2700000000000001E-2</v>
      </c>
      <c r="K15" s="71">
        <v>8.7300000000000003E-2</v>
      </c>
      <c r="L15" s="71">
        <v>7.6300000000000007E-2</v>
      </c>
      <c r="M15" s="71">
        <v>7.4999999999999997E-2</v>
      </c>
      <c r="N15" s="69">
        <v>-1.09E-2</v>
      </c>
      <c r="O15" s="69">
        <v>-0.13200000000000001</v>
      </c>
      <c r="P15" s="71">
        <v>2.0299999999999999E-2</v>
      </c>
      <c r="Q15" s="72">
        <v>67</v>
      </c>
      <c r="R15" s="70">
        <v>0.87</v>
      </c>
      <c r="S15" s="70">
        <v>1.01</v>
      </c>
      <c r="T15" s="70">
        <v>0.41</v>
      </c>
      <c r="U15" s="70">
        <v>23</v>
      </c>
      <c r="V15" s="70">
        <v>3</v>
      </c>
      <c r="BD15" s="20"/>
      <c r="BE15" s="20"/>
      <c r="BG15" s="3"/>
      <c r="BH15" s="1"/>
      <c r="BI15" s="1"/>
      <c r="BJ15" s="1"/>
      <c r="BK15" s="1"/>
      <c r="BL15" s="1"/>
    </row>
    <row r="16" spans="1:64" x14ac:dyDescent="0.25">
      <c r="A16" s="23" t="s">
        <v>1</v>
      </c>
      <c r="B16" s="23" t="s">
        <v>2</v>
      </c>
      <c r="C16" s="23" t="s">
        <v>13</v>
      </c>
      <c r="D16" s="23" t="s">
        <v>4</v>
      </c>
      <c r="E16" s="23" t="s">
        <v>1114</v>
      </c>
      <c r="F16" s="23" t="s">
        <v>347</v>
      </c>
      <c r="G16">
        <v>2.0315E-2</v>
      </c>
      <c r="H16" s="69">
        <v>3.4077999999999997E-2</v>
      </c>
      <c r="I16" s="69">
        <v>2.0299999999999999E-2</v>
      </c>
      <c r="J16" s="71">
        <v>-5.8200000000000002E-2</v>
      </c>
      <c r="K16" s="71">
        <v>9.6500000000000002E-2</v>
      </c>
      <c r="L16" s="71">
        <v>3.2500000000000001E-2</v>
      </c>
      <c r="M16" s="71">
        <v>2.8299999999999999E-2</v>
      </c>
      <c r="N16" s="69">
        <v>-0.155</v>
      </c>
      <c r="O16" s="69">
        <v>-0.19919999999999999</v>
      </c>
      <c r="P16" s="71">
        <v>2.0299999999999999E-2</v>
      </c>
      <c r="Q16" s="72">
        <v>0</v>
      </c>
      <c r="R16" s="70">
        <v>0.34</v>
      </c>
      <c r="S16" s="70">
        <v>0.6</v>
      </c>
      <c r="T16" s="70">
        <v>-0.02</v>
      </c>
      <c r="U16" s="70">
        <v>83</v>
      </c>
      <c r="V16" s="70">
        <v>15</v>
      </c>
      <c r="BD16" s="20"/>
      <c r="BE16" s="20"/>
      <c r="BG16" s="3"/>
      <c r="BH16" s="1"/>
      <c r="BI16" s="1"/>
      <c r="BJ16" s="1"/>
      <c r="BK16" s="1"/>
      <c r="BL16" s="1"/>
    </row>
    <row r="17" spans="1:64" x14ac:dyDescent="0.25">
      <c r="A17" s="23" t="s">
        <v>1</v>
      </c>
      <c r="B17" s="23" t="s">
        <v>2</v>
      </c>
      <c r="C17" s="23" t="s">
        <v>13</v>
      </c>
      <c r="D17" s="23" t="s">
        <v>4</v>
      </c>
      <c r="E17" s="23" t="s">
        <v>1291</v>
      </c>
      <c r="F17" s="23" t="s">
        <v>1292</v>
      </c>
      <c r="G17">
        <v>2.0268000000000001E-2</v>
      </c>
      <c r="H17" s="69">
        <v>-1.6064999999999999E-2</v>
      </c>
      <c r="I17" s="69">
        <v>2.0299999999999999E-2</v>
      </c>
      <c r="J17" s="71">
        <v>0.13109999999999999</v>
      </c>
      <c r="K17" s="71">
        <v>9.3600000000000003E-2</v>
      </c>
      <c r="L17" s="71">
        <v>0.1152</v>
      </c>
      <c r="M17" s="71">
        <v>0.1168</v>
      </c>
      <c r="N17" s="69">
        <v>-8.3999999999999995E-3</v>
      </c>
      <c r="O17" s="69">
        <v>-5.3100000000000001E-2</v>
      </c>
      <c r="P17" s="71">
        <v>2.0299999999999999E-2</v>
      </c>
      <c r="Q17" s="72">
        <v>0</v>
      </c>
      <c r="R17" s="70">
        <v>1.23</v>
      </c>
      <c r="S17" s="70">
        <v>2.31</v>
      </c>
      <c r="T17" s="70">
        <v>0.57999999999999996</v>
      </c>
      <c r="U17" s="70">
        <v>12</v>
      </c>
      <c r="V17" s="70">
        <v>3</v>
      </c>
      <c r="BD17" s="20"/>
      <c r="BE17" s="20"/>
      <c r="BG17" s="3"/>
      <c r="BH17" s="1"/>
      <c r="BI17" s="1"/>
      <c r="BJ17" s="1"/>
      <c r="BK17" s="1"/>
      <c r="BL17" s="1"/>
    </row>
    <row r="18" spans="1:64" x14ac:dyDescent="0.25">
      <c r="A18" s="23" t="s">
        <v>1</v>
      </c>
      <c r="B18" s="23" t="s">
        <v>18</v>
      </c>
      <c r="C18" s="23" t="s">
        <v>25</v>
      </c>
      <c r="D18" s="23" t="s">
        <v>29</v>
      </c>
      <c r="E18" s="23" t="s">
        <v>204</v>
      </c>
      <c r="F18" s="23" t="s">
        <v>460</v>
      </c>
      <c r="G18">
        <v>1.6975000000000001E-2</v>
      </c>
      <c r="H18" s="69">
        <v>-9.5930000000000008E-3</v>
      </c>
      <c r="I18" s="69">
        <v>1.7000000000000001E-2</v>
      </c>
      <c r="J18" s="71">
        <v>4.7000000000000002E-3</v>
      </c>
      <c r="K18" s="71">
        <v>8.4599999999999995E-2</v>
      </c>
      <c r="L18" s="71">
        <v>2.93E-2</v>
      </c>
      <c r="M18" s="71">
        <v>2.5999999999999999E-2</v>
      </c>
      <c r="N18" s="69">
        <v>-2.1999999999999999E-2</v>
      </c>
      <c r="O18" s="69">
        <v>-0.26840000000000003</v>
      </c>
      <c r="P18" s="71">
        <v>1.7000000000000001E-2</v>
      </c>
      <c r="Q18" s="72">
        <v>0</v>
      </c>
      <c r="R18" s="70">
        <v>0.35</v>
      </c>
      <c r="S18" s="70">
        <v>0.44</v>
      </c>
      <c r="T18" s="70">
        <v>0.68</v>
      </c>
      <c r="U18" s="70">
        <v>120</v>
      </c>
      <c r="V18" s="70">
        <v>13</v>
      </c>
      <c r="BD18" s="20"/>
      <c r="BE18" s="20"/>
      <c r="BG18" s="3"/>
      <c r="BH18" s="1"/>
      <c r="BI18" s="1"/>
      <c r="BJ18" s="1"/>
      <c r="BK18" s="1"/>
      <c r="BL18" s="1"/>
    </row>
    <row r="19" spans="1:64" x14ac:dyDescent="0.25">
      <c r="A19" s="23" t="s">
        <v>1</v>
      </c>
      <c r="B19" s="23" t="s">
        <v>2</v>
      </c>
      <c r="C19" s="23" t="s">
        <v>39</v>
      </c>
      <c r="D19" s="23" t="s">
        <v>4</v>
      </c>
      <c r="E19" s="23" t="s">
        <v>132</v>
      </c>
      <c r="F19" s="23" t="s">
        <v>329</v>
      </c>
      <c r="G19">
        <v>1.6192999999999999E-2</v>
      </c>
      <c r="H19" s="69">
        <v>2.5690000000000001E-3</v>
      </c>
      <c r="I19" s="69">
        <v>1.6199999999999999E-2</v>
      </c>
      <c r="J19" s="71">
        <v>-5.4999999999999997E-3</v>
      </c>
      <c r="K19" s="71">
        <v>6.9000000000000006E-2</v>
      </c>
      <c r="L19" s="71">
        <v>4.58E-2</v>
      </c>
      <c r="M19" s="71">
        <v>4.4299999999999999E-2</v>
      </c>
      <c r="N19" s="69">
        <v>-2.24E-2</v>
      </c>
      <c r="O19" s="69">
        <v>-0.1221</v>
      </c>
      <c r="P19" s="71">
        <v>1.6199999999999999E-2</v>
      </c>
      <c r="Q19" s="72">
        <v>353</v>
      </c>
      <c r="R19" s="70">
        <v>0.66</v>
      </c>
      <c r="S19" s="70">
        <v>1.06</v>
      </c>
      <c r="T19" s="70">
        <v>0.35</v>
      </c>
      <c r="U19" s="70">
        <v>33</v>
      </c>
      <c r="V19" s="70">
        <v>8</v>
      </c>
      <c r="BD19" s="20"/>
      <c r="BE19" s="20"/>
      <c r="BG19" s="3"/>
      <c r="BH19" s="1"/>
      <c r="BI19" s="1"/>
      <c r="BJ19" s="1"/>
      <c r="BK19" s="1"/>
      <c r="BL19" s="1"/>
    </row>
    <row r="20" spans="1:64" x14ac:dyDescent="0.25">
      <c r="A20" s="23" t="s">
        <v>1</v>
      </c>
      <c r="B20" s="23" t="s">
        <v>2</v>
      </c>
      <c r="C20" s="23" t="s">
        <v>13</v>
      </c>
      <c r="D20" s="23" t="s">
        <v>4</v>
      </c>
      <c r="E20" s="23" t="s">
        <v>1509</v>
      </c>
      <c r="F20" s="23" t="s">
        <v>1511</v>
      </c>
      <c r="G20">
        <v>8.8959999999999994E-3</v>
      </c>
      <c r="H20" s="69">
        <v>6.6360000000000004E-3</v>
      </c>
      <c r="I20" s="69">
        <v>8.8999999999999999E-3</v>
      </c>
      <c r="J20" s="71">
        <v>-3.4200000000000001E-2</v>
      </c>
      <c r="K20" s="71">
        <v>0.12379999999999999</v>
      </c>
      <c r="L20" s="71">
        <v>4.7699999999999999E-2</v>
      </c>
      <c r="M20" s="71">
        <v>4.0899999999999999E-2</v>
      </c>
      <c r="N20" s="69">
        <v>-0.20200000000000001</v>
      </c>
      <c r="O20" s="69">
        <v>-0.2717</v>
      </c>
      <c r="P20" s="71">
        <v>8.8999999999999999E-3</v>
      </c>
      <c r="Q20" s="72">
        <v>6028</v>
      </c>
      <c r="R20" s="70">
        <v>0.39</v>
      </c>
      <c r="S20" s="70">
        <v>0.64</v>
      </c>
      <c r="T20" s="70">
        <v>-0.06</v>
      </c>
      <c r="U20" s="70">
        <v>73</v>
      </c>
      <c r="V20" s="70">
        <v>17</v>
      </c>
      <c r="BD20" s="20"/>
      <c r="BE20" s="20"/>
      <c r="BG20" s="3"/>
      <c r="BH20" s="1"/>
      <c r="BI20" s="1"/>
      <c r="BJ20" s="1"/>
      <c r="BK20" s="1"/>
      <c r="BL20" s="1"/>
    </row>
    <row r="21" spans="1:64" x14ac:dyDescent="0.25">
      <c r="A21" s="23" t="s">
        <v>1</v>
      </c>
      <c r="B21" s="23" t="s">
        <v>8</v>
      </c>
      <c r="C21" s="23" t="s">
        <v>7</v>
      </c>
      <c r="D21" s="23" t="s">
        <v>4</v>
      </c>
      <c r="E21" s="23" t="s">
        <v>9</v>
      </c>
      <c r="F21" s="23" t="s">
        <v>10</v>
      </c>
      <c r="G21">
        <v>6.9230000000000003E-3</v>
      </c>
      <c r="H21" s="69">
        <v>3.6110000000000001E-3</v>
      </c>
      <c r="I21" s="69">
        <v>6.8999999999999999E-3</v>
      </c>
      <c r="J21" s="71">
        <v>-4.7999999999999996E-3</v>
      </c>
      <c r="K21" s="71">
        <v>8.6499999999999994E-2</v>
      </c>
      <c r="L21" s="71">
        <v>4.0899999999999999E-2</v>
      </c>
      <c r="M21" s="71">
        <v>3.78E-2</v>
      </c>
      <c r="N21" s="69">
        <v>-9.1600000000000001E-2</v>
      </c>
      <c r="O21" s="69">
        <v>-0.1658</v>
      </c>
      <c r="P21" s="71">
        <v>6.8999999999999999E-3</v>
      </c>
      <c r="Q21" s="72">
        <v>2500</v>
      </c>
      <c r="R21" s="70">
        <v>0.47</v>
      </c>
      <c r="S21" s="70">
        <v>0.82</v>
      </c>
      <c r="T21" s="70">
        <v>-0.13</v>
      </c>
      <c r="U21" s="70">
        <v>70</v>
      </c>
      <c r="V21" s="70">
        <v>18</v>
      </c>
      <c r="BD21" s="20"/>
      <c r="BE21" s="20"/>
      <c r="BG21" s="3"/>
      <c r="BH21" s="1"/>
      <c r="BI21" s="1"/>
      <c r="BJ21" s="1"/>
      <c r="BK21" s="1"/>
      <c r="BL21" s="1"/>
    </row>
    <row r="22" spans="1:64" x14ac:dyDescent="0.25">
      <c r="A22" s="23" t="s">
        <v>1</v>
      </c>
      <c r="B22" s="23" t="s">
        <v>2</v>
      </c>
      <c r="C22" s="23" t="s">
        <v>13</v>
      </c>
      <c r="D22" s="23" t="s">
        <v>4</v>
      </c>
      <c r="E22" s="23" t="s">
        <v>158</v>
      </c>
      <c r="F22" s="23" t="s">
        <v>160</v>
      </c>
      <c r="G22">
        <v>6.8700000000000002E-3</v>
      </c>
      <c r="H22" s="69">
        <v>1.3840999999999999E-2</v>
      </c>
      <c r="I22" s="69">
        <v>6.8999999999999999E-3</v>
      </c>
      <c r="J22" s="71">
        <v>5.9499999999999997E-2</v>
      </c>
      <c r="K22" s="71">
        <v>0.1192</v>
      </c>
      <c r="L22" s="71">
        <v>6.4899999999999999E-2</v>
      </c>
      <c r="M22" s="71">
        <v>5.9499999999999997E-2</v>
      </c>
      <c r="N22" s="69">
        <v>-0.12920000000000001</v>
      </c>
      <c r="O22" s="69">
        <v>-0.26500000000000001</v>
      </c>
      <c r="P22" s="71">
        <v>6.8999999999999999E-3</v>
      </c>
      <c r="Q22" s="72">
        <v>4425</v>
      </c>
      <c r="R22" s="70">
        <v>0.54</v>
      </c>
      <c r="S22" s="70">
        <v>0.98</v>
      </c>
      <c r="T22" s="70">
        <v>0</v>
      </c>
      <c r="U22" s="70">
        <v>80</v>
      </c>
      <c r="V22" s="70">
        <v>7</v>
      </c>
      <c r="BD22" s="20"/>
      <c r="BE22" s="20"/>
      <c r="BG22" s="3"/>
      <c r="BH22" s="1"/>
      <c r="BI22" s="1"/>
      <c r="BJ22" s="1"/>
      <c r="BK22" s="1"/>
      <c r="BL22" s="1"/>
    </row>
    <row r="23" spans="1:64" x14ac:dyDescent="0.25">
      <c r="A23" s="23" t="s">
        <v>1</v>
      </c>
      <c r="B23" s="23" t="s">
        <v>8</v>
      </c>
      <c r="C23" s="23" t="s">
        <v>7</v>
      </c>
      <c r="D23" s="23" t="s">
        <v>4</v>
      </c>
      <c r="E23" s="23" t="s">
        <v>348</v>
      </c>
      <c r="F23" s="23" t="s">
        <v>349</v>
      </c>
      <c r="G23">
        <v>6.6889999999999996E-3</v>
      </c>
      <c r="H23" s="69">
        <v>8.4270000000000005E-3</v>
      </c>
      <c r="I23" s="69">
        <v>6.7000000000000002E-3</v>
      </c>
      <c r="J23" s="71">
        <v>6.2899999999999998E-2</v>
      </c>
      <c r="K23" s="71">
        <v>8.5900000000000004E-2</v>
      </c>
      <c r="L23" s="71">
        <v>2.58E-2</v>
      </c>
      <c r="M23" s="71">
        <v>2.24E-2</v>
      </c>
      <c r="N23" s="69">
        <v>-5.45E-2</v>
      </c>
      <c r="O23" s="69">
        <v>-0.2283</v>
      </c>
      <c r="P23" s="71">
        <v>6.7000000000000002E-3</v>
      </c>
      <c r="Q23" s="72">
        <v>1600</v>
      </c>
      <c r="R23" s="70">
        <v>0.3</v>
      </c>
      <c r="S23" s="70">
        <v>0.47</v>
      </c>
      <c r="T23" s="70">
        <v>0</v>
      </c>
      <c r="U23" s="70">
        <v>56</v>
      </c>
      <c r="V23" s="70">
        <v>13</v>
      </c>
      <c r="BD23" s="20"/>
      <c r="BE23" s="20"/>
      <c r="BG23" s="3"/>
      <c r="BH23" s="1"/>
      <c r="BI23" s="1"/>
      <c r="BJ23" s="1"/>
      <c r="BK23" s="1"/>
      <c r="BL23" s="1"/>
    </row>
    <row r="24" spans="1:64" x14ac:dyDescent="0.25">
      <c r="A24" s="23" t="s">
        <v>1</v>
      </c>
      <c r="B24" s="23" t="s">
        <v>2</v>
      </c>
      <c r="C24" s="23" t="s">
        <v>25</v>
      </c>
      <c r="D24" s="23" t="s">
        <v>4</v>
      </c>
      <c r="E24" s="23" t="s">
        <v>50</v>
      </c>
      <c r="F24" s="23" t="s">
        <v>1003</v>
      </c>
      <c r="G24">
        <v>6.3720000000000001E-3</v>
      </c>
      <c r="H24" s="69">
        <v>3.2604000000000001E-2</v>
      </c>
      <c r="I24" s="69">
        <v>6.4000000000000003E-3</v>
      </c>
      <c r="J24" s="71">
        <v>-8.5000000000000006E-3</v>
      </c>
      <c r="K24" s="71">
        <v>7.3599999999999999E-2</v>
      </c>
      <c r="L24" s="71">
        <v>3.2800000000000003E-2</v>
      </c>
      <c r="M24" s="71">
        <v>3.0499999999999999E-2</v>
      </c>
      <c r="N24" s="69">
        <v>-6.9500000000000006E-2</v>
      </c>
      <c r="O24" s="69">
        <v>-0.1183</v>
      </c>
      <c r="P24" s="71">
        <v>6.4000000000000003E-3</v>
      </c>
      <c r="Q24" s="72">
        <v>210</v>
      </c>
      <c r="R24" s="70">
        <v>0.45</v>
      </c>
      <c r="S24" s="70">
        <v>0.72</v>
      </c>
      <c r="T24" s="70">
        <v>-0.08</v>
      </c>
      <c r="U24" s="70">
        <v>14</v>
      </c>
      <c r="V24" s="70">
        <v>6</v>
      </c>
      <c r="BD24" s="20"/>
      <c r="BE24" s="20"/>
      <c r="BG24" s="3"/>
      <c r="BH24" s="1"/>
      <c r="BI24" s="1"/>
      <c r="BJ24" s="1"/>
      <c r="BK24" s="1"/>
      <c r="BL24" s="1"/>
    </row>
    <row r="25" spans="1:64" x14ac:dyDescent="0.25">
      <c r="A25" s="23" t="s">
        <v>1</v>
      </c>
      <c r="B25" s="23" t="s">
        <v>2</v>
      </c>
      <c r="C25" s="23" t="s">
        <v>13</v>
      </c>
      <c r="D25" s="23" t="s">
        <v>4</v>
      </c>
      <c r="E25" s="23" t="s">
        <v>50</v>
      </c>
      <c r="F25" s="23" t="s">
        <v>52</v>
      </c>
      <c r="G25">
        <v>4.7559999999999998E-3</v>
      </c>
      <c r="H25" s="69">
        <v>5.1518000000000001E-2</v>
      </c>
      <c r="I25" s="69">
        <v>4.7999999999999996E-3</v>
      </c>
      <c r="J25" s="71">
        <v>0.1115</v>
      </c>
      <c r="K25" s="71">
        <v>0.15809999999999999</v>
      </c>
      <c r="L25" s="71">
        <v>4.8800000000000003E-2</v>
      </c>
      <c r="M25" s="71">
        <v>3.7100000000000001E-2</v>
      </c>
      <c r="N25" s="69">
        <v>-7.51E-2</v>
      </c>
      <c r="O25" s="69">
        <v>-0.3695</v>
      </c>
      <c r="P25" s="71">
        <v>4.7999999999999996E-3</v>
      </c>
      <c r="Q25" s="72">
        <v>1458</v>
      </c>
      <c r="R25" s="70">
        <v>0.31</v>
      </c>
      <c r="S25" s="70">
        <v>0.6</v>
      </c>
      <c r="T25" s="70">
        <v>-0.17</v>
      </c>
      <c r="U25" s="70">
        <v>89</v>
      </c>
      <c r="V25" s="70">
        <v>11</v>
      </c>
      <c r="BD25" s="20"/>
      <c r="BE25" s="20"/>
      <c r="BG25" s="3"/>
      <c r="BH25" s="1"/>
      <c r="BI25" s="1"/>
      <c r="BJ25" s="1"/>
      <c r="BK25" s="1"/>
      <c r="BL25" s="1"/>
    </row>
    <row r="26" spans="1:64" x14ac:dyDescent="0.25">
      <c r="A26" s="23" t="s">
        <v>1</v>
      </c>
      <c r="B26" s="23" t="s">
        <v>2</v>
      </c>
      <c r="C26" s="23" t="s">
        <v>13</v>
      </c>
      <c r="D26" s="23" t="s">
        <v>4</v>
      </c>
      <c r="E26" s="23" t="s">
        <v>50</v>
      </c>
      <c r="F26" s="23" t="s">
        <v>51</v>
      </c>
      <c r="G26">
        <v>2.3410000000000002E-3</v>
      </c>
      <c r="H26" s="69">
        <v>3.4250000000000003E-2</v>
      </c>
      <c r="I26" s="69">
        <v>2.3E-3</v>
      </c>
      <c r="J26" s="71">
        <v>9.0700000000000003E-2</v>
      </c>
      <c r="K26" s="71">
        <v>0.10059999999999999</v>
      </c>
      <c r="L26" s="71">
        <v>3.4799999999999998E-2</v>
      </c>
      <c r="M26" s="71">
        <v>3.0200000000000001E-2</v>
      </c>
      <c r="N26" s="69">
        <v>-4.19E-2</v>
      </c>
      <c r="O26" s="69">
        <v>-0.24229999999999999</v>
      </c>
      <c r="P26" s="71">
        <v>2.3E-3</v>
      </c>
      <c r="Q26" s="72">
        <v>2503</v>
      </c>
      <c r="R26" s="70">
        <v>0.35</v>
      </c>
      <c r="S26" s="70">
        <v>0.67</v>
      </c>
      <c r="T26" s="70">
        <v>-0.19</v>
      </c>
      <c r="U26" s="70">
        <v>86</v>
      </c>
      <c r="V26" s="70">
        <v>11</v>
      </c>
      <c r="BD26" s="20"/>
      <c r="BE26" s="20"/>
      <c r="BG26" s="3"/>
      <c r="BH26" s="1"/>
      <c r="BI26" s="1"/>
      <c r="BJ26" s="1"/>
      <c r="BK26" s="1"/>
      <c r="BL26" s="1"/>
    </row>
    <row r="27" spans="1:64" x14ac:dyDescent="0.25">
      <c r="A27" s="23" t="s">
        <v>1</v>
      </c>
      <c r="B27" s="23" t="s">
        <v>8</v>
      </c>
      <c r="C27" s="23" t="s">
        <v>7</v>
      </c>
      <c r="D27" s="23" t="s">
        <v>4</v>
      </c>
      <c r="E27" s="23" t="s">
        <v>346</v>
      </c>
      <c r="F27" s="23" t="s">
        <v>253</v>
      </c>
      <c r="G27">
        <v>-1.4790000000000001E-3</v>
      </c>
      <c r="H27" s="69">
        <v>-1.5702000000000001E-2</v>
      </c>
      <c r="I27" s="69">
        <v>-1.5E-3</v>
      </c>
      <c r="J27" s="71">
        <v>-2.6700000000000002E-2</v>
      </c>
      <c r="K27" s="71">
        <v>0.1125</v>
      </c>
      <c r="L27" s="71">
        <v>3.4099999999999998E-2</v>
      </c>
      <c r="M27" s="71">
        <v>2.8199999999999999E-2</v>
      </c>
      <c r="N27" s="69">
        <v>-0.14050000000000001</v>
      </c>
      <c r="O27" s="69">
        <v>-0.28260000000000002</v>
      </c>
      <c r="P27" s="71">
        <v>-1.5E-3</v>
      </c>
      <c r="Q27" s="72">
        <v>38</v>
      </c>
      <c r="R27" s="70">
        <v>0.3</v>
      </c>
      <c r="S27" s="70">
        <v>0.48</v>
      </c>
      <c r="T27" s="70">
        <v>0.1</v>
      </c>
      <c r="U27" s="70">
        <v>30</v>
      </c>
      <c r="V27" s="70">
        <v>9</v>
      </c>
      <c r="BD27" s="20"/>
      <c r="BE27" s="20"/>
      <c r="BG27" s="3"/>
      <c r="BH27" s="1"/>
      <c r="BI27" s="1"/>
      <c r="BJ27" s="1"/>
      <c r="BK27" s="1"/>
      <c r="BL27" s="1"/>
    </row>
    <row r="28" spans="1:64" x14ac:dyDescent="0.25">
      <c r="A28" s="23" t="s">
        <v>1</v>
      </c>
      <c r="B28" s="23" t="s">
        <v>2</v>
      </c>
      <c r="C28" s="23" t="s">
        <v>39</v>
      </c>
      <c r="D28" s="23" t="s">
        <v>4</v>
      </c>
      <c r="E28" s="23" t="s">
        <v>353</v>
      </c>
      <c r="F28" s="23" t="s">
        <v>354</v>
      </c>
      <c r="G28">
        <v>-1.756E-3</v>
      </c>
      <c r="H28" s="69">
        <v>7.6360000000000004E-3</v>
      </c>
      <c r="I28" s="69">
        <v>-1.8E-3</v>
      </c>
      <c r="J28" s="71">
        <v>-1.84E-2</v>
      </c>
      <c r="K28" s="71">
        <v>8.8900000000000007E-2</v>
      </c>
      <c r="L28" s="71">
        <v>7.7000000000000002E-3</v>
      </c>
      <c r="M28" s="71">
        <v>3.8E-3</v>
      </c>
      <c r="N28" s="69">
        <v>-9.9199999999999997E-2</v>
      </c>
      <c r="O28" s="69">
        <v>-0.30530000000000002</v>
      </c>
      <c r="P28" s="71">
        <v>-1.8E-3</v>
      </c>
      <c r="Q28" s="72">
        <v>34</v>
      </c>
      <c r="R28" s="70">
        <v>0.09</v>
      </c>
      <c r="S28" s="70">
        <v>0.15</v>
      </c>
      <c r="T28" s="70">
        <v>-0.09</v>
      </c>
      <c r="U28" s="70">
        <v>183</v>
      </c>
      <c r="V28" s="70">
        <v>33</v>
      </c>
      <c r="BD28" s="20"/>
      <c r="BE28" s="20"/>
      <c r="BG28" s="3"/>
      <c r="BH28" s="1"/>
      <c r="BI28" s="1"/>
      <c r="BJ28" s="1"/>
      <c r="BK28" s="1"/>
      <c r="BL28" s="1"/>
    </row>
    <row r="29" spans="1:64" x14ac:dyDescent="0.25">
      <c r="A29" s="23" t="s">
        <v>1</v>
      </c>
      <c r="B29" s="23" t="s">
        <v>2</v>
      </c>
      <c r="C29" s="23" t="s">
        <v>13</v>
      </c>
      <c r="D29" s="23" t="s">
        <v>4</v>
      </c>
      <c r="E29" s="23" t="s">
        <v>385</v>
      </c>
      <c r="F29" s="23" t="s">
        <v>1287</v>
      </c>
      <c r="G29">
        <v>-8.2869999999999992E-3</v>
      </c>
      <c r="H29" s="69">
        <v>-3.627E-3</v>
      </c>
      <c r="I29" s="69">
        <v>-8.3000000000000001E-3</v>
      </c>
      <c r="J29" s="71">
        <v>-2.52E-2</v>
      </c>
      <c r="K29" s="71">
        <v>7.6100000000000001E-2</v>
      </c>
      <c r="L29" s="71">
        <v>-1.24E-2</v>
      </c>
      <c r="M29" s="71">
        <v>-1.5100000000000001E-2</v>
      </c>
      <c r="N29" s="69">
        <v>-0.1479</v>
      </c>
      <c r="O29" s="69">
        <v>-0.15029999999999999</v>
      </c>
      <c r="P29" s="71">
        <v>-8.3000000000000001E-3</v>
      </c>
      <c r="Q29" s="72">
        <v>0</v>
      </c>
      <c r="R29" s="70">
        <v>-0.16</v>
      </c>
      <c r="S29" s="70">
        <v>-0.24</v>
      </c>
      <c r="T29" s="70">
        <v>0.21</v>
      </c>
      <c r="U29" s="70">
        <v>33</v>
      </c>
      <c r="V29" s="70">
        <v>13</v>
      </c>
      <c r="BD29" s="20"/>
      <c r="BE29" s="20"/>
      <c r="BG29" s="3"/>
      <c r="BH29" s="1"/>
      <c r="BI29" s="1"/>
      <c r="BJ29" s="1"/>
      <c r="BK29" s="1"/>
      <c r="BL29" s="1"/>
    </row>
    <row r="30" spans="1:64" x14ac:dyDescent="0.25">
      <c r="A30" s="23" t="s">
        <v>1</v>
      </c>
      <c r="B30" s="23" t="s">
        <v>2</v>
      </c>
      <c r="C30" s="23" t="s">
        <v>13</v>
      </c>
      <c r="D30" s="23" t="s">
        <v>4</v>
      </c>
      <c r="E30" s="23" t="s">
        <v>178</v>
      </c>
      <c r="F30" s="23" t="s">
        <v>350</v>
      </c>
      <c r="G30">
        <v>-1.1346999999999999E-2</v>
      </c>
      <c r="H30" s="69">
        <v>1.7541000000000001E-2</v>
      </c>
      <c r="I30" s="69">
        <v>-1.1299999999999999E-2</v>
      </c>
      <c r="J30" s="71">
        <v>1.6E-2</v>
      </c>
      <c r="K30" s="71">
        <v>9.5200000000000007E-2</v>
      </c>
      <c r="L30" s="71">
        <v>4.6800000000000001E-2</v>
      </c>
      <c r="M30" s="71">
        <v>4.3200000000000002E-2</v>
      </c>
      <c r="N30" s="69">
        <v>-9.4100000000000003E-2</v>
      </c>
      <c r="O30" s="69">
        <v>-0.1052</v>
      </c>
      <c r="P30" s="71">
        <v>-1.1299999999999999E-2</v>
      </c>
      <c r="Q30" s="72">
        <v>3040</v>
      </c>
      <c r="R30" s="70">
        <v>0.49</v>
      </c>
      <c r="S30" s="70">
        <v>0.9</v>
      </c>
      <c r="T30" s="70">
        <v>-0.18</v>
      </c>
      <c r="U30" s="70">
        <v>22</v>
      </c>
      <c r="V30" s="70">
        <v>9</v>
      </c>
      <c r="BD30" s="20"/>
      <c r="BE30" s="20"/>
      <c r="BG30" s="3"/>
      <c r="BH30" s="1"/>
      <c r="BI30" s="1"/>
      <c r="BJ30" s="1"/>
      <c r="BK30" s="1"/>
      <c r="BL30" s="1"/>
    </row>
    <row r="31" spans="1:64" x14ac:dyDescent="0.25">
      <c r="A31" s="23" t="s">
        <v>1</v>
      </c>
      <c r="B31" s="23" t="s">
        <v>2</v>
      </c>
      <c r="C31" s="23" t="s">
        <v>13</v>
      </c>
      <c r="D31" s="23" t="s">
        <v>4</v>
      </c>
      <c r="E31" s="23" t="s">
        <v>204</v>
      </c>
      <c r="F31" s="23" t="s">
        <v>205</v>
      </c>
      <c r="G31">
        <v>-2.6001E-2</v>
      </c>
      <c r="H31" s="69">
        <v>2.6752999999999999E-2</v>
      </c>
      <c r="I31" s="69">
        <v>-2.5999999999999999E-2</v>
      </c>
      <c r="J31" s="71">
        <v>-3.0300000000000001E-2</v>
      </c>
      <c r="K31" s="71">
        <v>9.6600000000000005E-2</v>
      </c>
      <c r="L31" s="71">
        <v>4.2799999999999998E-2</v>
      </c>
      <c r="M31" s="71">
        <v>3.8899999999999997E-2</v>
      </c>
      <c r="N31" s="69">
        <v>-0.18229999999999999</v>
      </c>
      <c r="O31" s="69">
        <v>-0.19950000000000001</v>
      </c>
      <c r="P31" s="71">
        <v>-2.5999999999999999E-2</v>
      </c>
      <c r="Q31" s="72">
        <v>2923</v>
      </c>
      <c r="R31" s="70">
        <v>0.44</v>
      </c>
      <c r="S31" s="70">
        <v>0.65</v>
      </c>
      <c r="T31" s="70">
        <v>-0.28999999999999998</v>
      </c>
      <c r="U31" s="70">
        <v>54</v>
      </c>
      <c r="V31" s="70">
        <v>10</v>
      </c>
      <c r="BD31" s="20"/>
      <c r="BE31" s="20"/>
      <c r="BG31" s="3"/>
      <c r="BH31" s="1"/>
      <c r="BI31" s="1"/>
      <c r="BJ31" s="1"/>
      <c r="BK31" s="1"/>
      <c r="BL31" s="1"/>
    </row>
    <row r="32" spans="1:64" x14ac:dyDescent="0.25">
      <c r="A32" s="23" t="s">
        <v>1</v>
      </c>
      <c r="B32" s="23" t="s">
        <v>2</v>
      </c>
      <c r="C32" s="23" t="s">
        <v>13</v>
      </c>
      <c r="D32" s="23" t="s">
        <v>4</v>
      </c>
      <c r="E32" s="23" t="s">
        <v>1076</v>
      </c>
      <c r="F32" s="23" t="s">
        <v>352</v>
      </c>
      <c r="G32">
        <v>-2.7663E-2</v>
      </c>
      <c r="H32" s="69">
        <v>5.6449999999999998E-3</v>
      </c>
      <c r="I32" s="69">
        <v>-2.7699999999999999E-2</v>
      </c>
      <c r="J32" s="71">
        <v>-5.1299999999999998E-2</v>
      </c>
      <c r="K32" s="71">
        <v>9.3600000000000003E-2</v>
      </c>
      <c r="L32" s="71">
        <v>2.46E-2</v>
      </c>
      <c r="M32" s="71">
        <v>2.0400000000000001E-2</v>
      </c>
      <c r="N32" s="69">
        <v>-0.15040000000000001</v>
      </c>
      <c r="O32" s="69">
        <v>-0.15060000000000001</v>
      </c>
      <c r="P32" s="71">
        <v>-2.7699999999999999E-2</v>
      </c>
      <c r="Q32" s="72">
        <v>253</v>
      </c>
      <c r="R32" s="70">
        <v>0.26</v>
      </c>
      <c r="S32" s="70">
        <v>0.38</v>
      </c>
      <c r="T32" s="70">
        <v>-0.15</v>
      </c>
      <c r="U32" s="70">
        <v>28</v>
      </c>
      <c r="V32" s="70">
        <v>9</v>
      </c>
      <c r="BD32" s="20"/>
      <c r="BE32" s="20"/>
      <c r="BG32" s="3"/>
      <c r="BH32" s="1"/>
      <c r="BI32" s="1"/>
      <c r="BJ32" s="1"/>
      <c r="BK32" s="1"/>
      <c r="BL32" s="1"/>
    </row>
    <row r="33" spans="1:64" x14ac:dyDescent="0.25">
      <c r="A33" s="23" t="s">
        <v>1</v>
      </c>
      <c r="B33" s="23" t="s">
        <v>18</v>
      </c>
      <c r="C33" s="23" t="s">
        <v>25</v>
      </c>
      <c r="D33" s="23" t="s">
        <v>4</v>
      </c>
      <c r="E33" s="23" t="s">
        <v>925</v>
      </c>
      <c r="F33" s="23" t="s">
        <v>1327</v>
      </c>
      <c r="G33">
        <v>-3.3572999999999999E-2</v>
      </c>
      <c r="H33" s="69">
        <v>2.4039999999999999E-3</v>
      </c>
      <c r="I33" s="69">
        <v>-3.3599999999999998E-2</v>
      </c>
      <c r="J33" s="71">
        <v>0.1061</v>
      </c>
      <c r="K33" s="71">
        <v>0.1386</v>
      </c>
      <c r="L33" s="71">
        <v>8.5900000000000004E-2</v>
      </c>
      <c r="M33" s="71">
        <v>7.9100000000000004E-2</v>
      </c>
      <c r="N33" s="69">
        <v>-0.1792</v>
      </c>
      <c r="O33" s="69">
        <v>-0.2994</v>
      </c>
      <c r="P33" s="71">
        <v>-3.3599999999999998E-2</v>
      </c>
      <c r="Q33" s="72">
        <v>0</v>
      </c>
      <c r="R33" s="70">
        <v>0.62</v>
      </c>
      <c r="S33" s="70">
        <v>0.94</v>
      </c>
      <c r="T33" s="70">
        <v>0.03</v>
      </c>
      <c r="U33" s="70">
        <v>63</v>
      </c>
      <c r="V33" s="70">
        <v>11</v>
      </c>
      <c r="BD33" s="20"/>
      <c r="BE33" s="20"/>
      <c r="BG33" s="3"/>
      <c r="BH33" s="1"/>
      <c r="BI33" s="1"/>
      <c r="BJ33" s="1"/>
      <c r="BK33" s="1"/>
      <c r="BL33" s="1"/>
    </row>
    <row r="34" spans="1:64" x14ac:dyDescent="0.25">
      <c r="A34" s="23" t="s">
        <v>1</v>
      </c>
      <c r="B34" s="23" t="s">
        <v>2</v>
      </c>
      <c r="C34" s="23" t="s">
        <v>27</v>
      </c>
      <c r="D34" s="23" t="s">
        <v>4</v>
      </c>
      <c r="E34" s="23" t="s">
        <v>3123</v>
      </c>
      <c r="F34" s="23" t="s">
        <v>3124</v>
      </c>
      <c r="G34"/>
      <c r="H34" s="69">
        <v>5.7999999999999996E-3</v>
      </c>
      <c r="I34" s="69"/>
      <c r="J34" s="71">
        <v>8.3099999999999993E-2</v>
      </c>
      <c r="K34" s="71">
        <v>7.1999999999999998E-3</v>
      </c>
      <c r="L34" s="71">
        <v>7.7600000000000002E-2</v>
      </c>
      <c r="M34" s="71">
        <v>8.0399999999999999E-2</v>
      </c>
      <c r="N34" s="69">
        <v>0</v>
      </c>
      <c r="O34" s="69">
        <v>-2.0000000000000001E-4</v>
      </c>
      <c r="P34" s="71"/>
      <c r="Q34" s="72">
        <v>83</v>
      </c>
      <c r="R34" s="70">
        <v>10.78</v>
      </c>
      <c r="S34" s="70"/>
      <c r="T34" s="70">
        <v>0.1</v>
      </c>
      <c r="U34" s="70">
        <v>1</v>
      </c>
      <c r="V34" s="70">
        <v>1</v>
      </c>
      <c r="BD34" s="20"/>
      <c r="BE34" s="20"/>
      <c r="BG34" s="3"/>
      <c r="BH34" s="1"/>
      <c r="BI34" s="1"/>
      <c r="BJ34" s="1"/>
      <c r="BK34" s="1"/>
      <c r="BL34" s="1"/>
    </row>
    <row r="35" spans="1:64" x14ac:dyDescent="0.25">
      <c r="A35" s="23" t="s">
        <v>1</v>
      </c>
      <c r="B35" s="23" t="s">
        <v>8</v>
      </c>
      <c r="C35" s="23" t="s">
        <v>7</v>
      </c>
      <c r="D35" s="23" t="s">
        <v>4</v>
      </c>
      <c r="E35" s="23" t="s">
        <v>9</v>
      </c>
      <c r="F35" s="23" t="s">
        <v>1506</v>
      </c>
      <c r="G35"/>
      <c r="H35" s="69">
        <v>1.6400000000000001E-2</v>
      </c>
      <c r="I35" s="69"/>
      <c r="J35" s="71">
        <v>2.7699999999999999E-2</v>
      </c>
      <c r="K35" s="71">
        <v>0.1341</v>
      </c>
      <c r="L35" s="71">
        <v>6.4399999999999999E-2</v>
      </c>
      <c r="M35" s="71">
        <v>5.7000000000000002E-2</v>
      </c>
      <c r="N35" s="69">
        <v>-0.15759999999999999</v>
      </c>
      <c r="O35" s="69">
        <v>-0.2384</v>
      </c>
      <c r="P35" s="71"/>
      <c r="Q35" s="72">
        <v>2</v>
      </c>
      <c r="R35" s="70">
        <v>0.48</v>
      </c>
      <c r="S35" s="70">
        <v>0.87</v>
      </c>
      <c r="T35" s="70">
        <v>-0.14000000000000001</v>
      </c>
      <c r="U35" s="70">
        <v>78</v>
      </c>
      <c r="V35" s="70">
        <v>10</v>
      </c>
      <c r="BD35" s="20"/>
      <c r="BE35" s="20"/>
      <c r="BG35" s="3"/>
      <c r="BH35" s="1"/>
      <c r="BI35" s="1"/>
      <c r="BJ35" s="1"/>
      <c r="BK35" s="1"/>
      <c r="BL35" s="1"/>
    </row>
    <row r="36" spans="1:64" x14ac:dyDescent="0.25">
      <c r="A36" s="23" t="s">
        <v>1</v>
      </c>
      <c r="B36" s="23" t="s">
        <v>2</v>
      </c>
      <c r="C36" s="23" t="s">
        <v>22</v>
      </c>
      <c r="D36" s="23" t="s">
        <v>4</v>
      </c>
      <c r="E36" s="23" t="s">
        <v>1728</v>
      </c>
      <c r="F36" s="23" t="s">
        <v>1729</v>
      </c>
      <c r="G36"/>
      <c r="H36" s="69">
        <v>1.15E-2</v>
      </c>
      <c r="I36" s="69"/>
      <c r="J36" s="71">
        <v>1.9199999999999998E-2</v>
      </c>
      <c r="K36" s="71">
        <v>3.6999999999999998E-2</v>
      </c>
      <c r="L36" s="71">
        <v>1.0500000000000001E-2</v>
      </c>
      <c r="M36" s="71">
        <v>9.9000000000000008E-3</v>
      </c>
      <c r="N36" s="69">
        <v>0</v>
      </c>
      <c r="O36" s="69">
        <v>-2.9100000000000001E-2</v>
      </c>
      <c r="P36" s="71"/>
      <c r="Q36" s="72">
        <v>65</v>
      </c>
      <c r="R36" s="70">
        <v>0.28000000000000003</v>
      </c>
      <c r="S36" s="70">
        <v>0.56999999999999995</v>
      </c>
      <c r="T36" s="70">
        <v>0.19</v>
      </c>
      <c r="U36" s="70">
        <v>12</v>
      </c>
      <c r="V36" s="70">
        <v>7</v>
      </c>
      <c r="BD36" s="20"/>
      <c r="BE36" s="20"/>
      <c r="BG36" s="3"/>
      <c r="BH36" s="1"/>
      <c r="BI36" s="1"/>
      <c r="BJ36" s="1"/>
      <c r="BK36" s="1"/>
      <c r="BL36" s="1"/>
    </row>
    <row r="37" spans="1:64" x14ac:dyDescent="0.25">
      <c r="A37" s="23" t="s">
        <v>1</v>
      </c>
      <c r="B37" s="23" t="s">
        <v>2</v>
      </c>
      <c r="C37" s="23" t="s">
        <v>56</v>
      </c>
      <c r="D37" s="23" t="s">
        <v>30</v>
      </c>
      <c r="E37" s="23" t="s">
        <v>466</v>
      </c>
      <c r="F37" s="23" t="s">
        <v>2315</v>
      </c>
      <c r="G37"/>
      <c r="H37" s="69">
        <v>-2.4899999999999999E-2</v>
      </c>
      <c r="I37" s="69"/>
      <c r="J37" s="71">
        <v>0.12479999999999999</v>
      </c>
      <c r="K37" s="71">
        <v>0.18790000000000001</v>
      </c>
      <c r="L37" s="71">
        <v>3.5799999999999998E-2</v>
      </c>
      <c r="M37" s="71">
        <v>1.8800000000000001E-2</v>
      </c>
      <c r="N37" s="69">
        <v>-2.4899999999999999E-2</v>
      </c>
      <c r="O37" s="69">
        <v>-0.3306</v>
      </c>
      <c r="P37" s="71"/>
      <c r="Q37" s="72">
        <v>34</v>
      </c>
      <c r="R37" s="70">
        <v>0.19</v>
      </c>
      <c r="S37" s="70">
        <v>0.42</v>
      </c>
      <c r="T37" s="70">
        <v>0.93</v>
      </c>
      <c r="U37" s="70">
        <v>31</v>
      </c>
      <c r="V37" s="70">
        <v>8</v>
      </c>
      <c r="BD37" s="20"/>
      <c r="BE37" s="20"/>
      <c r="BG37" s="3"/>
      <c r="BH37" s="1"/>
      <c r="BI37" s="1"/>
      <c r="BJ37" s="1"/>
      <c r="BK37" s="1"/>
      <c r="BL37" s="1"/>
    </row>
    <row r="38" spans="1:64" x14ac:dyDescent="0.25">
      <c r="A38" s="23" t="s">
        <v>1</v>
      </c>
      <c r="B38" s="23" t="s">
        <v>2</v>
      </c>
      <c r="C38" s="23" t="s">
        <v>56</v>
      </c>
      <c r="D38" s="23" t="s">
        <v>30</v>
      </c>
      <c r="E38" s="23" t="s">
        <v>466</v>
      </c>
      <c r="F38" s="23" t="s">
        <v>2316</v>
      </c>
      <c r="G38"/>
      <c r="H38" s="69">
        <v>-2.3599999999999999E-2</v>
      </c>
      <c r="I38" s="69"/>
      <c r="J38" s="71">
        <v>0.109</v>
      </c>
      <c r="K38" s="71">
        <v>0.36659999999999998</v>
      </c>
      <c r="L38" s="71">
        <v>0.13819999999999999</v>
      </c>
      <c r="M38" s="71">
        <v>7.3700000000000002E-2</v>
      </c>
      <c r="N38" s="69">
        <v>-2.3599999999999999E-2</v>
      </c>
      <c r="O38" s="69">
        <v>-0.54430000000000001</v>
      </c>
      <c r="P38" s="71"/>
      <c r="Q38" s="72">
        <v>1</v>
      </c>
      <c r="R38" s="70">
        <v>0.38</v>
      </c>
      <c r="S38" s="70">
        <v>0.53</v>
      </c>
      <c r="T38" s="70">
        <v>0.72</v>
      </c>
      <c r="U38" s="70">
        <v>32</v>
      </c>
      <c r="V38" s="70">
        <v>7</v>
      </c>
      <c r="BD38" s="20"/>
      <c r="BE38" s="20"/>
      <c r="BG38" s="3"/>
      <c r="BH38" s="1"/>
      <c r="BI38" s="1"/>
      <c r="BJ38" s="1"/>
      <c r="BK38" s="1"/>
      <c r="BL38" s="1"/>
    </row>
    <row r="39" spans="1:64" x14ac:dyDescent="0.25">
      <c r="A39" s="23" t="s">
        <v>1</v>
      </c>
      <c r="B39" s="23" t="s">
        <v>2</v>
      </c>
      <c r="C39" s="23" t="s">
        <v>13</v>
      </c>
      <c r="D39" s="23" t="s">
        <v>4</v>
      </c>
      <c r="E39" s="23" t="s">
        <v>840</v>
      </c>
      <c r="F39" s="23" t="s">
        <v>844</v>
      </c>
      <c r="G39"/>
      <c r="H39" s="69">
        <v>-3.6299999999999999E-2</v>
      </c>
      <c r="I39" s="69"/>
      <c r="J39" s="71">
        <v>0.1696</v>
      </c>
      <c r="K39" s="71">
        <v>0.15640000000000001</v>
      </c>
      <c r="L39" s="71">
        <v>0.10920000000000001</v>
      </c>
      <c r="M39" s="71">
        <v>0.1018</v>
      </c>
      <c r="N39" s="69">
        <v>-0.1101</v>
      </c>
      <c r="O39" s="69">
        <v>-0.2457</v>
      </c>
      <c r="P39" s="71"/>
      <c r="Q39" s="72">
        <v>3</v>
      </c>
      <c r="R39" s="70">
        <v>0.7</v>
      </c>
      <c r="S39" s="70">
        <v>1.21</v>
      </c>
      <c r="T39" s="70">
        <v>-0.23</v>
      </c>
      <c r="U39" s="70">
        <v>32</v>
      </c>
      <c r="V39" s="70">
        <v>7</v>
      </c>
      <c r="BD39" s="20"/>
      <c r="BE39" s="20"/>
      <c r="BG39" s="3"/>
      <c r="BH39" s="1"/>
      <c r="BI39" s="1"/>
      <c r="BJ39" s="1"/>
      <c r="BK39" s="1"/>
      <c r="BL39" s="1"/>
    </row>
    <row r="40" spans="1:64" x14ac:dyDescent="0.25">
      <c r="A40" s="23" t="s">
        <v>1</v>
      </c>
      <c r="B40" s="23" t="s">
        <v>18</v>
      </c>
      <c r="C40" s="23" t="s">
        <v>25</v>
      </c>
      <c r="D40" s="23" t="s">
        <v>4</v>
      </c>
      <c r="E40" s="23" t="s">
        <v>1563</v>
      </c>
      <c r="F40" s="23" t="s">
        <v>1564</v>
      </c>
      <c r="G40"/>
      <c r="H40" s="69">
        <v>-9.1000000000000004E-3</v>
      </c>
      <c r="I40" s="69"/>
      <c r="J40" s="71">
        <v>2.7E-2</v>
      </c>
      <c r="K40" s="71">
        <v>5.5399999999999998E-2</v>
      </c>
      <c r="L40" s="71">
        <v>0.03</v>
      </c>
      <c r="M40" s="71">
        <v>2.8899999999999999E-2</v>
      </c>
      <c r="N40" s="69">
        <v>-2.52E-2</v>
      </c>
      <c r="O40" s="69">
        <v>-7.0400000000000004E-2</v>
      </c>
      <c r="P40" s="71"/>
      <c r="Q40" s="72">
        <v>446</v>
      </c>
      <c r="R40" s="70">
        <v>0.54</v>
      </c>
      <c r="S40" s="70">
        <v>0.75</v>
      </c>
      <c r="T40" s="70">
        <v>-0.27</v>
      </c>
      <c r="U40" s="70">
        <v>19</v>
      </c>
      <c r="V40" s="70">
        <v>4</v>
      </c>
      <c r="BD40" s="20"/>
      <c r="BE40" s="20"/>
      <c r="BG40" s="3"/>
      <c r="BH40" s="1"/>
      <c r="BI40" s="1"/>
      <c r="BJ40" s="1"/>
      <c r="BK40" s="1"/>
      <c r="BL40" s="1"/>
    </row>
    <row r="41" spans="1:64" x14ac:dyDescent="0.25">
      <c r="A41" s="23" t="s">
        <v>1</v>
      </c>
      <c r="B41" s="23" t="s">
        <v>18</v>
      </c>
      <c r="C41" s="23" t="s">
        <v>25</v>
      </c>
      <c r="D41" s="23" t="s">
        <v>16</v>
      </c>
      <c r="E41" s="23" t="s">
        <v>1563</v>
      </c>
      <c r="F41" s="23" t="s">
        <v>1565</v>
      </c>
      <c r="G41"/>
      <c r="H41" s="69">
        <v>-2.53E-2</v>
      </c>
      <c r="I41" s="69"/>
      <c r="J41" s="71">
        <v>-3.0599999999999999E-2</v>
      </c>
      <c r="K41" s="71">
        <v>8.7499999999999994E-2</v>
      </c>
      <c r="L41" s="71">
        <v>8.5800000000000001E-2</v>
      </c>
      <c r="M41" s="71">
        <v>8.5199999999999998E-2</v>
      </c>
      <c r="N41" s="69">
        <v>-8.3799999999999999E-2</v>
      </c>
      <c r="O41" s="69">
        <v>-0.1135</v>
      </c>
      <c r="P41" s="71"/>
      <c r="Q41" s="72">
        <v>1219</v>
      </c>
      <c r="R41" s="70">
        <v>0.98</v>
      </c>
      <c r="S41" s="70">
        <v>2.0099999999999998</v>
      </c>
      <c r="T41" s="70">
        <v>-0.01</v>
      </c>
      <c r="U41" s="70">
        <v>15</v>
      </c>
      <c r="V41" s="70">
        <v>4</v>
      </c>
      <c r="BD41" s="20"/>
      <c r="BE41" s="20"/>
      <c r="BG41" s="3"/>
      <c r="BH41" s="1"/>
      <c r="BI41" s="1"/>
      <c r="BJ41" s="1"/>
      <c r="BK41" s="1"/>
      <c r="BL41" s="1"/>
    </row>
    <row r="42" spans="1:64" x14ac:dyDescent="0.25">
      <c r="A42" s="23" t="s">
        <v>1</v>
      </c>
      <c r="B42" s="23" t="s">
        <v>18</v>
      </c>
      <c r="C42" s="23" t="s">
        <v>25</v>
      </c>
      <c r="D42" s="23" t="s">
        <v>40</v>
      </c>
      <c r="E42" s="23" t="s">
        <v>2314</v>
      </c>
      <c r="F42" s="23" t="s">
        <v>107</v>
      </c>
      <c r="G42"/>
      <c r="H42" s="69">
        <v>9.1999999999999998E-3</v>
      </c>
      <c r="I42" s="69"/>
      <c r="J42" s="71">
        <v>0.15659999999999999</v>
      </c>
      <c r="K42" s="71">
        <v>0.1036</v>
      </c>
      <c r="L42" s="71">
        <v>5.0200000000000002E-2</v>
      </c>
      <c r="M42" s="71">
        <v>4.5900000000000003E-2</v>
      </c>
      <c r="N42" s="69">
        <v>0</v>
      </c>
      <c r="O42" s="69">
        <v>-0.27810000000000001</v>
      </c>
      <c r="P42" s="71"/>
      <c r="Q42" s="72">
        <v>2</v>
      </c>
      <c r="R42" s="70">
        <v>0.48</v>
      </c>
      <c r="S42" s="70">
        <v>0.86</v>
      </c>
      <c r="T42" s="70">
        <v>-0.12</v>
      </c>
      <c r="U42" s="70">
        <v>58</v>
      </c>
      <c r="V42" s="70">
        <v>9</v>
      </c>
      <c r="BD42" s="20"/>
      <c r="BE42" s="20"/>
      <c r="BG42" s="3"/>
      <c r="BH42" s="1"/>
      <c r="BI42" s="1"/>
      <c r="BJ42" s="1"/>
      <c r="BK42" s="1"/>
      <c r="BL42" s="1"/>
    </row>
    <row r="43" spans="1:64" x14ac:dyDescent="0.25">
      <c r="A43" s="23" t="s">
        <v>1</v>
      </c>
      <c r="B43" s="23" t="s">
        <v>2</v>
      </c>
      <c r="C43" s="23" t="s">
        <v>56</v>
      </c>
      <c r="D43" s="23" t="s">
        <v>4</v>
      </c>
      <c r="E43" s="23" t="s">
        <v>2730</v>
      </c>
      <c r="F43" s="23" t="s">
        <v>2731</v>
      </c>
      <c r="G43"/>
      <c r="H43" s="69">
        <v>1.09E-2</v>
      </c>
      <c r="I43" s="69"/>
      <c r="J43" s="71">
        <v>0.21920000000000001</v>
      </c>
      <c r="K43" s="71">
        <v>0.16830000000000001</v>
      </c>
      <c r="L43" s="71">
        <v>0.21659999999999999</v>
      </c>
      <c r="M43" s="71">
        <v>0.2238</v>
      </c>
      <c r="N43" s="69">
        <v>-3.5900000000000001E-2</v>
      </c>
      <c r="O43" s="69">
        <v>-5.0299999999999997E-2</v>
      </c>
      <c r="P43" s="71"/>
      <c r="Q43" s="72">
        <v>1</v>
      </c>
      <c r="R43" s="70">
        <v>1.29</v>
      </c>
      <c r="S43" s="70">
        <v>3.66</v>
      </c>
      <c r="T43" s="70">
        <v>0.39</v>
      </c>
      <c r="U43" s="70">
        <v>4</v>
      </c>
      <c r="V43" s="70">
        <v>2</v>
      </c>
      <c r="BD43" s="20"/>
      <c r="BE43" s="20"/>
      <c r="BG43" s="3"/>
      <c r="BH43" s="1"/>
      <c r="BI43" s="1"/>
      <c r="BJ43" s="1"/>
      <c r="BK43" s="1"/>
      <c r="BL43" s="1"/>
    </row>
    <row r="44" spans="1:64" x14ac:dyDescent="0.25">
      <c r="A44" s="23" t="s">
        <v>1</v>
      </c>
      <c r="B44" s="23" t="s">
        <v>2</v>
      </c>
      <c r="C44" s="23" t="s">
        <v>13</v>
      </c>
      <c r="D44" s="23" t="s">
        <v>4</v>
      </c>
      <c r="E44" s="23" t="s">
        <v>842</v>
      </c>
      <c r="F44" s="23" t="s">
        <v>843</v>
      </c>
      <c r="G44"/>
      <c r="H44" s="69">
        <v>5.1475E-2</v>
      </c>
      <c r="I44" s="69"/>
      <c r="J44" s="71">
        <v>9.4500000000000001E-2</v>
      </c>
      <c r="K44" s="71">
        <v>0.1714</v>
      </c>
      <c r="L44" s="71">
        <v>5.16E-2</v>
      </c>
      <c r="M44" s="71">
        <v>3.7900000000000003E-2</v>
      </c>
      <c r="N44" s="69">
        <v>-0.12870000000000001</v>
      </c>
      <c r="O44" s="69">
        <v>-0.43020000000000003</v>
      </c>
      <c r="P44" s="71"/>
      <c r="Q44" s="72">
        <v>10</v>
      </c>
      <c r="R44" s="70">
        <v>0.3</v>
      </c>
      <c r="S44" s="70">
        <v>0.55000000000000004</v>
      </c>
      <c r="T44" s="70">
        <v>0.05</v>
      </c>
      <c r="U44" s="70">
        <v>80</v>
      </c>
      <c r="V44" s="70">
        <v>26</v>
      </c>
      <c r="BD44" s="20"/>
      <c r="BE44" s="20"/>
      <c r="BG44" s="3"/>
      <c r="BH44" s="1"/>
      <c r="BI44" s="1"/>
      <c r="BJ44" s="1"/>
      <c r="BK44" s="1"/>
      <c r="BL44" s="1"/>
    </row>
    <row r="45" spans="1:64" x14ac:dyDescent="0.25">
      <c r="A45" s="23" t="s">
        <v>1</v>
      </c>
      <c r="B45" s="23" t="s">
        <v>2</v>
      </c>
      <c r="C45" s="23" t="s">
        <v>39</v>
      </c>
      <c r="D45" s="23" t="s">
        <v>29</v>
      </c>
      <c r="E45" s="23" t="s">
        <v>1647</v>
      </c>
      <c r="F45" s="23" t="s">
        <v>1648</v>
      </c>
      <c r="G45"/>
      <c r="H45" s="69">
        <v>4.8500000000000001E-2</v>
      </c>
      <c r="I45" s="69"/>
      <c r="J45" s="71">
        <v>0.11269999999999999</v>
      </c>
      <c r="K45" s="71">
        <v>9.4899999999999998E-2</v>
      </c>
      <c r="L45" s="71">
        <v>3.3799999999999997E-2</v>
      </c>
      <c r="M45" s="71">
        <v>2.98E-2</v>
      </c>
      <c r="N45" s="69">
        <v>-6.9199999999999998E-2</v>
      </c>
      <c r="O45" s="69">
        <v>-0.26179999999999998</v>
      </c>
      <c r="P45" s="71"/>
      <c r="Q45" s="72">
        <v>10</v>
      </c>
      <c r="R45" s="70">
        <v>0.36</v>
      </c>
      <c r="S45" s="70">
        <v>0.64</v>
      </c>
      <c r="T45" s="70">
        <v>-0.19</v>
      </c>
      <c r="U45" s="70">
        <v>112</v>
      </c>
      <c r="V45" s="70">
        <v>9</v>
      </c>
      <c r="BD45" s="20"/>
      <c r="BE45" s="20"/>
      <c r="BG45" s="3"/>
      <c r="BH45" s="1"/>
      <c r="BI45" s="1"/>
      <c r="BJ45" s="1"/>
      <c r="BK45" s="1"/>
      <c r="BL45" s="1"/>
    </row>
    <row r="46" spans="1:64" x14ac:dyDescent="0.25">
      <c r="A46" s="23" t="s">
        <v>1</v>
      </c>
      <c r="B46" s="23" t="s">
        <v>2</v>
      </c>
      <c r="C46" s="23" t="s">
        <v>39</v>
      </c>
      <c r="D46" s="23" t="s">
        <v>29</v>
      </c>
      <c r="E46" s="23" t="s">
        <v>1647</v>
      </c>
      <c r="F46" s="23" t="s">
        <v>2751</v>
      </c>
      <c r="G46"/>
      <c r="H46" s="69">
        <v>4.5199999999999997E-2</v>
      </c>
      <c r="I46" s="69"/>
      <c r="J46" s="71">
        <v>5.1799999999999999E-2</v>
      </c>
      <c r="K46" s="71">
        <v>8.2699999999999996E-2</v>
      </c>
      <c r="L46" s="71">
        <v>2.7799999999999998E-2</v>
      </c>
      <c r="M46" s="71">
        <v>2.47E-2</v>
      </c>
      <c r="N46" s="69">
        <v>-8.6900000000000005E-2</v>
      </c>
      <c r="O46" s="69">
        <v>-0.30809999999999998</v>
      </c>
      <c r="P46" s="71"/>
      <c r="Q46" s="72">
        <v>13</v>
      </c>
      <c r="R46" s="70">
        <v>0.34</v>
      </c>
      <c r="S46" s="70">
        <v>0.64</v>
      </c>
      <c r="T46" s="70">
        <v>0.01</v>
      </c>
      <c r="U46" s="70">
        <v>97</v>
      </c>
      <c r="V46" s="70">
        <v>15</v>
      </c>
      <c r="BD46" s="20"/>
      <c r="BE46" s="20"/>
      <c r="BG46" s="3"/>
      <c r="BH46" s="1"/>
      <c r="BI46" s="1"/>
      <c r="BJ46" s="1"/>
      <c r="BK46" s="1"/>
      <c r="BL46" s="1"/>
    </row>
    <row r="47" spans="1:64" x14ac:dyDescent="0.25">
      <c r="A47" s="23" t="s">
        <v>1</v>
      </c>
      <c r="B47" s="23" t="s">
        <v>2</v>
      </c>
      <c r="C47" s="23" t="s">
        <v>39</v>
      </c>
      <c r="D47" s="23" t="s">
        <v>29</v>
      </c>
      <c r="E47" s="23" t="s">
        <v>1647</v>
      </c>
      <c r="F47" s="23" t="s">
        <v>2106</v>
      </c>
      <c r="G47"/>
      <c r="H47" s="69">
        <v>3.2199999999999999E-2</v>
      </c>
      <c r="I47" s="69"/>
      <c r="J47" s="71">
        <v>-3.9E-2</v>
      </c>
      <c r="K47" s="71">
        <v>9.4E-2</v>
      </c>
      <c r="L47" s="71">
        <v>2.6800000000000001E-2</v>
      </c>
      <c r="M47" s="71">
        <v>2.2700000000000001E-2</v>
      </c>
      <c r="N47" s="69">
        <v>-0.29599999999999999</v>
      </c>
      <c r="O47" s="69">
        <v>-0.36359999999999998</v>
      </c>
      <c r="P47" s="71"/>
      <c r="Q47" s="72">
        <v>1</v>
      </c>
      <c r="R47" s="70">
        <v>0.28999999999999998</v>
      </c>
      <c r="S47" s="70">
        <v>0.53</v>
      </c>
      <c r="T47" s="70">
        <v>-0.12</v>
      </c>
      <c r="U47" s="70">
        <v>104</v>
      </c>
      <c r="V47" s="70">
        <v>11</v>
      </c>
      <c r="BD47" s="20"/>
      <c r="BE47" s="20"/>
      <c r="BG47" s="3"/>
      <c r="BH47" s="1"/>
      <c r="BI47" s="1"/>
      <c r="BJ47" s="1"/>
      <c r="BK47" s="1"/>
      <c r="BL47" s="1"/>
    </row>
    <row r="48" spans="1:64" x14ac:dyDescent="0.25">
      <c r="A48" s="23" t="s">
        <v>1</v>
      </c>
      <c r="B48" s="23" t="s">
        <v>2</v>
      </c>
      <c r="C48" s="23" t="s">
        <v>39</v>
      </c>
      <c r="D48" s="23" t="s">
        <v>29</v>
      </c>
      <c r="E48" s="23" t="s">
        <v>1647</v>
      </c>
      <c r="F48" s="23" t="s">
        <v>3171</v>
      </c>
      <c r="G48"/>
      <c r="H48" s="69">
        <v>6.0699999999999997E-2</v>
      </c>
      <c r="I48" s="69"/>
      <c r="J48" s="71">
        <v>5.8200000000000002E-2</v>
      </c>
      <c r="K48" s="71">
        <v>0.12540000000000001</v>
      </c>
      <c r="L48" s="71">
        <v>6.3299999999999995E-2</v>
      </c>
      <c r="M48" s="71">
        <v>5.7000000000000002E-2</v>
      </c>
      <c r="N48" s="69">
        <v>-9.9400000000000002E-2</v>
      </c>
      <c r="O48" s="69">
        <v>-0.25319999999999998</v>
      </c>
      <c r="P48" s="71"/>
      <c r="Q48" s="72">
        <v>7</v>
      </c>
      <c r="R48" s="70">
        <v>0.5</v>
      </c>
      <c r="S48" s="70">
        <v>0.75</v>
      </c>
      <c r="T48" s="70">
        <v>-0.03</v>
      </c>
      <c r="U48" s="70">
        <v>64</v>
      </c>
      <c r="V48" s="70">
        <v>8</v>
      </c>
      <c r="BD48" s="20"/>
      <c r="BE48" s="20"/>
      <c r="BG48" s="3"/>
      <c r="BH48" s="1"/>
      <c r="BI48" s="1"/>
      <c r="BJ48" s="1"/>
      <c r="BK48" s="1"/>
      <c r="BL48" s="1"/>
    </row>
    <row r="49" spans="1:64" x14ac:dyDescent="0.25">
      <c r="A49" s="23" t="s">
        <v>1</v>
      </c>
      <c r="B49" s="23" t="s">
        <v>2</v>
      </c>
      <c r="C49" s="23" t="s">
        <v>13</v>
      </c>
      <c r="D49" s="23" t="s">
        <v>4</v>
      </c>
      <c r="E49" s="23" t="s">
        <v>179</v>
      </c>
      <c r="F49" s="23" t="s">
        <v>180</v>
      </c>
      <c r="G49"/>
      <c r="H49" s="69">
        <v>1.9366000000000001E-2</v>
      </c>
      <c r="I49" s="69"/>
      <c r="J49" s="71">
        <v>7.22E-2</v>
      </c>
      <c r="K49" s="71">
        <v>9.6600000000000005E-2</v>
      </c>
      <c r="L49" s="71">
        <v>4.4699999999999997E-2</v>
      </c>
      <c r="M49" s="71">
        <v>4.0899999999999999E-2</v>
      </c>
      <c r="N49" s="69">
        <v>-4.3999999999999997E-2</v>
      </c>
      <c r="O49" s="69">
        <v>-0.2417</v>
      </c>
      <c r="P49" s="71"/>
      <c r="Q49" s="72">
        <v>586</v>
      </c>
      <c r="R49" s="70">
        <v>0.46</v>
      </c>
      <c r="S49" s="70">
        <v>0.8</v>
      </c>
      <c r="T49" s="70">
        <v>-0.01</v>
      </c>
      <c r="U49" s="70">
        <v>42</v>
      </c>
      <c r="V49" s="70">
        <v>8</v>
      </c>
      <c r="BD49" s="20"/>
      <c r="BE49" s="20"/>
      <c r="BG49" s="3"/>
      <c r="BH49" s="1"/>
      <c r="BI49" s="1"/>
      <c r="BJ49" s="1"/>
      <c r="BK49" s="1"/>
      <c r="BL49" s="1"/>
    </row>
    <row r="50" spans="1:64" x14ac:dyDescent="0.25">
      <c r="A50" s="23" t="s">
        <v>1</v>
      </c>
      <c r="B50" s="23" t="s">
        <v>2</v>
      </c>
      <c r="C50" s="23" t="s">
        <v>13</v>
      </c>
      <c r="D50" s="23" t="s">
        <v>4</v>
      </c>
      <c r="E50" s="23" t="s">
        <v>179</v>
      </c>
      <c r="F50" s="23" t="s">
        <v>1835</v>
      </c>
      <c r="G50"/>
      <c r="H50" s="69">
        <v>1.6E-2</v>
      </c>
      <c r="I50" s="69"/>
      <c r="J50" s="71">
        <v>0.13689999999999999</v>
      </c>
      <c r="K50" s="71">
        <v>0.15770000000000001</v>
      </c>
      <c r="L50" s="71">
        <v>3.8899999999999997E-2</v>
      </c>
      <c r="M50" s="71">
        <v>2.75E-2</v>
      </c>
      <c r="N50" s="69">
        <v>-5.9799999999999999E-2</v>
      </c>
      <c r="O50" s="69">
        <v>-0.13569999999999999</v>
      </c>
      <c r="P50" s="71"/>
      <c r="Q50" s="72">
        <v>63</v>
      </c>
      <c r="R50" s="70">
        <v>0.25</v>
      </c>
      <c r="S50" s="70">
        <v>0.46</v>
      </c>
      <c r="T50" s="70">
        <v>0.23</v>
      </c>
      <c r="U50" s="70">
        <v>7</v>
      </c>
      <c r="V50" s="70">
        <v>6</v>
      </c>
      <c r="BD50" s="20"/>
      <c r="BE50" s="20"/>
      <c r="BG50" s="3"/>
      <c r="BH50" s="1"/>
      <c r="BI50" s="1"/>
      <c r="BJ50" s="1"/>
      <c r="BK50" s="1"/>
      <c r="BL50" s="1"/>
    </row>
    <row r="51" spans="1:64" x14ac:dyDescent="0.25">
      <c r="A51" s="23" t="s">
        <v>1</v>
      </c>
      <c r="B51" s="23" t="s">
        <v>2</v>
      </c>
      <c r="C51" s="23" t="s">
        <v>13</v>
      </c>
      <c r="D51" s="23" t="s">
        <v>4</v>
      </c>
      <c r="E51" s="23" t="s">
        <v>181</v>
      </c>
      <c r="F51" s="23" t="s">
        <v>182</v>
      </c>
      <c r="G51"/>
      <c r="H51" s="69">
        <v>-6.1699999999999998E-2</v>
      </c>
      <c r="I51" s="69"/>
      <c r="J51" s="71">
        <v>-0.1012</v>
      </c>
      <c r="K51" s="71">
        <v>0.36990000000000001</v>
      </c>
      <c r="L51" s="71">
        <v>0.1716</v>
      </c>
      <c r="M51" s="71">
        <v>0.1123</v>
      </c>
      <c r="N51" s="69">
        <v>-0.12529999999999999</v>
      </c>
      <c r="O51" s="69">
        <v>-0.82930000000000004</v>
      </c>
      <c r="P51" s="71"/>
      <c r="Q51" s="72">
        <v>3</v>
      </c>
      <c r="R51" s="70">
        <v>0.46</v>
      </c>
      <c r="S51" s="70">
        <v>0.83</v>
      </c>
      <c r="T51" s="70">
        <v>0.2</v>
      </c>
      <c r="U51" s="70">
        <v>129</v>
      </c>
      <c r="V51" s="70">
        <v>19</v>
      </c>
      <c r="BD51" s="20"/>
      <c r="BE51" s="20"/>
      <c r="BG51" s="3"/>
      <c r="BH51" s="1"/>
      <c r="BI51" s="1"/>
      <c r="BJ51" s="1"/>
      <c r="BK51" s="1"/>
      <c r="BL51" s="1"/>
    </row>
    <row r="52" spans="1:64" x14ac:dyDescent="0.25">
      <c r="A52" s="23" t="s">
        <v>1</v>
      </c>
      <c r="B52" s="23" t="s">
        <v>2</v>
      </c>
      <c r="C52" s="23" t="s">
        <v>28</v>
      </c>
      <c r="D52" s="23" t="s">
        <v>16</v>
      </c>
      <c r="E52" s="23" t="s">
        <v>1339</v>
      </c>
      <c r="F52" s="23" t="s">
        <v>1566</v>
      </c>
      <c r="G52"/>
      <c r="H52" s="69">
        <v>-2.12E-2</v>
      </c>
      <c r="I52" s="69"/>
      <c r="J52" s="71">
        <v>2.1100000000000001E-2</v>
      </c>
      <c r="K52" s="71">
        <v>0.1164</v>
      </c>
      <c r="L52" s="71">
        <v>8.6999999999999994E-2</v>
      </c>
      <c r="M52" s="71">
        <v>8.3500000000000005E-2</v>
      </c>
      <c r="N52" s="69">
        <v>-4.4499999999999998E-2</v>
      </c>
      <c r="O52" s="69">
        <v>-0.30930000000000002</v>
      </c>
      <c r="P52" s="71"/>
      <c r="Q52" s="72">
        <v>185</v>
      </c>
      <c r="R52" s="70">
        <v>0.75</v>
      </c>
      <c r="S52" s="70">
        <v>1.51</v>
      </c>
      <c r="T52" s="70">
        <v>-0.16</v>
      </c>
      <c r="U52" s="70">
        <v>54</v>
      </c>
      <c r="V52" s="70">
        <v>6</v>
      </c>
      <c r="BD52" s="20"/>
      <c r="BE52" s="20"/>
      <c r="BG52" s="3"/>
      <c r="BH52" s="1"/>
      <c r="BI52" s="1"/>
      <c r="BJ52" s="1"/>
      <c r="BK52" s="1"/>
      <c r="BL52" s="1"/>
    </row>
    <row r="53" spans="1:64" x14ac:dyDescent="0.25">
      <c r="A53" s="23" t="s">
        <v>1</v>
      </c>
      <c r="B53" s="23" t="s">
        <v>2</v>
      </c>
      <c r="C53" s="23" t="s">
        <v>28</v>
      </c>
      <c r="D53" s="23" t="s">
        <v>4</v>
      </c>
      <c r="E53" s="23" t="s">
        <v>1339</v>
      </c>
      <c r="F53" s="23" t="s">
        <v>14</v>
      </c>
      <c r="G53"/>
      <c r="H53" s="69">
        <v>4.8250000000000003E-3</v>
      </c>
      <c r="I53" s="69"/>
      <c r="J53" s="71">
        <v>8.1000000000000003E-2</v>
      </c>
      <c r="K53" s="71">
        <v>0.1706</v>
      </c>
      <c r="L53" s="71">
        <v>0.1323</v>
      </c>
      <c r="M53" s="71">
        <v>0.1246</v>
      </c>
      <c r="N53" s="69">
        <v>-4.4999999999999998E-2</v>
      </c>
      <c r="O53" s="69">
        <v>-0.26179999999999998</v>
      </c>
      <c r="P53" s="71"/>
      <c r="Q53" s="72">
        <v>8887</v>
      </c>
      <c r="R53" s="70">
        <v>0.78</v>
      </c>
      <c r="S53" s="70">
        <v>1.4</v>
      </c>
      <c r="T53" s="70">
        <v>-0.08</v>
      </c>
      <c r="U53" s="70">
        <v>56</v>
      </c>
      <c r="V53" s="70">
        <v>5</v>
      </c>
      <c r="BD53" s="20"/>
      <c r="BE53" s="20"/>
      <c r="BG53" s="3"/>
      <c r="BH53" s="1"/>
      <c r="BI53" s="1"/>
      <c r="BJ53" s="1"/>
      <c r="BK53" s="1"/>
      <c r="BL53" s="1"/>
    </row>
    <row r="54" spans="1:64" x14ac:dyDescent="0.25">
      <c r="A54" s="23" t="s">
        <v>1</v>
      </c>
      <c r="B54" s="23" t="s">
        <v>2</v>
      </c>
      <c r="C54" s="23" t="s">
        <v>28</v>
      </c>
      <c r="D54" s="23" t="s">
        <v>16</v>
      </c>
      <c r="E54" s="23" t="s">
        <v>1339</v>
      </c>
      <c r="F54" s="23" t="s">
        <v>1567</v>
      </c>
      <c r="G54"/>
      <c r="H54" s="69">
        <v>-1.47E-2</v>
      </c>
      <c r="I54" s="69"/>
      <c r="J54" s="71">
        <v>1.5900000000000001E-2</v>
      </c>
      <c r="K54" s="71">
        <v>0.1086</v>
      </c>
      <c r="L54" s="71">
        <v>1.5599999999999999E-2</v>
      </c>
      <c r="M54" s="71">
        <v>0.01</v>
      </c>
      <c r="N54" s="69">
        <v>-0.1123</v>
      </c>
      <c r="O54" s="69">
        <v>-0.14530000000000001</v>
      </c>
      <c r="P54" s="71"/>
      <c r="Q54" s="72">
        <v>193</v>
      </c>
      <c r="R54" s="70">
        <v>0.14000000000000001</v>
      </c>
      <c r="S54" s="70">
        <v>0.28000000000000003</v>
      </c>
      <c r="T54" s="70">
        <v>-0.1</v>
      </c>
      <c r="U54" s="70">
        <v>30</v>
      </c>
      <c r="V54" s="70">
        <v>12</v>
      </c>
      <c r="BD54" s="20"/>
      <c r="BE54" s="20"/>
      <c r="BG54" s="3"/>
      <c r="BH54" s="1"/>
      <c r="BI54" s="1"/>
      <c r="BJ54" s="1"/>
      <c r="BK54" s="1"/>
      <c r="BL54" s="1"/>
    </row>
    <row r="55" spans="1:64" x14ac:dyDescent="0.25">
      <c r="A55" s="23" t="s">
        <v>1</v>
      </c>
      <c r="B55" s="23" t="s">
        <v>18</v>
      </c>
      <c r="C55" s="23" t="s">
        <v>25</v>
      </c>
      <c r="D55" s="23" t="s">
        <v>4</v>
      </c>
      <c r="E55" s="23" t="s">
        <v>1787</v>
      </c>
      <c r="F55" s="23" t="s">
        <v>1788</v>
      </c>
      <c r="G55"/>
      <c r="H55" s="69">
        <v>-1.8E-3</v>
      </c>
      <c r="I55" s="69"/>
      <c r="J55" s="71">
        <v>-3.5999999999999997E-2</v>
      </c>
      <c r="K55" s="71">
        <v>5.5899999999999998E-2</v>
      </c>
      <c r="L55" s="71">
        <v>0.03</v>
      </c>
      <c r="M55" s="71">
        <v>2.8899999999999999E-2</v>
      </c>
      <c r="N55" s="69">
        <v>-3.5999999999999997E-2</v>
      </c>
      <c r="O55" s="69">
        <v>-4.9700000000000001E-2</v>
      </c>
      <c r="P55" s="71"/>
      <c r="Q55" s="72">
        <v>289</v>
      </c>
      <c r="R55" s="70">
        <v>0.54</v>
      </c>
      <c r="S55" s="70">
        <v>0.91</v>
      </c>
      <c r="T55" s="70">
        <v>0.32</v>
      </c>
      <c r="U55" s="70">
        <v>12</v>
      </c>
      <c r="V55" s="70">
        <v>6</v>
      </c>
      <c r="BD55" s="20"/>
      <c r="BE55" s="20"/>
      <c r="BG55" s="3"/>
      <c r="BH55" s="1"/>
      <c r="BI55" s="1"/>
      <c r="BJ55" s="1"/>
      <c r="BK55" s="1"/>
      <c r="BL55" s="1"/>
    </row>
    <row r="56" spans="1:64" x14ac:dyDescent="0.25">
      <c r="A56" s="23" t="s">
        <v>1</v>
      </c>
      <c r="B56" s="23" t="s">
        <v>18</v>
      </c>
      <c r="C56" s="23" t="s">
        <v>25</v>
      </c>
      <c r="D56" s="23" t="s">
        <v>4</v>
      </c>
      <c r="E56" s="23" t="s">
        <v>1787</v>
      </c>
      <c r="F56" s="23" t="s">
        <v>1789</v>
      </c>
      <c r="G56"/>
      <c r="H56" s="69">
        <v>1.6999999999999999E-3</v>
      </c>
      <c r="I56" s="69"/>
      <c r="J56" s="71">
        <v>-1.5599999999999999E-2</v>
      </c>
      <c r="K56" s="71">
        <v>2.9100000000000001E-2</v>
      </c>
      <c r="L56" s="71">
        <v>1.5100000000000001E-2</v>
      </c>
      <c r="M56" s="71">
        <v>1.4800000000000001E-2</v>
      </c>
      <c r="N56" s="69">
        <v>-1.6899999999999998E-2</v>
      </c>
      <c r="O56" s="69">
        <v>-2.41E-2</v>
      </c>
      <c r="P56" s="71"/>
      <c r="Q56" s="72">
        <v>45</v>
      </c>
      <c r="R56" s="70">
        <v>0.52</v>
      </c>
      <c r="S56" s="70">
        <v>0.76</v>
      </c>
      <c r="T56" s="70">
        <v>0.32</v>
      </c>
      <c r="U56" s="70">
        <v>11</v>
      </c>
      <c r="V56" s="70">
        <v>6</v>
      </c>
      <c r="BD56" s="20"/>
      <c r="BE56" s="20"/>
      <c r="BG56" s="3"/>
      <c r="BH56" s="1"/>
      <c r="BI56" s="1"/>
      <c r="BJ56" s="1"/>
      <c r="BK56" s="1"/>
      <c r="BL56" s="1"/>
    </row>
    <row r="57" spans="1:64" x14ac:dyDescent="0.25">
      <c r="A57" s="23" t="s">
        <v>1</v>
      </c>
      <c r="B57" s="23" t="s">
        <v>2</v>
      </c>
      <c r="C57" s="23" t="s">
        <v>13</v>
      </c>
      <c r="D57" s="23" t="s">
        <v>4</v>
      </c>
      <c r="E57" s="23" t="s">
        <v>1926</v>
      </c>
      <c r="F57" s="23" t="s">
        <v>1927</v>
      </c>
      <c r="G57"/>
      <c r="H57" s="69">
        <v>-0.17280000000000001</v>
      </c>
      <c r="I57" s="69"/>
      <c r="J57" s="71">
        <v>0.1258</v>
      </c>
      <c r="K57" s="71">
        <v>0.40479999999999999</v>
      </c>
      <c r="L57" s="71">
        <v>0.14630000000000001</v>
      </c>
      <c r="M57" s="71">
        <v>7.1800000000000003E-2</v>
      </c>
      <c r="N57" s="69">
        <v>-0.43230000000000002</v>
      </c>
      <c r="O57" s="69">
        <v>-0.50270000000000004</v>
      </c>
      <c r="P57" s="71"/>
      <c r="Q57" s="72">
        <v>0</v>
      </c>
      <c r="R57" s="70">
        <v>0.36</v>
      </c>
      <c r="S57" s="70">
        <v>0.73</v>
      </c>
      <c r="T57" s="70">
        <v>0.04</v>
      </c>
      <c r="U57" s="70">
        <v>19</v>
      </c>
      <c r="V57" s="70">
        <v>8</v>
      </c>
      <c r="BD57" s="20"/>
      <c r="BE57" s="20"/>
      <c r="BG57" s="3"/>
      <c r="BH57" s="1"/>
      <c r="BI57" s="1"/>
      <c r="BJ57" s="1"/>
      <c r="BK57" s="1"/>
      <c r="BL57" s="1"/>
    </row>
    <row r="58" spans="1:64" x14ac:dyDescent="0.25">
      <c r="A58" s="23" t="s">
        <v>1</v>
      </c>
      <c r="B58" s="23" t="s">
        <v>2</v>
      </c>
      <c r="C58" s="23" t="s">
        <v>39</v>
      </c>
      <c r="D58" s="23" t="s">
        <v>16</v>
      </c>
      <c r="E58" s="23" t="s">
        <v>1439</v>
      </c>
      <c r="F58" s="23" t="s">
        <v>2193</v>
      </c>
      <c r="G58"/>
      <c r="H58" s="69">
        <v>2.9999999999999997E-4</v>
      </c>
      <c r="I58" s="69"/>
      <c r="J58" s="71">
        <v>-2.4899999999999999E-2</v>
      </c>
      <c r="K58" s="71">
        <v>3.5999999999999997E-2</v>
      </c>
      <c r="L58" s="71">
        <v>7.1000000000000004E-3</v>
      </c>
      <c r="M58" s="71">
        <v>6.4999999999999997E-3</v>
      </c>
      <c r="N58" s="69">
        <v>-8.8999999999999996E-2</v>
      </c>
      <c r="O58" s="69">
        <v>-8.9300000000000004E-2</v>
      </c>
      <c r="P58" s="71"/>
      <c r="Q58" s="72">
        <v>130</v>
      </c>
      <c r="R58" s="70">
        <v>0.2</v>
      </c>
      <c r="S58" s="70">
        <v>0.28000000000000003</v>
      </c>
      <c r="T58" s="70">
        <v>-0.18</v>
      </c>
      <c r="U58" s="70">
        <v>32</v>
      </c>
      <c r="V58" s="70">
        <v>9</v>
      </c>
      <c r="BD58" s="20"/>
      <c r="BE58" s="20"/>
      <c r="BG58" s="3"/>
      <c r="BH58" s="1"/>
      <c r="BI58" s="1"/>
      <c r="BJ58" s="1"/>
      <c r="BK58" s="1"/>
      <c r="BL58" s="1"/>
    </row>
    <row r="59" spans="1:64" x14ac:dyDescent="0.25">
      <c r="A59" s="23" t="s">
        <v>1</v>
      </c>
      <c r="B59" s="23" t="s">
        <v>18</v>
      </c>
      <c r="C59" s="23" t="s">
        <v>25</v>
      </c>
      <c r="D59" s="23" t="s">
        <v>4</v>
      </c>
      <c r="E59" s="23" t="s">
        <v>1296</v>
      </c>
      <c r="F59" s="23" t="s">
        <v>1745</v>
      </c>
      <c r="G59"/>
      <c r="H59" s="69">
        <v>-3.3399999999999999E-2</v>
      </c>
      <c r="I59" s="69"/>
      <c r="J59" s="71">
        <v>8.7499999999999994E-2</v>
      </c>
      <c r="K59" s="71">
        <v>0.13730000000000001</v>
      </c>
      <c r="L59" s="71">
        <v>0.10929999999999999</v>
      </c>
      <c r="M59" s="71">
        <v>0.1053</v>
      </c>
      <c r="N59" s="69">
        <v>-3.5099999999999999E-2</v>
      </c>
      <c r="O59" s="69">
        <v>-6.1899999999999997E-2</v>
      </c>
      <c r="P59" s="71"/>
      <c r="Q59" s="72">
        <v>176</v>
      </c>
      <c r="R59" s="70">
        <v>0.8</v>
      </c>
      <c r="S59" s="70">
        <v>1.36</v>
      </c>
      <c r="T59" s="70">
        <v>0.63</v>
      </c>
      <c r="U59" s="70">
        <v>3</v>
      </c>
      <c r="V59" s="70">
        <v>2</v>
      </c>
      <c r="BD59" s="20"/>
      <c r="BE59" s="20"/>
      <c r="BG59" s="3"/>
      <c r="BH59" s="1"/>
      <c r="BI59" s="1"/>
      <c r="BJ59" s="1"/>
      <c r="BK59" s="1"/>
      <c r="BL59" s="1"/>
    </row>
    <row r="60" spans="1:64" x14ac:dyDescent="0.25">
      <c r="A60" s="23" t="s">
        <v>1</v>
      </c>
      <c r="B60" s="23" t="s">
        <v>2</v>
      </c>
      <c r="C60" s="23" t="s">
        <v>39</v>
      </c>
      <c r="D60" s="23" t="s">
        <v>4</v>
      </c>
      <c r="E60" s="23" t="s">
        <v>1746</v>
      </c>
      <c r="F60" s="23" t="s">
        <v>1747</v>
      </c>
      <c r="G60"/>
      <c r="H60" s="69">
        <v>3.3E-3</v>
      </c>
      <c r="I60" s="69"/>
      <c r="J60" s="71">
        <v>1.1299999999999999E-2</v>
      </c>
      <c r="K60" s="71">
        <v>6.93E-2</v>
      </c>
      <c r="L60" s="71">
        <v>4.5999999999999999E-3</v>
      </c>
      <c r="M60" s="71">
        <v>2.3E-3</v>
      </c>
      <c r="N60" s="69">
        <v>-5.4399999999999997E-2</v>
      </c>
      <c r="O60" s="69">
        <v>-5.7500000000000002E-2</v>
      </c>
      <c r="P60" s="71"/>
      <c r="Q60" s="72">
        <v>81</v>
      </c>
      <c r="R60" s="70">
        <v>7.0000000000000007E-2</v>
      </c>
      <c r="S60" s="70">
        <v>0.12</v>
      </c>
      <c r="T60" s="70">
        <v>0.12</v>
      </c>
      <c r="U60" s="70">
        <v>9</v>
      </c>
      <c r="V60" s="70">
        <v>4</v>
      </c>
      <c r="BD60" s="20"/>
      <c r="BE60" s="20"/>
      <c r="BG60" s="3"/>
      <c r="BH60" s="1"/>
      <c r="BI60" s="1"/>
      <c r="BJ60" s="1"/>
      <c r="BK60" s="1"/>
      <c r="BL60" s="1"/>
    </row>
    <row r="61" spans="1:64" x14ac:dyDescent="0.25">
      <c r="A61" s="23" t="s">
        <v>1</v>
      </c>
      <c r="B61" s="23" t="s">
        <v>2</v>
      </c>
      <c r="C61" s="23" t="s">
        <v>39</v>
      </c>
      <c r="D61" s="23" t="s">
        <v>32</v>
      </c>
      <c r="E61" s="23" t="s">
        <v>1746</v>
      </c>
      <c r="F61" s="23" t="s">
        <v>1748</v>
      </c>
      <c r="G61"/>
      <c r="H61" s="69">
        <v>-1.4E-3</v>
      </c>
      <c r="I61" s="69"/>
      <c r="J61" s="71">
        <v>2.5700000000000001E-2</v>
      </c>
      <c r="K61" s="71">
        <v>3.6700000000000003E-2</v>
      </c>
      <c r="L61" s="71">
        <v>1.14E-2</v>
      </c>
      <c r="M61" s="71">
        <v>1.0800000000000001E-2</v>
      </c>
      <c r="N61" s="69">
        <v>-1.21E-2</v>
      </c>
      <c r="O61" s="69">
        <v>-2.5700000000000001E-2</v>
      </c>
      <c r="P61" s="71"/>
      <c r="Q61" s="72">
        <v>35</v>
      </c>
      <c r="R61" s="70">
        <v>0.31</v>
      </c>
      <c r="S61" s="70">
        <v>0.45</v>
      </c>
      <c r="T61" s="70">
        <v>0.09</v>
      </c>
      <c r="U61" s="70">
        <v>9</v>
      </c>
      <c r="V61" s="70">
        <v>7</v>
      </c>
      <c r="BD61" s="20"/>
      <c r="BE61" s="20"/>
      <c r="BG61" s="3"/>
      <c r="BH61" s="1"/>
      <c r="BI61" s="1"/>
      <c r="BJ61" s="1"/>
      <c r="BK61" s="1"/>
      <c r="BL61" s="1"/>
    </row>
    <row r="62" spans="1:64" x14ac:dyDescent="0.25">
      <c r="A62" s="23" t="s">
        <v>1</v>
      </c>
      <c r="B62" s="23" t="s">
        <v>2</v>
      </c>
      <c r="C62" s="23" t="s">
        <v>13</v>
      </c>
      <c r="D62" s="23" t="s">
        <v>4</v>
      </c>
      <c r="E62" s="23" t="s">
        <v>183</v>
      </c>
      <c r="F62" s="23" t="s">
        <v>15</v>
      </c>
      <c r="G62"/>
      <c r="H62" s="69">
        <v>1.6000000000000001E-3</v>
      </c>
      <c r="I62" s="69"/>
      <c r="J62" s="71">
        <v>3.7600000000000001E-2</v>
      </c>
      <c r="K62" s="71">
        <v>0.16930000000000001</v>
      </c>
      <c r="L62" s="71">
        <v>7.5999999999999998E-2</v>
      </c>
      <c r="M62" s="71">
        <v>6.3700000000000007E-2</v>
      </c>
      <c r="N62" s="69">
        <v>-7.0800000000000002E-2</v>
      </c>
      <c r="O62" s="69">
        <v>-0.35620000000000002</v>
      </c>
      <c r="P62" s="71"/>
      <c r="Q62" s="72">
        <v>5</v>
      </c>
      <c r="R62" s="70">
        <v>0.45</v>
      </c>
      <c r="S62" s="70">
        <v>0.74</v>
      </c>
      <c r="T62" s="70">
        <v>-0.16</v>
      </c>
      <c r="U62" s="70">
        <v>59</v>
      </c>
      <c r="V62" s="70">
        <v>10</v>
      </c>
      <c r="BD62" s="20"/>
      <c r="BE62" s="20"/>
      <c r="BG62" s="3"/>
      <c r="BH62" s="1"/>
      <c r="BI62" s="1"/>
      <c r="BJ62" s="1"/>
      <c r="BK62" s="1"/>
      <c r="BL62" s="1"/>
    </row>
    <row r="63" spans="1:64" x14ac:dyDescent="0.25">
      <c r="A63" s="23" t="s">
        <v>1</v>
      </c>
      <c r="B63" s="23" t="s">
        <v>2</v>
      </c>
      <c r="C63" s="23" t="s">
        <v>13</v>
      </c>
      <c r="D63" s="23" t="s">
        <v>4</v>
      </c>
      <c r="E63" s="23" t="s">
        <v>184</v>
      </c>
      <c r="F63" s="23" t="s">
        <v>121</v>
      </c>
      <c r="G63"/>
      <c r="H63" s="69">
        <v>0.12759999999999999</v>
      </c>
      <c r="I63" s="69"/>
      <c r="J63" s="71">
        <v>0.82920000000000005</v>
      </c>
      <c r="K63" s="71">
        <v>0.35959999999999998</v>
      </c>
      <c r="L63" s="71">
        <v>0.22539999999999999</v>
      </c>
      <c r="M63" s="71">
        <v>0.17730000000000001</v>
      </c>
      <c r="N63" s="69">
        <v>-0.26669999999999999</v>
      </c>
      <c r="O63" s="69">
        <v>-0.45150000000000001</v>
      </c>
      <c r="P63" s="71"/>
      <c r="Q63" s="72">
        <v>352</v>
      </c>
      <c r="R63" s="70">
        <v>0.63</v>
      </c>
      <c r="S63" s="70">
        <v>1.2</v>
      </c>
      <c r="T63" s="70">
        <v>-0.18</v>
      </c>
      <c r="U63" s="70">
        <v>40</v>
      </c>
      <c r="V63" s="70">
        <v>9</v>
      </c>
      <c r="BD63" s="20"/>
      <c r="BE63" s="20"/>
      <c r="BG63" s="3"/>
      <c r="BH63" s="1"/>
      <c r="BI63" s="1"/>
      <c r="BJ63" s="1"/>
      <c r="BK63" s="1"/>
      <c r="BL63" s="1"/>
    </row>
    <row r="64" spans="1:64" x14ac:dyDescent="0.25">
      <c r="A64" s="23" t="s">
        <v>1</v>
      </c>
      <c r="B64" s="23" t="s">
        <v>18</v>
      </c>
      <c r="C64" s="23" t="s">
        <v>25</v>
      </c>
      <c r="D64" s="23" t="s">
        <v>4</v>
      </c>
      <c r="E64" s="23" t="s">
        <v>1149</v>
      </c>
      <c r="F64" s="23" t="s">
        <v>2800</v>
      </c>
      <c r="G64"/>
      <c r="H64" s="69">
        <v>-1.4E-3</v>
      </c>
      <c r="I64" s="69"/>
      <c r="J64" s="71">
        <v>4.3200000000000002E-2</v>
      </c>
      <c r="K64" s="71">
        <v>1.6299999999999999E-2</v>
      </c>
      <c r="L64" s="71">
        <v>4.0899999999999999E-2</v>
      </c>
      <c r="M64" s="71">
        <v>4.1599999999999998E-2</v>
      </c>
      <c r="N64" s="69">
        <v>-1.4E-3</v>
      </c>
      <c r="O64" s="69">
        <v>-5.7999999999999996E-3</v>
      </c>
      <c r="P64" s="71"/>
      <c r="Q64" s="72">
        <v>26</v>
      </c>
      <c r="R64" s="70">
        <v>2.5099999999999998</v>
      </c>
      <c r="S64" s="70">
        <v>5.68</v>
      </c>
      <c r="T64" s="70">
        <v>-0.54</v>
      </c>
      <c r="U64" s="70">
        <v>2</v>
      </c>
      <c r="V64" s="70">
        <v>1</v>
      </c>
      <c r="BD64" s="20"/>
      <c r="BE64" s="20"/>
      <c r="BG64" s="3"/>
      <c r="BH64" s="1"/>
      <c r="BI64" s="1"/>
      <c r="BJ64" s="1"/>
      <c r="BK64" s="1"/>
      <c r="BL64" s="1"/>
    </row>
    <row r="65" spans="1:64" x14ac:dyDescent="0.25">
      <c r="A65" s="23" t="s">
        <v>1</v>
      </c>
      <c r="B65" s="23" t="s">
        <v>2</v>
      </c>
      <c r="C65" s="23" t="s">
        <v>13</v>
      </c>
      <c r="D65" s="23" t="s">
        <v>4</v>
      </c>
      <c r="E65" s="23" t="s">
        <v>2337</v>
      </c>
      <c r="F65" s="23" t="s">
        <v>2338</v>
      </c>
      <c r="G65"/>
      <c r="H65" s="69">
        <v>2.93E-2</v>
      </c>
      <c r="I65" s="69"/>
      <c r="J65" s="71">
        <v>-2.06E-2</v>
      </c>
      <c r="K65" s="71">
        <v>0.1227</v>
      </c>
      <c r="L65" s="71">
        <v>5.0500000000000003E-2</v>
      </c>
      <c r="M65" s="71">
        <v>4.3999999999999997E-2</v>
      </c>
      <c r="N65" s="69">
        <v>-7.5600000000000001E-2</v>
      </c>
      <c r="O65" s="69">
        <v>-0.1575</v>
      </c>
      <c r="P65" s="71"/>
      <c r="Q65" s="72">
        <v>89</v>
      </c>
      <c r="R65" s="70">
        <v>0.41</v>
      </c>
      <c r="S65" s="70">
        <v>0.76</v>
      </c>
      <c r="T65" s="70">
        <v>-0.12</v>
      </c>
      <c r="U65" s="70">
        <v>20</v>
      </c>
      <c r="V65" s="70">
        <v>7</v>
      </c>
      <c r="BD65" s="20"/>
      <c r="BE65" s="20"/>
      <c r="BG65" s="3"/>
      <c r="BH65" s="1"/>
      <c r="BI65" s="1"/>
      <c r="BJ65" s="1"/>
      <c r="BK65" s="1"/>
      <c r="BL65" s="1"/>
    </row>
    <row r="66" spans="1:64" x14ac:dyDescent="0.25">
      <c r="A66" s="23" t="s">
        <v>1</v>
      </c>
      <c r="B66" s="23" t="s">
        <v>18</v>
      </c>
      <c r="C66" s="23" t="s">
        <v>25</v>
      </c>
      <c r="D66" s="23" t="s">
        <v>45</v>
      </c>
      <c r="E66" s="23" t="s">
        <v>1568</v>
      </c>
      <c r="F66" s="23" t="s">
        <v>1444</v>
      </c>
      <c r="G66"/>
      <c r="H66" s="69">
        <v>-6.6E-3</v>
      </c>
      <c r="I66" s="69"/>
      <c r="J66" s="71">
        <v>-0.19639999999999999</v>
      </c>
      <c r="K66" s="71">
        <v>0.1196</v>
      </c>
      <c r="L66" s="71">
        <v>3.44E-2</v>
      </c>
      <c r="M66" s="71">
        <v>2.7799999999999998E-2</v>
      </c>
      <c r="N66" s="69">
        <v>-0.27529999999999999</v>
      </c>
      <c r="O66" s="69">
        <v>-0.27529999999999999</v>
      </c>
      <c r="P66" s="71"/>
      <c r="Q66" s="72">
        <v>17</v>
      </c>
      <c r="R66" s="70">
        <v>0.28999999999999998</v>
      </c>
      <c r="S66" s="70">
        <v>0.6</v>
      </c>
      <c r="T66" s="70">
        <v>-7.0000000000000007E-2</v>
      </c>
      <c r="U66" s="70">
        <v>31</v>
      </c>
      <c r="V66" s="70">
        <v>9</v>
      </c>
      <c r="BD66" s="20"/>
      <c r="BE66" s="20"/>
      <c r="BG66" s="3"/>
      <c r="BH66" s="1"/>
      <c r="BI66" s="1"/>
      <c r="BJ66" s="1"/>
      <c r="BK66" s="1"/>
      <c r="BL66" s="1"/>
    </row>
    <row r="67" spans="1:64" x14ac:dyDescent="0.25">
      <c r="A67" s="23" t="s">
        <v>1</v>
      </c>
      <c r="B67" s="23" t="s">
        <v>18</v>
      </c>
      <c r="C67" s="23" t="s">
        <v>25</v>
      </c>
      <c r="D67" s="23" t="s">
        <v>4</v>
      </c>
      <c r="E67" s="23" t="s">
        <v>3346</v>
      </c>
      <c r="F67" s="23" t="s">
        <v>3347</v>
      </c>
      <c r="G67"/>
      <c r="H67" s="69">
        <v>3.0999999999999999E-3</v>
      </c>
      <c r="I67" s="69"/>
      <c r="J67" s="71">
        <v>-8.0699999999999994E-2</v>
      </c>
      <c r="K67" s="71">
        <v>0.12039999999999999</v>
      </c>
      <c r="L67" s="71">
        <v>8.0699999999999994E-2</v>
      </c>
      <c r="M67" s="71">
        <v>7.6399999999999996E-2</v>
      </c>
      <c r="N67" s="69">
        <v>-0.1011</v>
      </c>
      <c r="O67" s="69">
        <v>-0.10390000000000001</v>
      </c>
      <c r="P67" s="71"/>
      <c r="Q67" s="72">
        <v>1</v>
      </c>
      <c r="R67" s="70">
        <v>0.67</v>
      </c>
      <c r="S67" s="70">
        <v>1.52</v>
      </c>
      <c r="T67" s="70">
        <v>-0.44</v>
      </c>
      <c r="U67" s="70">
        <v>21</v>
      </c>
      <c r="V67" s="70">
        <v>6</v>
      </c>
      <c r="BD67" s="20"/>
      <c r="BE67" s="20"/>
      <c r="BG67" s="3"/>
      <c r="BH67" s="1"/>
      <c r="BI67" s="1"/>
      <c r="BJ67" s="1"/>
      <c r="BK67" s="1"/>
      <c r="BL67" s="1"/>
    </row>
    <row r="68" spans="1:64" x14ac:dyDescent="0.25">
      <c r="A68" s="23" t="s">
        <v>1</v>
      </c>
      <c r="B68" s="23" t="s">
        <v>2</v>
      </c>
      <c r="C68" s="23" t="s">
        <v>27</v>
      </c>
      <c r="D68" s="23" t="s">
        <v>4</v>
      </c>
      <c r="E68" s="23" t="s">
        <v>1440</v>
      </c>
      <c r="F68" s="23" t="s">
        <v>1441</v>
      </c>
      <c r="G68"/>
      <c r="H68" s="69">
        <v>-4.6280000000000002E-3</v>
      </c>
      <c r="I68" s="69"/>
      <c r="J68" s="71">
        <v>0.1915</v>
      </c>
      <c r="K68" s="71">
        <v>0.25900000000000001</v>
      </c>
      <c r="L68" s="71">
        <v>0.1106</v>
      </c>
      <c r="M68" s="71">
        <v>7.9299999999999995E-2</v>
      </c>
      <c r="N68" s="69">
        <v>-6.0199999999999997E-2</v>
      </c>
      <c r="O68" s="69">
        <v>-0.43109999999999998</v>
      </c>
      <c r="P68" s="71"/>
      <c r="Q68" s="72">
        <v>1</v>
      </c>
      <c r="R68" s="70">
        <v>0.43</v>
      </c>
      <c r="S68" s="70">
        <v>0.49</v>
      </c>
      <c r="T68" s="70">
        <v>0.41</v>
      </c>
      <c r="U68" s="70">
        <v>32</v>
      </c>
      <c r="V68" s="70">
        <v>7</v>
      </c>
      <c r="BD68" s="20"/>
      <c r="BE68" s="20"/>
      <c r="BG68" s="3"/>
      <c r="BH68" s="1"/>
      <c r="BI68" s="1"/>
      <c r="BJ68" s="1"/>
      <c r="BK68" s="1"/>
      <c r="BL68" s="1"/>
    </row>
    <row r="69" spans="1:64" x14ac:dyDescent="0.25">
      <c r="A69" s="23" t="s">
        <v>1</v>
      </c>
      <c r="B69" s="23" t="s">
        <v>2</v>
      </c>
      <c r="C69" s="23" t="s">
        <v>39</v>
      </c>
      <c r="D69" s="23" t="s">
        <v>16</v>
      </c>
      <c r="E69" s="23" t="s">
        <v>2085</v>
      </c>
      <c r="F69" s="23" t="s">
        <v>2086</v>
      </c>
      <c r="G69"/>
      <c r="H69" s="69">
        <v>2.5999999999999999E-3</v>
      </c>
      <c r="I69" s="69"/>
      <c r="J69" s="71">
        <v>-1.95E-2</v>
      </c>
      <c r="K69" s="71">
        <v>9.5600000000000004E-2</v>
      </c>
      <c r="L69" s="71">
        <v>-1.67E-2</v>
      </c>
      <c r="M69" s="71">
        <v>-2.1000000000000001E-2</v>
      </c>
      <c r="N69" s="69">
        <v>-0.23300000000000001</v>
      </c>
      <c r="O69" s="69">
        <v>-0.23499999999999999</v>
      </c>
      <c r="P69" s="71"/>
      <c r="Q69" s="72">
        <v>17</v>
      </c>
      <c r="R69" s="70">
        <v>-0.17</v>
      </c>
      <c r="S69" s="70">
        <v>-0.28000000000000003</v>
      </c>
      <c r="T69" s="70">
        <v>-0.23</v>
      </c>
      <c r="U69" s="70">
        <v>32</v>
      </c>
      <c r="V69" s="70">
        <v>14</v>
      </c>
      <c r="BD69" s="20"/>
      <c r="BE69" s="20"/>
      <c r="BG69" s="3"/>
      <c r="BH69" s="1"/>
      <c r="BI69" s="1"/>
      <c r="BJ69" s="1"/>
      <c r="BK69" s="1"/>
      <c r="BL69" s="1"/>
    </row>
    <row r="70" spans="1:64" x14ac:dyDescent="0.25">
      <c r="A70" s="23" t="s">
        <v>1</v>
      </c>
      <c r="B70" s="23" t="s">
        <v>2</v>
      </c>
      <c r="C70" s="23" t="s">
        <v>22</v>
      </c>
      <c r="D70" s="23" t="s">
        <v>4</v>
      </c>
      <c r="E70" s="23" t="s">
        <v>2085</v>
      </c>
      <c r="F70" s="23" t="s">
        <v>2087</v>
      </c>
      <c r="G70"/>
      <c r="H70" s="69">
        <v>9.1999999999999998E-3</v>
      </c>
      <c r="I70" s="69"/>
      <c r="J70" s="71">
        <v>-5.2900000000000003E-2</v>
      </c>
      <c r="K70" s="71">
        <v>4.2999999999999997E-2</v>
      </c>
      <c r="L70" s="71">
        <v>1.6500000000000001E-2</v>
      </c>
      <c r="M70" s="71">
        <v>1.5699999999999999E-2</v>
      </c>
      <c r="N70" s="69">
        <v>-8.4400000000000003E-2</v>
      </c>
      <c r="O70" s="69">
        <v>-9.4200000000000006E-2</v>
      </c>
      <c r="P70" s="71"/>
      <c r="Q70" s="72">
        <v>34</v>
      </c>
      <c r="R70" s="70">
        <v>0.38</v>
      </c>
      <c r="S70" s="70">
        <v>0.67</v>
      </c>
      <c r="T70" s="70">
        <v>-0.09</v>
      </c>
      <c r="U70" s="70">
        <v>30</v>
      </c>
      <c r="V70" s="70">
        <v>5</v>
      </c>
      <c r="BD70" s="20"/>
      <c r="BE70" s="20"/>
      <c r="BG70" s="3"/>
      <c r="BH70" s="1"/>
      <c r="BI70" s="1"/>
      <c r="BJ70" s="1"/>
      <c r="BK70" s="1"/>
      <c r="BL70" s="1"/>
    </row>
    <row r="71" spans="1:64" x14ac:dyDescent="0.25">
      <c r="A71" s="23" t="s">
        <v>1</v>
      </c>
      <c r="B71" s="23" t="s">
        <v>2</v>
      </c>
      <c r="C71" s="23" t="s">
        <v>28</v>
      </c>
      <c r="D71" s="23" t="s">
        <v>16</v>
      </c>
      <c r="E71" s="23" t="s">
        <v>3003</v>
      </c>
      <c r="F71" s="23" t="s">
        <v>3004</v>
      </c>
      <c r="G71"/>
      <c r="H71" s="69">
        <v>-6.4000000000000003E-3</v>
      </c>
      <c r="I71" s="69"/>
      <c r="J71" s="71">
        <v>-0.1023</v>
      </c>
      <c r="K71" s="71">
        <v>6.54E-2</v>
      </c>
      <c r="L71" s="71">
        <v>5.6899999999999999E-2</v>
      </c>
      <c r="M71" s="71">
        <v>5.62E-2</v>
      </c>
      <c r="N71" s="69">
        <v>-0.1173</v>
      </c>
      <c r="O71" s="69">
        <v>-0.1173</v>
      </c>
      <c r="P71" s="71"/>
      <c r="Q71" s="72">
        <v>55</v>
      </c>
      <c r="R71" s="70">
        <v>0.87</v>
      </c>
      <c r="S71" s="70">
        <v>1.1000000000000001</v>
      </c>
      <c r="T71" s="70">
        <v>-0.08</v>
      </c>
      <c r="U71" s="70">
        <v>27</v>
      </c>
      <c r="V71" s="70">
        <v>7</v>
      </c>
      <c r="BD71" s="20"/>
      <c r="BE71" s="20"/>
      <c r="BG71" s="3"/>
      <c r="BH71" s="1"/>
      <c r="BI71" s="1"/>
      <c r="BJ71" s="1"/>
      <c r="BK71" s="1"/>
      <c r="BL71" s="1"/>
    </row>
    <row r="72" spans="1:64" x14ac:dyDescent="0.25">
      <c r="A72" s="23" t="s">
        <v>1</v>
      </c>
      <c r="B72" s="23" t="s">
        <v>2</v>
      </c>
      <c r="C72" s="23" t="s">
        <v>13</v>
      </c>
      <c r="D72" s="23" t="s">
        <v>4</v>
      </c>
      <c r="E72" s="23" t="s">
        <v>194</v>
      </c>
      <c r="F72" s="23" t="s">
        <v>195</v>
      </c>
      <c r="G72"/>
      <c r="H72" s="69">
        <v>1E-3</v>
      </c>
      <c r="I72" s="69"/>
      <c r="J72" s="71">
        <v>0.19359999999999999</v>
      </c>
      <c r="K72" s="71">
        <v>0.11940000000000001</v>
      </c>
      <c r="L72" s="71">
        <v>6.6500000000000004E-2</v>
      </c>
      <c r="M72" s="71">
        <v>6.1199999999999997E-2</v>
      </c>
      <c r="N72" s="69">
        <v>0</v>
      </c>
      <c r="O72" s="69">
        <v>-0.13780000000000001</v>
      </c>
      <c r="P72" s="71"/>
      <c r="Q72" s="72">
        <v>65</v>
      </c>
      <c r="R72" s="70">
        <v>0.56000000000000005</v>
      </c>
      <c r="S72" s="70">
        <v>1.01</v>
      </c>
      <c r="T72" s="70">
        <v>-0.02</v>
      </c>
      <c r="U72" s="70">
        <v>18</v>
      </c>
      <c r="V72" s="70">
        <v>6</v>
      </c>
      <c r="BD72" s="20"/>
      <c r="BE72" s="20"/>
      <c r="BG72" s="3"/>
      <c r="BH72" s="1"/>
      <c r="BI72" s="1"/>
      <c r="BJ72" s="1"/>
      <c r="BK72" s="1"/>
      <c r="BL72" s="1"/>
    </row>
    <row r="73" spans="1:64" x14ac:dyDescent="0.25">
      <c r="A73" s="23" t="s">
        <v>1</v>
      </c>
      <c r="B73" s="23" t="s">
        <v>18</v>
      </c>
      <c r="C73" s="23" t="s">
        <v>25</v>
      </c>
      <c r="D73" s="23" t="s">
        <v>617</v>
      </c>
      <c r="E73" s="23" t="s">
        <v>643</v>
      </c>
      <c r="F73" s="23" t="s">
        <v>644</v>
      </c>
      <c r="G73"/>
      <c r="H73" s="69">
        <v>-2.5000000000000001E-4</v>
      </c>
      <c r="I73" s="69"/>
      <c r="J73" s="71">
        <v>0.18959999999999999</v>
      </c>
      <c r="K73" s="71">
        <v>7.2400000000000006E-2</v>
      </c>
      <c r="L73" s="71">
        <v>7.3499999999999996E-2</v>
      </c>
      <c r="M73" s="71">
        <v>7.3300000000000004E-2</v>
      </c>
      <c r="N73" s="69">
        <v>-2.9999999999999997E-4</v>
      </c>
      <c r="O73" s="69">
        <v>-0.10589999999999999</v>
      </c>
      <c r="P73" s="71"/>
      <c r="Q73" s="72">
        <v>483</v>
      </c>
      <c r="R73" s="70">
        <v>1.02</v>
      </c>
      <c r="S73" s="70">
        <v>1.3</v>
      </c>
      <c r="T73" s="70">
        <v>0.24</v>
      </c>
      <c r="U73" s="70">
        <v>25</v>
      </c>
      <c r="V73" s="70">
        <v>3</v>
      </c>
      <c r="BD73" s="20"/>
      <c r="BE73" s="20"/>
      <c r="BG73" s="3"/>
      <c r="BH73" s="1"/>
      <c r="BI73" s="1"/>
      <c r="BJ73" s="1"/>
      <c r="BK73" s="1"/>
      <c r="BL73" s="1"/>
    </row>
    <row r="74" spans="1:64" x14ac:dyDescent="0.25">
      <c r="A74" s="23" t="s">
        <v>1</v>
      </c>
      <c r="B74" s="23" t="s">
        <v>2</v>
      </c>
      <c r="C74" s="23" t="s">
        <v>342</v>
      </c>
      <c r="D74" s="23" t="s">
        <v>4</v>
      </c>
      <c r="E74" s="23" t="s">
        <v>1487</v>
      </c>
      <c r="F74" s="23" t="s">
        <v>2928</v>
      </c>
      <c r="G74"/>
      <c r="H74" s="69">
        <v>-1.06E-2</v>
      </c>
      <c r="I74" s="69"/>
      <c r="J74" s="71">
        <v>-7.2900000000000006E-2</v>
      </c>
      <c r="K74" s="71">
        <v>0.14530000000000001</v>
      </c>
      <c r="L74" s="71">
        <v>2.5700000000000001E-2</v>
      </c>
      <c r="M74" s="71">
        <v>1.7100000000000001E-2</v>
      </c>
      <c r="N74" s="69">
        <v>-0.22040000000000001</v>
      </c>
      <c r="O74" s="69">
        <v>-0.22040000000000001</v>
      </c>
      <c r="P74" s="71"/>
      <c r="Q74" s="72">
        <v>77</v>
      </c>
      <c r="R74" s="70">
        <v>0.18</v>
      </c>
      <c r="S74" s="70">
        <v>1.42</v>
      </c>
      <c r="T74" s="70">
        <v>-0.42</v>
      </c>
      <c r="U74" s="70">
        <v>57</v>
      </c>
      <c r="V74" s="70">
        <v>28</v>
      </c>
      <c r="BD74" s="20"/>
      <c r="BE74" s="20"/>
      <c r="BG74" s="3"/>
      <c r="BH74" s="1"/>
      <c r="BI74" s="1"/>
      <c r="BJ74" s="1"/>
      <c r="BK74" s="1"/>
      <c r="BL74" s="1"/>
    </row>
    <row r="75" spans="1:64" x14ac:dyDescent="0.25">
      <c r="A75" s="23" t="s">
        <v>1</v>
      </c>
      <c r="B75" s="23" t="s">
        <v>8</v>
      </c>
      <c r="C75" s="23" t="s">
        <v>7</v>
      </c>
      <c r="D75" s="23" t="s">
        <v>4</v>
      </c>
      <c r="E75" s="23" t="s">
        <v>3172</v>
      </c>
      <c r="F75" s="23" t="s">
        <v>3173</v>
      </c>
      <c r="G75"/>
      <c r="H75" s="69">
        <v>6.3E-3</v>
      </c>
      <c r="I75" s="69"/>
      <c r="J75" s="71">
        <v>3.0499999999999999E-2</v>
      </c>
      <c r="K75" s="71">
        <v>7.4800000000000005E-2</v>
      </c>
      <c r="L75" s="71">
        <v>7.2099999999999997E-2</v>
      </c>
      <c r="M75" s="71">
        <v>7.1599999999999997E-2</v>
      </c>
      <c r="N75" s="69">
        <v>-4.8800000000000003E-2</v>
      </c>
      <c r="O75" s="69">
        <v>-0.16489999999999999</v>
      </c>
      <c r="P75" s="71"/>
      <c r="Q75" s="72">
        <v>203</v>
      </c>
      <c r="R75" s="70">
        <v>0.96</v>
      </c>
      <c r="S75" s="70">
        <v>1.81</v>
      </c>
      <c r="T75" s="70">
        <v>0.04</v>
      </c>
      <c r="U75" s="70">
        <v>90</v>
      </c>
      <c r="V75" s="70">
        <v>6</v>
      </c>
      <c r="BD75" s="20"/>
      <c r="BE75" s="20"/>
      <c r="BG75" s="3"/>
      <c r="BH75" s="1"/>
      <c r="BI75" s="1"/>
      <c r="BJ75" s="1"/>
      <c r="BK75" s="1"/>
      <c r="BL75" s="1"/>
    </row>
    <row r="76" spans="1:64" x14ac:dyDescent="0.25">
      <c r="A76" s="23" t="s">
        <v>1</v>
      </c>
      <c r="B76" s="23" t="s">
        <v>18</v>
      </c>
      <c r="C76" s="23" t="s">
        <v>25</v>
      </c>
      <c r="D76" s="23" t="s">
        <v>40</v>
      </c>
      <c r="E76" s="23" t="s">
        <v>196</v>
      </c>
      <c r="F76" s="23" t="s">
        <v>197</v>
      </c>
      <c r="G76"/>
      <c r="H76" s="69">
        <v>-2.3199999999999998E-2</v>
      </c>
      <c r="I76" s="69"/>
      <c r="J76" s="71">
        <v>0.124</v>
      </c>
      <c r="K76" s="71">
        <v>0.27189999999999998</v>
      </c>
      <c r="L76" s="71">
        <v>0.14019999999999999</v>
      </c>
      <c r="M76" s="71">
        <v>0.1086</v>
      </c>
      <c r="N76" s="69">
        <v>-2.5100000000000001E-2</v>
      </c>
      <c r="O76" s="69">
        <v>-0.50629999999999997</v>
      </c>
      <c r="P76" s="71"/>
      <c r="Q76" s="72">
        <v>326</v>
      </c>
      <c r="R76" s="70">
        <v>0.52</v>
      </c>
      <c r="S76" s="70">
        <v>0.68</v>
      </c>
      <c r="T76" s="70">
        <v>0.03</v>
      </c>
      <c r="U76" s="70">
        <v>30</v>
      </c>
      <c r="V76" s="70">
        <v>6</v>
      </c>
      <c r="BD76" s="20"/>
      <c r="BE76" s="20"/>
      <c r="BG76" s="3"/>
      <c r="BH76" s="1"/>
      <c r="BI76" s="1"/>
      <c r="BJ76" s="1"/>
      <c r="BK76" s="1"/>
      <c r="BL76" s="1"/>
    </row>
    <row r="77" spans="1:64" x14ac:dyDescent="0.25">
      <c r="A77" s="23" t="s">
        <v>1</v>
      </c>
      <c r="B77" s="23" t="s">
        <v>18</v>
      </c>
      <c r="C77" s="23" t="s">
        <v>25</v>
      </c>
      <c r="D77" s="23" t="s">
        <v>4</v>
      </c>
      <c r="E77" s="23" t="s">
        <v>196</v>
      </c>
      <c r="F77" s="23" t="s">
        <v>1412</v>
      </c>
      <c r="G77"/>
      <c r="H77" s="69">
        <v>-9.4600000000000004E-2</v>
      </c>
      <c r="I77" s="69"/>
      <c r="J77" s="71">
        <v>-0.27779999999999999</v>
      </c>
      <c r="K77" s="71">
        <v>0.16009999999999999</v>
      </c>
      <c r="L77" s="71">
        <v>3.7699999999999997E-2</v>
      </c>
      <c r="M77" s="71">
        <v>2.5399999999999999E-2</v>
      </c>
      <c r="N77" s="69">
        <v>-0.31280000000000002</v>
      </c>
      <c r="O77" s="69">
        <v>-0.31280000000000002</v>
      </c>
      <c r="P77" s="71"/>
      <c r="Q77" s="72">
        <v>17</v>
      </c>
      <c r="R77" s="70">
        <v>0.24</v>
      </c>
      <c r="S77" s="70">
        <v>0.36</v>
      </c>
      <c r="T77" s="70">
        <v>-0.13</v>
      </c>
      <c r="U77" s="70">
        <v>48</v>
      </c>
      <c r="V77" s="70">
        <v>10</v>
      </c>
      <c r="BD77" s="20"/>
      <c r="BE77" s="20"/>
      <c r="BG77" s="3"/>
      <c r="BH77" s="1"/>
      <c r="BI77" s="1"/>
      <c r="BJ77" s="1"/>
      <c r="BK77" s="1"/>
      <c r="BL77" s="1"/>
    </row>
    <row r="78" spans="1:64" x14ac:dyDescent="0.25">
      <c r="A78" s="23" t="s">
        <v>1</v>
      </c>
      <c r="B78" s="23" t="s">
        <v>2</v>
      </c>
      <c r="C78" s="23" t="s">
        <v>3</v>
      </c>
      <c r="D78" s="23" t="s">
        <v>30</v>
      </c>
      <c r="E78" s="23" t="s">
        <v>198</v>
      </c>
      <c r="F78" s="23" t="s">
        <v>199</v>
      </c>
      <c r="G78"/>
      <c r="H78" s="69">
        <v>1.1787000000000001E-2</v>
      </c>
      <c r="I78" s="69"/>
      <c r="J78" s="71">
        <v>7.0400000000000004E-2</v>
      </c>
      <c r="K78" s="71">
        <v>6.54E-2</v>
      </c>
      <c r="L78" s="71">
        <v>8.3400000000000002E-2</v>
      </c>
      <c r="M78" s="71">
        <v>8.4099999999999994E-2</v>
      </c>
      <c r="N78" s="69">
        <v>0</v>
      </c>
      <c r="O78" s="69">
        <v>-0.17960000000000001</v>
      </c>
      <c r="P78" s="71"/>
      <c r="Q78" s="72">
        <v>60</v>
      </c>
      <c r="R78" s="70">
        <v>1.28</v>
      </c>
      <c r="S78" s="70">
        <v>0.5</v>
      </c>
      <c r="T78" s="70">
        <v>0.08</v>
      </c>
      <c r="U78" s="70">
        <v>42</v>
      </c>
      <c r="V78" s="70">
        <v>11</v>
      </c>
      <c r="BD78" s="20"/>
      <c r="BE78" s="20"/>
      <c r="BG78" s="3"/>
      <c r="BH78" s="1"/>
      <c r="BI78" s="1"/>
      <c r="BJ78" s="1"/>
      <c r="BK78" s="1"/>
      <c r="BL78" s="1"/>
    </row>
    <row r="79" spans="1:64" x14ac:dyDescent="0.25">
      <c r="A79" s="23" t="s">
        <v>1</v>
      </c>
      <c r="B79" s="23" t="s">
        <v>18</v>
      </c>
      <c r="C79" s="23" t="s">
        <v>25</v>
      </c>
      <c r="D79" s="23" t="s">
        <v>16</v>
      </c>
      <c r="E79" s="23" t="s">
        <v>1749</v>
      </c>
      <c r="F79" s="23" t="s">
        <v>1730</v>
      </c>
      <c r="G79"/>
      <c r="H79" s="69">
        <v>5.7999999999999996E-3</v>
      </c>
      <c r="I79" s="69"/>
      <c r="J79" s="71">
        <v>-0.1066</v>
      </c>
      <c r="K79" s="71">
        <v>6.9500000000000006E-2</v>
      </c>
      <c r="L79" s="71">
        <v>-8.6499999999999994E-2</v>
      </c>
      <c r="M79" s="71">
        <v>-8.5300000000000001E-2</v>
      </c>
      <c r="N79" s="69">
        <v>-0.11559999999999999</v>
      </c>
      <c r="O79" s="69">
        <v>-0.1207</v>
      </c>
      <c r="P79" s="71"/>
      <c r="Q79" s="72">
        <v>0</v>
      </c>
      <c r="R79" s="70">
        <v>-1.24</v>
      </c>
      <c r="S79" s="70">
        <v>-1.35</v>
      </c>
      <c r="T79" s="70">
        <v>0.11</v>
      </c>
      <c r="U79" s="70">
        <v>14</v>
      </c>
      <c r="V79" s="70">
        <v>7</v>
      </c>
      <c r="BD79" s="20"/>
      <c r="BE79" s="20"/>
      <c r="BG79" s="3"/>
      <c r="BH79" s="1"/>
      <c r="BI79" s="1"/>
      <c r="BJ79" s="1"/>
      <c r="BK79" s="1"/>
      <c r="BL79" s="1"/>
    </row>
    <row r="80" spans="1:64" x14ac:dyDescent="0.25">
      <c r="A80" s="23" t="s">
        <v>1</v>
      </c>
      <c r="B80" s="23" t="s">
        <v>2</v>
      </c>
      <c r="C80" s="23" t="s">
        <v>25</v>
      </c>
      <c r="D80" s="23" t="s">
        <v>4</v>
      </c>
      <c r="E80" s="23" t="s">
        <v>200</v>
      </c>
      <c r="F80" s="23" t="s">
        <v>201</v>
      </c>
      <c r="G80"/>
      <c r="H80" s="69">
        <v>-5.4399999999999997E-2</v>
      </c>
      <c r="I80" s="69"/>
      <c r="J80" s="71">
        <v>0.15989999999999999</v>
      </c>
      <c r="K80" s="71">
        <v>0.1198</v>
      </c>
      <c r="L80" s="71">
        <v>5.8799999999999998E-2</v>
      </c>
      <c r="M80" s="71">
        <v>5.2999999999999999E-2</v>
      </c>
      <c r="N80" s="69">
        <v>-0.13100000000000001</v>
      </c>
      <c r="O80" s="69">
        <v>-0.29959999999999998</v>
      </c>
      <c r="P80" s="71"/>
      <c r="Q80" s="72">
        <v>19</v>
      </c>
      <c r="R80" s="70">
        <v>0.49</v>
      </c>
      <c r="S80" s="70">
        <v>0.7</v>
      </c>
      <c r="T80" s="70">
        <v>0.67</v>
      </c>
      <c r="U80" s="70">
        <v>36</v>
      </c>
      <c r="V80" s="70">
        <v>6</v>
      </c>
      <c r="BD80" s="20"/>
      <c r="BE80" s="20"/>
      <c r="BG80" s="3"/>
      <c r="BH80" s="1"/>
      <c r="BI80" s="1"/>
      <c r="BJ80" s="1"/>
      <c r="BK80" s="1"/>
      <c r="BL80" s="1"/>
    </row>
    <row r="81" spans="1:64" x14ac:dyDescent="0.25">
      <c r="A81" s="23" t="s">
        <v>1</v>
      </c>
      <c r="B81" s="23" t="s">
        <v>2</v>
      </c>
      <c r="C81" s="23" t="s">
        <v>28</v>
      </c>
      <c r="D81" s="23" t="s">
        <v>4</v>
      </c>
      <c r="E81" s="23" t="s">
        <v>3174</v>
      </c>
      <c r="F81" s="23" t="s">
        <v>3175</v>
      </c>
      <c r="G81"/>
      <c r="H81" s="69">
        <v>-3.3999999999999998E-3</v>
      </c>
      <c r="I81" s="69"/>
      <c r="J81" s="71">
        <v>9.1399999999999995E-2</v>
      </c>
      <c r="K81" s="71">
        <v>0.1142</v>
      </c>
      <c r="L81" s="71">
        <v>0.1318</v>
      </c>
      <c r="M81" s="71">
        <v>0.13289999999999999</v>
      </c>
      <c r="N81" s="69">
        <v>-1.72E-2</v>
      </c>
      <c r="O81" s="69">
        <v>-0.14710000000000001</v>
      </c>
      <c r="P81" s="71"/>
      <c r="Q81" s="72">
        <v>22</v>
      </c>
      <c r="R81" s="70">
        <v>1.1499999999999999</v>
      </c>
      <c r="S81" s="70">
        <v>1.74</v>
      </c>
      <c r="T81" s="70">
        <v>0.2</v>
      </c>
      <c r="U81" s="70">
        <v>9</v>
      </c>
      <c r="V81" s="70">
        <v>4</v>
      </c>
      <c r="BD81" s="20"/>
      <c r="BE81" s="20"/>
      <c r="BG81" s="3"/>
      <c r="BH81" s="1"/>
      <c r="BI81" s="1"/>
      <c r="BJ81" s="1"/>
      <c r="BK81" s="1"/>
      <c r="BL81" s="1"/>
    </row>
    <row r="82" spans="1:64" x14ac:dyDescent="0.25">
      <c r="A82" s="23" t="s">
        <v>1</v>
      </c>
      <c r="B82" s="23" t="s">
        <v>2</v>
      </c>
      <c r="C82" s="23" t="s">
        <v>25</v>
      </c>
      <c r="D82" s="23" t="s">
        <v>29</v>
      </c>
      <c r="E82" s="23" t="s">
        <v>202</v>
      </c>
      <c r="F82" s="23" t="s">
        <v>1861</v>
      </c>
      <c r="G82"/>
      <c r="H82" s="69">
        <v>6.7100000000000007E-2</v>
      </c>
      <c r="I82" s="69"/>
      <c r="J82" s="71">
        <v>0.27010000000000001</v>
      </c>
      <c r="K82" s="71">
        <v>0.22</v>
      </c>
      <c r="L82" s="71">
        <v>0.1313</v>
      </c>
      <c r="M82" s="71">
        <v>0.113</v>
      </c>
      <c r="N82" s="69">
        <v>0</v>
      </c>
      <c r="O82" s="69">
        <v>-0.38300000000000001</v>
      </c>
      <c r="P82" s="71"/>
      <c r="Q82" s="72">
        <v>15300</v>
      </c>
      <c r="R82" s="70">
        <v>0.6</v>
      </c>
      <c r="S82" s="70">
        <v>1.18</v>
      </c>
      <c r="T82" s="70">
        <v>-0.22</v>
      </c>
      <c r="U82" s="70">
        <v>30</v>
      </c>
      <c r="V82" s="70">
        <v>8</v>
      </c>
      <c r="BD82" s="20"/>
      <c r="BE82" s="20"/>
      <c r="BG82" s="3"/>
      <c r="BH82" s="1"/>
      <c r="BI82" s="1"/>
      <c r="BJ82" s="1"/>
      <c r="BK82" s="1"/>
      <c r="BL82" s="1"/>
    </row>
    <row r="83" spans="1:64" x14ac:dyDescent="0.25">
      <c r="A83" s="23" t="s">
        <v>1</v>
      </c>
      <c r="B83" s="23" t="s">
        <v>2</v>
      </c>
      <c r="C83" s="23" t="s">
        <v>25</v>
      </c>
      <c r="D83" s="23" t="s">
        <v>29</v>
      </c>
      <c r="E83" s="23" t="s">
        <v>202</v>
      </c>
      <c r="F83" s="23" t="s">
        <v>1862</v>
      </c>
      <c r="G83"/>
      <c r="H83" s="69">
        <v>2.4E-2</v>
      </c>
      <c r="I83" s="69"/>
      <c r="J83" s="71">
        <v>0.1158</v>
      </c>
      <c r="K83" s="71">
        <v>7.1999999999999995E-2</v>
      </c>
      <c r="L83" s="71">
        <v>5.0700000000000002E-2</v>
      </c>
      <c r="M83" s="71">
        <v>4.9200000000000001E-2</v>
      </c>
      <c r="N83" s="69">
        <v>0</v>
      </c>
      <c r="O83" s="69">
        <v>-0.1386</v>
      </c>
      <c r="P83" s="71"/>
      <c r="Q83" s="72">
        <v>15300</v>
      </c>
      <c r="R83" s="70">
        <v>0.7</v>
      </c>
      <c r="S83" s="70">
        <v>1.39</v>
      </c>
      <c r="T83" s="70">
        <v>-0.23</v>
      </c>
      <c r="U83" s="70">
        <v>30</v>
      </c>
      <c r="V83" s="70">
        <v>6</v>
      </c>
      <c r="BD83" s="20"/>
      <c r="BE83" s="20"/>
      <c r="BG83" s="3"/>
      <c r="BH83" s="1"/>
      <c r="BI83" s="1"/>
      <c r="BJ83" s="1"/>
      <c r="BK83" s="1"/>
      <c r="BL83" s="1"/>
    </row>
    <row r="84" spans="1:64" x14ac:dyDescent="0.25">
      <c r="A84" s="23" t="s">
        <v>1</v>
      </c>
      <c r="B84" s="23" t="s">
        <v>2</v>
      </c>
      <c r="C84" s="23" t="s">
        <v>25</v>
      </c>
      <c r="D84" s="23" t="s">
        <v>29</v>
      </c>
      <c r="E84" s="23" t="s">
        <v>202</v>
      </c>
      <c r="F84" s="23" t="s">
        <v>1863</v>
      </c>
      <c r="G84"/>
      <c r="H84" s="69">
        <v>4.4900000000000002E-2</v>
      </c>
      <c r="I84" s="69"/>
      <c r="J84" s="71">
        <v>0.18990000000000001</v>
      </c>
      <c r="K84" s="71">
        <v>0.1331</v>
      </c>
      <c r="L84" s="71">
        <v>9.0499999999999997E-2</v>
      </c>
      <c r="M84" s="71">
        <v>8.4900000000000003E-2</v>
      </c>
      <c r="N84" s="69">
        <v>0</v>
      </c>
      <c r="O84" s="69">
        <v>-0.27139999999999997</v>
      </c>
      <c r="P84" s="71"/>
      <c r="Q84" s="72">
        <v>15300</v>
      </c>
      <c r="R84" s="70">
        <v>0.68</v>
      </c>
      <c r="S84" s="70">
        <v>1.22</v>
      </c>
      <c r="T84" s="70">
        <v>-0.2</v>
      </c>
      <c r="U84" s="70">
        <v>30</v>
      </c>
      <c r="V84" s="70">
        <v>7</v>
      </c>
      <c r="BD84" s="20"/>
      <c r="BE84" s="20"/>
      <c r="BG84" s="3"/>
      <c r="BH84" s="1"/>
      <c r="BI84" s="1"/>
      <c r="BJ84" s="1"/>
      <c r="BK84" s="1"/>
      <c r="BL84" s="1"/>
    </row>
    <row r="85" spans="1:64" x14ac:dyDescent="0.25">
      <c r="A85" s="23" t="s">
        <v>1</v>
      </c>
      <c r="B85" s="23" t="s">
        <v>2</v>
      </c>
      <c r="C85" s="23" t="s">
        <v>25</v>
      </c>
      <c r="D85" s="23" t="s">
        <v>29</v>
      </c>
      <c r="E85" s="23" t="s">
        <v>202</v>
      </c>
      <c r="F85" s="23" t="s">
        <v>1836</v>
      </c>
      <c r="G85"/>
      <c r="H85" s="69">
        <v>4.36E-2</v>
      </c>
      <c r="I85" s="69"/>
      <c r="J85" s="71">
        <v>0.18509999999999999</v>
      </c>
      <c r="K85" s="71">
        <v>0.1673</v>
      </c>
      <c r="L85" s="71">
        <v>7.4999999999999997E-2</v>
      </c>
      <c r="M85" s="71">
        <v>6.3E-2</v>
      </c>
      <c r="N85" s="69">
        <v>0</v>
      </c>
      <c r="O85" s="69">
        <v>-0.3201</v>
      </c>
      <c r="P85" s="71"/>
      <c r="Q85" s="72">
        <v>187</v>
      </c>
      <c r="R85" s="70">
        <v>0.45</v>
      </c>
      <c r="S85" s="70">
        <v>0.87</v>
      </c>
      <c r="T85" s="70">
        <v>-0.55000000000000004</v>
      </c>
      <c r="U85" s="70">
        <v>29</v>
      </c>
      <c r="V85" s="70">
        <v>10</v>
      </c>
      <c r="BD85" s="20"/>
      <c r="BE85" s="20"/>
      <c r="BG85" s="3"/>
      <c r="BH85" s="1"/>
      <c r="BI85" s="1"/>
      <c r="BJ85" s="1"/>
      <c r="BK85" s="1"/>
      <c r="BL85" s="1"/>
    </row>
    <row r="86" spans="1:64" x14ac:dyDescent="0.25">
      <c r="A86" s="23" t="s">
        <v>1</v>
      </c>
      <c r="B86" s="23" t="s">
        <v>18</v>
      </c>
      <c r="C86" s="23" t="s">
        <v>25</v>
      </c>
      <c r="D86" s="23" t="s">
        <v>4</v>
      </c>
      <c r="E86" s="23" t="s">
        <v>2339</v>
      </c>
      <c r="F86" s="23" t="s">
        <v>2340</v>
      </c>
      <c r="G86"/>
      <c r="H86" s="69">
        <v>-1.12E-2</v>
      </c>
      <c r="I86" s="69"/>
      <c r="J86" s="71">
        <v>3.9600000000000003E-2</v>
      </c>
      <c r="K86" s="71">
        <v>4.87E-2</v>
      </c>
      <c r="L86" s="71">
        <v>2.9399999999999999E-2</v>
      </c>
      <c r="M86" s="71">
        <v>2.86E-2</v>
      </c>
      <c r="N86" s="69">
        <v>-1.12E-2</v>
      </c>
      <c r="O86" s="69">
        <v>-8.2400000000000001E-2</v>
      </c>
      <c r="P86" s="71"/>
      <c r="Q86" s="72">
        <v>194</v>
      </c>
      <c r="R86" s="70">
        <v>0.6</v>
      </c>
      <c r="S86" s="70">
        <v>0.72</v>
      </c>
      <c r="T86" s="70">
        <v>0.28000000000000003</v>
      </c>
      <c r="U86" s="70">
        <v>14</v>
      </c>
      <c r="V86" s="70">
        <v>5</v>
      </c>
      <c r="BD86" s="20"/>
      <c r="BE86" s="20"/>
      <c r="BG86" s="3"/>
      <c r="BH86" s="1"/>
      <c r="BI86" s="1"/>
      <c r="BJ86" s="1"/>
      <c r="BK86" s="1"/>
      <c r="BL86" s="1"/>
    </row>
    <row r="87" spans="1:64" x14ac:dyDescent="0.25">
      <c r="A87" s="23" t="s">
        <v>1</v>
      </c>
      <c r="B87" s="23" t="s">
        <v>2</v>
      </c>
      <c r="C87" s="23" t="s">
        <v>13</v>
      </c>
      <c r="D87" s="23" t="s">
        <v>4</v>
      </c>
      <c r="E87" s="23" t="s">
        <v>1494</v>
      </c>
      <c r="F87" s="23" t="s">
        <v>1495</v>
      </c>
      <c r="G87"/>
      <c r="H87" s="69">
        <v>-4.1000000000000003E-3</v>
      </c>
      <c r="I87" s="69"/>
      <c r="J87" s="71">
        <v>0.13089999999999999</v>
      </c>
      <c r="K87" s="71">
        <v>0.20549999999999999</v>
      </c>
      <c r="L87" s="71">
        <v>7.0400000000000004E-2</v>
      </c>
      <c r="M87" s="71">
        <v>5.1200000000000002E-2</v>
      </c>
      <c r="N87" s="69">
        <v>-8.7099999999999997E-2</v>
      </c>
      <c r="O87" s="69">
        <v>-0.46899999999999997</v>
      </c>
      <c r="P87" s="71"/>
      <c r="Q87" s="72">
        <v>2</v>
      </c>
      <c r="R87" s="70">
        <v>0.34</v>
      </c>
      <c r="S87" s="70">
        <v>0.63</v>
      </c>
      <c r="T87" s="70">
        <v>-0.28999999999999998</v>
      </c>
      <c r="U87" s="70">
        <v>167</v>
      </c>
      <c r="V87" s="70">
        <v>30</v>
      </c>
      <c r="BD87" s="20"/>
      <c r="BE87" s="20"/>
      <c r="BG87" s="3"/>
      <c r="BH87" s="1"/>
      <c r="BI87" s="1"/>
      <c r="BJ87" s="1"/>
      <c r="BK87" s="1"/>
      <c r="BL87" s="1"/>
    </row>
    <row r="88" spans="1:64" x14ac:dyDescent="0.25">
      <c r="A88" s="23" t="s">
        <v>1</v>
      </c>
      <c r="B88" s="23" t="s">
        <v>2</v>
      </c>
      <c r="C88" s="23" t="s">
        <v>39</v>
      </c>
      <c r="D88" s="23" t="s">
        <v>4</v>
      </c>
      <c r="E88" s="23" t="s">
        <v>3176</v>
      </c>
      <c r="F88" s="23" t="s">
        <v>3177</v>
      </c>
      <c r="G88"/>
      <c r="H88" s="69">
        <v>6.6E-3</v>
      </c>
      <c r="I88" s="69"/>
      <c r="J88" s="71">
        <v>0.1084</v>
      </c>
      <c r="K88" s="71">
        <v>6.7299999999999999E-2</v>
      </c>
      <c r="L88" s="71">
        <v>0.16009999999999999</v>
      </c>
      <c r="M88" s="71">
        <v>0.16980000000000001</v>
      </c>
      <c r="N88" s="69">
        <v>0</v>
      </c>
      <c r="O88" s="69">
        <v>-5.04E-2</v>
      </c>
      <c r="P88" s="71"/>
      <c r="Q88" s="72">
        <v>28</v>
      </c>
      <c r="R88" s="70">
        <v>2.38</v>
      </c>
      <c r="S88" s="70">
        <v>2.27</v>
      </c>
      <c r="T88" s="70">
        <v>0.38</v>
      </c>
      <c r="U88" s="70">
        <v>2</v>
      </c>
      <c r="V88" s="70">
        <v>1</v>
      </c>
      <c r="BD88" s="20"/>
      <c r="BE88" s="20"/>
      <c r="BG88" s="3"/>
      <c r="BH88" s="1"/>
      <c r="BI88" s="1"/>
      <c r="BJ88" s="1"/>
      <c r="BK88" s="1"/>
      <c r="BL88" s="1"/>
    </row>
    <row r="89" spans="1:64" x14ac:dyDescent="0.25">
      <c r="A89" s="23" t="s">
        <v>1</v>
      </c>
      <c r="B89" s="23" t="s">
        <v>18</v>
      </c>
      <c r="C89" s="23" t="s">
        <v>27</v>
      </c>
      <c r="D89" s="23" t="s">
        <v>16</v>
      </c>
      <c r="E89" s="23" t="s">
        <v>3178</v>
      </c>
      <c r="F89" s="23" t="s">
        <v>1607</v>
      </c>
      <c r="G89"/>
      <c r="H89" s="69">
        <v>2.5000000000000001E-3</v>
      </c>
      <c r="I89" s="69"/>
      <c r="J89" s="71">
        <v>0.15190000000000001</v>
      </c>
      <c r="K89" s="71">
        <v>9.6600000000000005E-2</v>
      </c>
      <c r="L89" s="71">
        <v>0.12970000000000001</v>
      </c>
      <c r="M89" s="71">
        <v>0.1328</v>
      </c>
      <c r="N89" s="69">
        <v>0</v>
      </c>
      <c r="O89" s="69">
        <v>-5.4199999999999998E-2</v>
      </c>
      <c r="P89" s="71"/>
      <c r="Q89" s="72">
        <v>9</v>
      </c>
      <c r="R89" s="70">
        <v>1.34</v>
      </c>
      <c r="S89" s="70">
        <v>1.37</v>
      </c>
      <c r="T89" s="70">
        <v>0.71</v>
      </c>
      <c r="U89" s="70">
        <v>4</v>
      </c>
      <c r="V89" s="70">
        <v>3</v>
      </c>
      <c r="BD89" s="20"/>
      <c r="BE89" s="20"/>
      <c r="BG89" s="3"/>
      <c r="BH89" s="1"/>
      <c r="BI89" s="1"/>
      <c r="BJ89" s="1"/>
      <c r="BK89" s="1"/>
      <c r="BL89" s="1"/>
    </row>
    <row r="90" spans="1:64" x14ac:dyDescent="0.25">
      <c r="A90" s="23" t="s">
        <v>1</v>
      </c>
      <c r="B90" s="23" t="s">
        <v>2</v>
      </c>
      <c r="C90" s="23" t="s">
        <v>25</v>
      </c>
      <c r="D90" s="23" t="s">
        <v>4</v>
      </c>
      <c r="E90" s="23" t="s">
        <v>498</v>
      </c>
      <c r="F90" s="23" t="s">
        <v>810</v>
      </c>
      <c r="G90"/>
      <c r="H90" s="69">
        <v>0</v>
      </c>
      <c r="I90" s="69"/>
      <c r="J90" s="71">
        <v>2.1299999999999999E-2</v>
      </c>
      <c r="K90" s="71">
        <v>5.8299999999999998E-2</v>
      </c>
      <c r="L90" s="71">
        <v>4.7800000000000002E-2</v>
      </c>
      <c r="M90" s="71">
        <v>4.7100000000000003E-2</v>
      </c>
      <c r="N90" s="69">
        <v>-2.2800000000000001E-2</v>
      </c>
      <c r="O90" s="69">
        <v>-6.7400000000000002E-2</v>
      </c>
      <c r="P90" s="71"/>
      <c r="Q90" s="72">
        <v>123</v>
      </c>
      <c r="R90" s="70">
        <v>0.82</v>
      </c>
      <c r="S90" s="70">
        <v>1.54</v>
      </c>
      <c r="T90" s="70">
        <v>0.3</v>
      </c>
      <c r="U90" s="70">
        <v>27</v>
      </c>
      <c r="V90" s="70">
        <v>7</v>
      </c>
      <c r="BD90" s="20"/>
      <c r="BE90" s="20"/>
      <c r="BG90" s="3"/>
      <c r="BH90" s="1"/>
      <c r="BI90" s="1"/>
      <c r="BJ90" s="1"/>
      <c r="BK90" s="1"/>
      <c r="BL90" s="1"/>
    </row>
    <row r="91" spans="1:64" x14ac:dyDescent="0.25">
      <c r="A91" s="23" t="s">
        <v>1</v>
      </c>
      <c r="B91" s="23" t="s">
        <v>2</v>
      </c>
      <c r="C91" s="23" t="s">
        <v>39</v>
      </c>
      <c r="D91" s="23" t="s">
        <v>4</v>
      </c>
      <c r="E91" s="23" t="s">
        <v>1341</v>
      </c>
      <c r="F91" s="23" t="s">
        <v>1342</v>
      </c>
      <c r="G91"/>
      <c r="H91" s="69">
        <v>2.7000000000000001E-3</v>
      </c>
      <c r="I91" s="69"/>
      <c r="J91" s="71">
        <v>7.1599999999999997E-2</v>
      </c>
      <c r="K91" s="71">
        <v>0.1968</v>
      </c>
      <c r="L91" s="71">
        <v>0.16489999999999999</v>
      </c>
      <c r="M91" s="71">
        <v>0.15640000000000001</v>
      </c>
      <c r="N91" s="69">
        <v>-8.2000000000000003E-2</v>
      </c>
      <c r="O91" s="69">
        <v>-0.26050000000000001</v>
      </c>
      <c r="P91" s="71"/>
      <c r="Q91" s="72">
        <v>5</v>
      </c>
      <c r="R91" s="70">
        <v>0.84</v>
      </c>
      <c r="S91" s="70">
        <v>2</v>
      </c>
      <c r="T91" s="70">
        <v>-0.19</v>
      </c>
      <c r="U91" s="70">
        <v>30</v>
      </c>
      <c r="V91" s="70">
        <v>9</v>
      </c>
      <c r="BD91" s="20"/>
      <c r="BE91" s="20"/>
      <c r="BG91" s="3"/>
      <c r="BH91" s="1"/>
      <c r="BI91" s="1"/>
      <c r="BJ91" s="1"/>
      <c r="BK91" s="1"/>
      <c r="BL91" s="1"/>
    </row>
    <row r="92" spans="1:64" x14ac:dyDescent="0.25">
      <c r="A92" s="23" t="s">
        <v>1</v>
      </c>
      <c r="B92" s="23" t="s">
        <v>18</v>
      </c>
      <c r="C92" s="23" t="s">
        <v>25</v>
      </c>
      <c r="D92" s="23" t="s">
        <v>473</v>
      </c>
      <c r="E92" s="23" t="s">
        <v>1750</v>
      </c>
      <c r="F92" s="23" t="s">
        <v>1751</v>
      </c>
      <c r="G92"/>
      <c r="H92" s="69">
        <v>3.7199999999999997E-2</v>
      </c>
      <c r="I92" s="69"/>
      <c r="J92" s="71">
        <v>0.19889999999999999</v>
      </c>
      <c r="K92" s="71">
        <v>8.2900000000000001E-2</v>
      </c>
      <c r="L92" s="71">
        <v>0.21010000000000001</v>
      </c>
      <c r="M92" s="71">
        <v>0.22770000000000001</v>
      </c>
      <c r="N92" s="69">
        <v>0</v>
      </c>
      <c r="O92" s="69">
        <v>-2.63E-2</v>
      </c>
      <c r="P92" s="71"/>
      <c r="Q92" s="72">
        <v>3343</v>
      </c>
      <c r="R92" s="70">
        <v>2.5299999999999998</v>
      </c>
      <c r="S92" s="70">
        <v>5.24</v>
      </c>
      <c r="T92" s="70">
        <v>0.03</v>
      </c>
      <c r="U92" s="70">
        <v>3</v>
      </c>
      <c r="V92" s="70">
        <v>2</v>
      </c>
      <c r="BD92" s="20"/>
      <c r="BE92" s="20"/>
      <c r="BG92" s="3"/>
      <c r="BH92" s="1"/>
      <c r="BI92" s="1"/>
      <c r="BJ92" s="1"/>
      <c r="BK92" s="1"/>
      <c r="BL92" s="1"/>
    </row>
    <row r="93" spans="1:64" x14ac:dyDescent="0.25">
      <c r="A93" s="23" t="s">
        <v>1</v>
      </c>
      <c r="B93" s="23" t="s">
        <v>18</v>
      </c>
      <c r="C93" s="23" t="s">
        <v>25</v>
      </c>
      <c r="D93" s="23" t="s">
        <v>4</v>
      </c>
      <c r="E93" s="23" t="s">
        <v>1750</v>
      </c>
      <c r="F93" s="23" t="s">
        <v>1649</v>
      </c>
      <c r="G93"/>
      <c r="H93" s="69">
        <v>2.0299999999999999E-2</v>
      </c>
      <c r="I93" s="69"/>
      <c r="J93" s="71">
        <v>0.1145</v>
      </c>
      <c r="K93" s="71">
        <v>5.7599999999999998E-2</v>
      </c>
      <c r="L93" s="71">
        <v>0.1502</v>
      </c>
      <c r="M93" s="71">
        <v>0.1593</v>
      </c>
      <c r="N93" s="69">
        <v>0</v>
      </c>
      <c r="O93" s="69">
        <v>-1.35E-2</v>
      </c>
      <c r="P93" s="71"/>
      <c r="Q93" s="72">
        <v>2622</v>
      </c>
      <c r="R93" s="70">
        <v>2.61</v>
      </c>
      <c r="S93" s="70">
        <v>214.57</v>
      </c>
      <c r="T93" s="70">
        <v>0.33</v>
      </c>
      <c r="U93" s="70">
        <v>2</v>
      </c>
      <c r="V93" s="70">
        <v>1</v>
      </c>
      <c r="BD93" s="20"/>
      <c r="BE93" s="20"/>
      <c r="BG93" s="3"/>
      <c r="BH93" s="1"/>
      <c r="BI93" s="1"/>
      <c r="BJ93" s="1"/>
      <c r="BK93" s="1"/>
      <c r="BL93" s="1"/>
    </row>
    <row r="94" spans="1:64" x14ac:dyDescent="0.25">
      <c r="A94" s="23" t="s">
        <v>1</v>
      </c>
      <c r="B94" s="23" t="s">
        <v>2</v>
      </c>
      <c r="C94" s="23" t="s">
        <v>39</v>
      </c>
      <c r="D94" s="23" t="s">
        <v>4</v>
      </c>
      <c r="E94" s="23" t="s">
        <v>1936</v>
      </c>
      <c r="F94" s="23" t="s">
        <v>1937</v>
      </c>
      <c r="G94"/>
      <c r="H94" s="69">
        <v>1.8800000000000001E-2</v>
      </c>
      <c r="I94" s="69"/>
      <c r="J94" s="71">
        <v>6.7000000000000002E-3</v>
      </c>
      <c r="K94" s="71">
        <v>0.25130000000000002</v>
      </c>
      <c r="L94" s="71">
        <v>0.1918</v>
      </c>
      <c r="M94" s="71">
        <v>0.1764</v>
      </c>
      <c r="N94" s="69">
        <v>-0.1469</v>
      </c>
      <c r="O94" s="69">
        <v>-0.3266</v>
      </c>
      <c r="P94" s="71"/>
      <c r="Q94" s="72">
        <v>11</v>
      </c>
      <c r="R94" s="70">
        <v>0.76</v>
      </c>
      <c r="S94" s="70">
        <v>2.33</v>
      </c>
      <c r="T94" s="70">
        <v>-0.22</v>
      </c>
      <c r="U94" s="70">
        <v>21</v>
      </c>
      <c r="V94" s="70">
        <v>7</v>
      </c>
      <c r="BD94" s="20"/>
      <c r="BE94" s="20"/>
      <c r="BG94" s="3"/>
      <c r="BH94" s="1"/>
      <c r="BI94" s="1"/>
      <c r="BJ94" s="1"/>
      <c r="BK94" s="1"/>
      <c r="BL94" s="1"/>
    </row>
    <row r="95" spans="1:64" x14ac:dyDescent="0.25">
      <c r="A95" s="23" t="s">
        <v>1</v>
      </c>
      <c r="B95" s="23" t="s">
        <v>2</v>
      </c>
      <c r="C95" s="23" t="s">
        <v>13</v>
      </c>
      <c r="D95" s="23" t="s">
        <v>4</v>
      </c>
      <c r="E95" s="23" t="s">
        <v>204</v>
      </c>
      <c r="F95" s="23" t="s">
        <v>41</v>
      </c>
      <c r="G95"/>
      <c r="H95" s="69">
        <v>2.58E-2</v>
      </c>
      <c r="I95" s="69"/>
      <c r="J95" s="71">
        <v>-3.4000000000000002E-2</v>
      </c>
      <c r="K95" s="71">
        <v>8.9200000000000002E-2</v>
      </c>
      <c r="L95" s="71">
        <v>2.63E-2</v>
      </c>
      <c r="M95" s="71">
        <v>2.2599999999999999E-2</v>
      </c>
      <c r="N95" s="69">
        <v>-0.14249999999999999</v>
      </c>
      <c r="O95" s="69">
        <v>-0.17780000000000001</v>
      </c>
      <c r="P95" s="71"/>
      <c r="Q95" s="72">
        <v>129</v>
      </c>
      <c r="R95" s="70">
        <v>0.28999999999999998</v>
      </c>
      <c r="S95" s="70">
        <v>0.42</v>
      </c>
      <c r="T95" s="70">
        <v>-0.27</v>
      </c>
      <c r="U95" s="70">
        <v>26</v>
      </c>
      <c r="V95" s="70">
        <v>5</v>
      </c>
      <c r="BD95" s="20"/>
      <c r="BE95" s="20"/>
      <c r="BG95" s="3"/>
      <c r="BH95" s="1"/>
      <c r="BI95" s="1"/>
      <c r="BJ95" s="1"/>
      <c r="BK95" s="1"/>
      <c r="BL95" s="1"/>
    </row>
    <row r="96" spans="1:64" x14ac:dyDescent="0.25">
      <c r="A96" s="23" t="s">
        <v>1</v>
      </c>
      <c r="B96" s="23" t="s">
        <v>2</v>
      </c>
      <c r="C96" s="23" t="s">
        <v>28</v>
      </c>
      <c r="D96" s="23" t="s">
        <v>30</v>
      </c>
      <c r="E96" s="23" t="s">
        <v>3279</v>
      </c>
      <c r="F96" s="23" t="s">
        <v>3280</v>
      </c>
      <c r="G96"/>
      <c r="H96" s="69">
        <v>5.2200000000000003E-2</v>
      </c>
      <c r="I96" s="69"/>
      <c r="J96" s="71">
        <v>0.21240000000000001</v>
      </c>
      <c r="K96" s="71">
        <v>0.16889999999999999</v>
      </c>
      <c r="L96" s="71">
        <v>9.7600000000000006E-2</v>
      </c>
      <c r="M96" s="71">
        <v>8.6699999999999999E-2</v>
      </c>
      <c r="N96" s="69">
        <v>-4.1700000000000001E-2</v>
      </c>
      <c r="O96" s="69">
        <v>-0.27629999999999999</v>
      </c>
      <c r="P96" s="71"/>
      <c r="Q96" s="72">
        <v>1</v>
      </c>
      <c r="R96" s="70">
        <v>0.57999999999999996</v>
      </c>
      <c r="S96" s="70">
        <v>0.94</v>
      </c>
      <c r="T96" s="70">
        <v>0.81</v>
      </c>
      <c r="U96" s="70">
        <v>28</v>
      </c>
      <c r="V96" s="70">
        <v>6</v>
      </c>
      <c r="BD96" s="20"/>
      <c r="BE96" s="20"/>
      <c r="BG96" s="3"/>
      <c r="BH96" s="1"/>
      <c r="BI96" s="1"/>
      <c r="BJ96" s="1"/>
      <c r="BK96" s="1"/>
      <c r="BL96" s="1"/>
    </row>
    <row r="97" spans="1:64" x14ac:dyDescent="0.25">
      <c r="A97" s="23" t="s">
        <v>1</v>
      </c>
      <c r="B97" s="23" t="s">
        <v>18</v>
      </c>
      <c r="C97" s="23" t="s">
        <v>27</v>
      </c>
      <c r="D97" s="23" t="s">
        <v>16</v>
      </c>
      <c r="E97" s="23" t="s">
        <v>1522</v>
      </c>
      <c r="F97" s="23" t="s">
        <v>1523</v>
      </c>
      <c r="G97"/>
      <c r="H97" s="69">
        <v>1.18E-2</v>
      </c>
      <c r="I97" s="69"/>
      <c r="J97" s="71">
        <v>0.314</v>
      </c>
      <c r="K97" s="71">
        <v>0.1394</v>
      </c>
      <c r="L97" s="71">
        <v>0.1716</v>
      </c>
      <c r="M97" s="71">
        <v>0.17480000000000001</v>
      </c>
      <c r="N97" s="69">
        <v>0</v>
      </c>
      <c r="O97" s="69">
        <v>-0.1754</v>
      </c>
      <c r="P97" s="71"/>
      <c r="Q97" s="72">
        <v>537</v>
      </c>
      <c r="R97" s="70">
        <v>1.23</v>
      </c>
      <c r="S97" s="70">
        <v>2.15</v>
      </c>
      <c r="T97" s="70">
        <v>0</v>
      </c>
      <c r="U97" s="70">
        <v>32</v>
      </c>
      <c r="V97" s="70">
        <v>4</v>
      </c>
      <c r="BD97" s="20"/>
      <c r="BE97" s="20"/>
      <c r="BG97" s="3"/>
      <c r="BH97" s="1"/>
      <c r="BI97" s="1"/>
      <c r="BJ97" s="1"/>
      <c r="BK97" s="1"/>
      <c r="BL97" s="1"/>
    </row>
    <row r="98" spans="1:64" x14ac:dyDescent="0.25">
      <c r="A98" s="23" t="s">
        <v>1</v>
      </c>
      <c r="B98" s="23" t="s">
        <v>2</v>
      </c>
      <c r="C98" s="23" t="s">
        <v>27</v>
      </c>
      <c r="D98" s="23" t="s">
        <v>16</v>
      </c>
      <c r="E98" s="23" t="s">
        <v>1522</v>
      </c>
      <c r="F98" s="23" t="s">
        <v>1524</v>
      </c>
      <c r="G98"/>
      <c r="H98" s="69">
        <v>3.8699999999999998E-2</v>
      </c>
      <c r="I98" s="69"/>
      <c r="J98" s="71">
        <v>0.59470000000000001</v>
      </c>
      <c r="K98" s="71">
        <v>0.29880000000000001</v>
      </c>
      <c r="L98" s="71">
        <v>0.28499999999999998</v>
      </c>
      <c r="M98" s="71">
        <v>0.2571</v>
      </c>
      <c r="N98" s="69">
        <v>0</v>
      </c>
      <c r="O98" s="69">
        <v>-0.58799999999999997</v>
      </c>
      <c r="P98" s="71"/>
      <c r="Q98" s="72">
        <v>162</v>
      </c>
      <c r="R98" s="70">
        <v>0.95</v>
      </c>
      <c r="S98" s="70">
        <v>0.87</v>
      </c>
      <c r="T98" s="70">
        <v>0.08</v>
      </c>
      <c r="U98" s="70">
        <v>39</v>
      </c>
      <c r="V98" s="70">
        <v>6</v>
      </c>
      <c r="BD98" s="20"/>
      <c r="BE98" s="20"/>
      <c r="BG98" s="3"/>
      <c r="BH98" s="1"/>
      <c r="BI98" s="1"/>
      <c r="BJ98" s="1"/>
      <c r="BK98" s="1"/>
      <c r="BL98" s="1"/>
    </row>
    <row r="99" spans="1:64" x14ac:dyDescent="0.25">
      <c r="A99" s="23" t="s">
        <v>1</v>
      </c>
      <c r="B99" s="23" t="s">
        <v>2</v>
      </c>
      <c r="C99" s="23" t="s">
        <v>7</v>
      </c>
      <c r="D99" s="23" t="s">
        <v>4</v>
      </c>
      <c r="E99" s="23" t="s">
        <v>840</v>
      </c>
      <c r="F99" s="23" t="s">
        <v>841</v>
      </c>
      <c r="G99"/>
      <c r="H99" s="69">
        <v>-4.19E-2</v>
      </c>
      <c r="I99" s="69"/>
      <c r="J99" s="71">
        <v>0.12759999999999999</v>
      </c>
      <c r="K99" s="71">
        <v>0.1024</v>
      </c>
      <c r="L99" s="71">
        <v>9.7500000000000003E-2</v>
      </c>
      <c r="M99" s="71">
        <v>9.6500000000000002E-2</v>
      </c>
      <c r="N99" s="69">
        <v>-4.19E-2</v>
      </c>
      <c r="O99" s="69">
        <v>-0.1991</v>
      </c>
      <c r="P99" s="71"/>
      <c r="Q99" s="72">
        <v>12</v>
      </c>
      <c r="R99" s="70">
        <v>0.95</v>
      </c>
      <c r="S99" s="70">
        <v>1.97</v>
      </c>
      <c r="T99" s="70">
        <v>0.43</v>
      </c>
      <c r="U99" s="70">
        <v>27</v>
      </c>
      <c r="V99" s="70">
        <v>4</v>
      </c>
      <c r="BD99" s="20"/>
      <c r="BE99" s="20"/>
      <c r="BG99" s="3"/>
      <c r="BH99" s="1"/>
      <c r="BI99" s="1"/>
      <c r="BJ99" s="1"/>
      <c r="BK99" s="1"/>
      <c r="BL99" s="1"/>
    </row>
    <row r="100" spans="1:64" x14ac:dyDescent="0.25">
      <c r="A100" s="23" t="s">
        <v>1</v>
      </c>
      <c r="B100" s="23" t="s">
        <v>2</v>
      </c>
      <c r="C100" s="23" t="s">
        <v>22</v>
      </c>
      <c r="D100" s="23" t="s">
        <v>4</v>
      </c>
      <c r="E100" s="23" t="s">
        <v>23</v>
      </c>
      <c r="F100" s="23" t="s">
        <v>2053</v>
      </c>
      <c r="G100"/>
      <c r="H100" s="69">
        <v>8.4932999999999995E-2</v>
      </c>
      <c r="I100" s="69"/>
      <c r="J100" s="71">
        <v>8.2500000000000004E-2</v>
      </c>
      <c r="K100" s="71">
        <v>0.13220000000000001</v>
      </c>
      <c r="L100" s="71">
        <v>0.1002</v>
      </c>
      <c r="M100" s="71">
        <v>9.5500000000000002E-2</v>
      </c>
      <c r="N100" s="69">
        <v>0</v>
      </c>
      <c r="O100" s="69">
        <v>-0.16700000000000001</v>
      </c>
      <c r="P100" s="71"/>
      <c r="Q100" s="72">
        <v>2</v>
      </c>
      <c r="R100" s="70">
        <v>0.76</v>
      </c>
      <c r="S100" s="70">
        <v>1.27</v>
      </c>
      <c r="T100" s="70">
        <v>-0.22</v>
      </c>
      <c r="U100" s="70">
        <v>35</v>
      </c>
      <c r="V100" s="70">
        <v>5</v>
      </c>
      <c r="BD100" s="20"/>
      <c r="BE100" s="20"/>
      <c r="BG100" s="3"/>
      <c r="BH100" s="1"/>
      <c r="BI100" s="1"/>
      <c r="BJ100" s="1"/>
      <c r="BK100" s="1"/>
      <c r="BL100" s="1"/>
    </row>
    <row r="101" spans="1:64" x14ac:dyDescent="0.25">
      <c r="A101" s="23" t="s">
        <v>1</v>
      </c>
      <c r="B101" s="23" t="s">
        <v>2</v>
      </c>
      <c r="C101" s="23" t="s">
        <v>13</v>
      </c>
      <c r="D101" s="23" t="s">
        <v>4</v>
      </c>
      <c r="E101" s="23" t="s">
        <v>23</v>
      </c>
      <c r="F101" s="23" t="s">
        <v>1274</v>
      </c>
      <c r="G101"/>
      <c r="H101" s="69">
        <v>-5.9999999999999995E-4</v>
      </c>
      <c r="I101" s="69"/>
      <c r="J101" s="71">
        <v>3.6200000000000003E-2</v>
      </c>
      <c r="K101" s="71">
        <v>5.96E-2</v>
      </c>
      <c r="L101" s="71">
        <v>2.1000000000000001E-2</v>
      </c>
      <c r="M101" s="71">
        <v>1.9400000000000001E-2</v>
      </c>
      <c r="N101" s="69">
        <v>-7.1099999999999997E-2</v>
      </c>
      <c r="O101" s="69">
        <v>-0.11609999999999999</v>
      </c>
      <c r="P101" s="71"/>
      <c r="Q101" s="72">
        <v>6</v>
      </c>
      <c r="R101" s="70">
        <v>0.35</v>
      </c>
      <c r="S101" s="70">
        <v>0.41</v>
      </c>
      <c r="T101" s="70">
        <v>-0.15</v>
      </c>
      <c r="U101" s="70">
        <v>29</v>
      </c>
      <c r="V101" s="70">
        <v>13</v>
      </c>
      <c r="BD101" s="20"/>
      <c r="BE101" s="20"/>
      <c r="BG101" s="3"/>
      <c r="BH101" s="1"/>
      <c r="BI101" s="1"/>
      <c r="BJ101" s="1"/>
      <c r="BK101" s="1"/>
      <c r="BL101" s="1"/>
    </row>
    <row r="102" spans="1:64" x14ac:dyDescent="0.25">
      <c r="A102" s="23" t="s">
        <v>1</v>
      </c>
      <c r="B102" s="23" t="s">
        <v>2</v>
      </c>
      <c r="C102" s="23" t="s">
        <v>22</v>
      </c>
      <c r="D102" s="23" t="s">
        <v>4</v>
      </c>
      <c r="E102" s="23" t="s">
        <v>23</v>
      </c>
      <c r="F102" s="23" t="s">
        <v>24</v>
      </c>
      <c r="G102"/>
      <c r="H102" s="69">
        <v>2.87E-2</v>
      </c>
      <c r="I102" s="69"/>
      <c r="J102" s="71">
        <v>6.7599999999999993E-2</v>
      </c>
      <c r="K102" s="71">
        <v>0.1101</v>
      </c>
      <c r="L102" s="71">
        <v>7.4499999999999997E-2</v>
      </c>
      <c r="M102" s="71">
        <v>7.0800000000000002E-2</v>
      </c>
      <c r="N102" s="69">
        <v>-8.5199999999999998E-2</v>
      </c>
      <c r="O102" s="69">
        <v>-0.1479</v>
      </c>
      <c r="P102" s="71"/>
      <c r="Q102" s="72">
        <v>21</v>
      </c>
      <c r="R102" s="70">
        <v>0.68</v>
      </c>
      <c r="S102" s="70">
        <v>1.28</v>
      </c>
      <c r="T102" s="70">
        <v>-0.23</v>
      </c>
      <c r="U102" s="70">
        <v>29</v>
      </c>
      <c r="V102" s="70">
        <v>6</v>
      </c>
      <c r="BD102" s="20"/>
      <c r="BE102" s="20"/>
      <c r="BG102" s="3"/>
      <c r="BH102" s="1"/>
      <c r="BI102" s="1"/>
      <c r="BJ102" s="1"/>
      <c r="BK102" s="1"/>
      <c r="BL102" s="1"/>
    </row>
    <row r="103" spans="1:64" x14ac:dyDescent="0.25">
      <c r="A103" s="23" t="s">
        <v>1</v>
      </c>
      <c r="B103" s="23" t="s">
        <v>2</v>
      </c>
      <c r="C103" s="23" t="s">
        <v>22</v>
      </c>
      <c r="D103" s="23" t="s">
        <v>4</v>
      </c>
      <c r="E103" s="23" t="s">
        <v>1834</v>
      </c>
      <c r="F103" s="23" t="s">
        <v>1718</v>
      </c>
      <c r="G103"/>
      <c r="H103" s="69">
        <v>0.1421</v>
      </c>
      <c r="I103" s="69"/>
      <c r="J103" s="71">
        <v>0.75790000000000002</v>
      </c>
      <c r="K103" s="71">
        <v>0.36890000000000001</v>
      </c>
      <c r="L103" s="71">
        <v>0.63639999999999997</v>
      </c>
      <c r="M103" s="71">
        <v>0.75790000000000002</v>
      </c>
      <c r="N103" s="69">
        <v>0</v>
      </c>
      <c r="O103" s="69">
        <v>-0.1079</v>
      </c>
      <c r="P103" s="71"/>
      <c r="Q103" s="72">
        <v>8</v>
      </c>
      <c r="R103" s="70">
        <v>1.73</v>
      </c>
      <c r="S103" s="70">
        <v>4.6100000000000003</v>
      </c>
      <c r="T103" s="70">
        <v>-0.39</v>
      </c>
      <c r="U103" s="70">
        <v>2</v>
      </c>
      <c r="V103" s="70">
        <v>1</v>
      </c>
      <c r="BD103" s="20"/>
      <c r="BE103" s="20"/>
      <c r="BG103" s="3"/>
      <c r="BH103" s="1"/>
      <c r="BI103" s="1"/>
      <c r="BJ103" s="1"/>
      <c r="BK103" s="1"/>
      <c r="BL103" s="1"/>
    </row>
    <row r="104" spans="1:64" x14ac:dyDescent="0.25">
      <c r="A104" s="23" t="s">
        <v>1</v>
      </c>
      <c r="B104" s="23" t="s">
        <v>2</v>
      </c>
      <c r="C104" s="23" t="s">
        <v>39</v>
      </c>
      <c r="D104" s="23" t="s">
        <v>4</v>
      </c>
      <c r="E104" s="23" t="s">
        <v>1834</v>
      </c>
      <c r="F104" s="23" t="s">
        <v>3044</v>
      </c>
      <c r="G104"/>
      <c r="H104" s="69">
        <v>5.6800000000000003E-2</v>
      </c>
      <c r="I104" s="69"/>
      <c r="J104" s="71">
        <v>0.26569999999999999</v>
      </c>
      <c r="K104" s="71">
        <v>0.1188</v>
      </c>
      <c r="L104" s="71">
        <v>0.31219999999999998</v>
      </c>
      <c r="M104" s="71">
        <v>0.35210000000000002</v>
      </c>
      <c r="N104" s="69">
        <v>0</v>
      </c>
      <c r="O104" s="69">
        <v>-7.2900000000000006E-2</v>
      </c>
      <c r="P104" s="71"/>
      <c r="Q104" s="72">
        <v>8</v>
      </c>
      <c r="R104" s="70">
        <v>2.63</v>
      </c>
      <c r="S104" s="70">
        <v>4.2300000000000004</v>
      </c>
      <c r="T104" s="70">
        <v>-0.04</v>
      </c>
      <c r="U104" s="70">
        <v>4</v>
      </c>
      <c r="V104" s="70">
        <v>1</v>
      </c>
      <c r="BD104" s="20"/>
      <c r="BE104" s="20"/>
      <c r="BG104" s="3"/>
      <c r="BH104" s="1"/>
      <c r="BI104" s="1"/>
      <c r="BJ104" s="1"/>
      <c r="BK104" s="1"/>
      <c r="BL104" s="1"/>
    </row>
    <row r="105" spans="1:64" x14ac:dyDescent="0.25">
      <c r="A105" s="23" t="s">
        <v>1</v>
      </c>
      <c r="B105" s="23" t="s">
        <v>18</v>
      </c>
      <c r="C105" s="23" t="s">
        <v>25</v>
      </c>
      <c r="D105" s="23" t="s">
        <v>4</v>
      </c>
      <c r="E105" s="23" t="s">
        <v>1507</v>
      </c>
      <c r="F105" s="23" t="s">
        <v>1508</v>
      </c>
      <c r="G105"/>
      <c r="H105" s="69">
        <v>5.0000000000000001E-4</v>
      </c>
      <c r="I105" s="69"/>
      <c r="J105" s="71">
        <v>-5.2299999999999999E-2</v>
      </c>
      <c r="K105" s="71">
        <v>6.08E-2</v>
      </c>
      <c r="L105" s="71">
        <v>6.0299999999999999E-2</v>
      </c>
      <c r="M105" s="71">
        <v>0.06</v>
      </c>
      <c r="N105" s="69">
        <v>-6.8699999999999997E-2</v>
      </c>
      <c r="O105" s="69">
        <v>-8.4400000000000003E-2</v>
      </c>
      <c r="P105" s="71"/>
      <c r="Q105" s="72">
        <v>15</v>
      </c>
      <c r="R105" s="70">
        <v>0.99</v>
      </c>
      <c r="S105" s="70">
        <v>1.27</v>
      </c>
      <c r="T105" s="70">
        <v>-0.1</v>
      </c>
      <c r="U105" s="70">
        <v>27</v>
      </c>
      <c r="V105" s="70">
        <v>4</v>
      </c>
      <c r="BD105" s="20"/>
      <c r="BE105" s="20"/>
      <c r="BG105" s="3"/>
      <c r="BH105" s="1"/>
      <c r="BI105" s="1"/>
      <c r="BJ105" s="1"/>
      <c r="BK105" s="1"/>
      <c r="BL105" s="1"/>
    </row>
    <row r="106" spans="1:64" x14ac:dyDescent="0.25">
      <c r="A106" s="23" t="s">
        <v>1</v>
      </c>
      <c r="B106" s="23" t="s">
        <v>18</v>
      </c>
      <c r="C106" s="23" t="s">
        <v>25</v>
      </c>
      <c r="D106" s="23" t="s">
        <v>4</v>
      </c>
      <c r="E106" s="23" t="s">
        <v>2295</v>
      </c>
      <c r="F106" s="23" t="s">
        <v>31</v>
      </c>
      <c r="G106"/>
      <c r="H106" s="69">
        <v>-2.35E-2</v>
      </c>
      <c r="I106" s="69"/>
      <c r="J106" s="71">
        <v>0.20019999999999999</v>
      </c>
      <c r="K106" s="71">
        <v>0.28139999999999998</v>
      </c>
      <c r="L106" s="71">
        <v>0.18210000000000001</v>
      </c>
      <c r="M106" s="71">
        <v>0.15440000000000001</v>
      </c>
      <c r="N106" s="69">
        <v>-0.1241</v>
      </c>
      <c r="O106" s="69">
        <v>-0.26279999999999998</v>
      </c>
      <c r="P106" s="71"/>
      <c r="Q106" s="72">
        <v>216</v>
      </c>
      <c r="R106" s="70">
        <v>0.65</v>
      </c>
      <c r="S106" s="70">
        <v>1.44</v>
      </c>
      <c r="T106" s="70">
        <v>-0.06</v>
      </c>
      <c r="U106" s="70">
        <v>34</v>
      </c>
      <c r="V106" s="70">
        <v>7</v>
      </c>
      <c r="BD106" s="20"/>
      <c r="BE106" s="20"/>
      <c r="BG106" s="3"/>
      <c r="BH106" s="1"/>
      <c r="BI106" s="1"/>
      <c r="BJ106" s="1"/>
      <c r="BK106" s="1"/>
      <c r="BL106" s="1"/>
    </row>
    <row r="107" spans="1:64" x14ac:dyDescent="0.25">
      <c r="A107" s="23" t="s">
        <v>1</v>
      </c>
      <c r="B107" s="23" t="s">
        <v>2</v>
      </c>
      <c r="C107" s="23" t="s">
        <v>39</v>
      </c>
      <c r="D107" s="23" t="s">
        <v>48</v>
      </c>
      <c r="E107" s="23" t="s">
        <v>1352</v>
      </c>
      <c r="F107" s="23" t="s">
        <v>1353</v>
      </c>
      <c r="G107"/>
      <c r="H107" s="69">
        <v>2.5399999999999999E-2</v>
      </c>
      <c r="I107" s="69"/>
      <c r="J107" s="71">
        <v>9.7900000000000001E-2</v>
      </c>
      <c r="K107" s="71">
        <v>0.1016</v>
      </c>
      <c r="L107" s="71">
        <v>0.13239999999999999</v>
      </c>
      <c r="M107" s="71">
        <v>0.1353</v>
      </c>
      <c r="N107" s="69">
        <v>0</v>
      </c>
      <c r="O107" s="69">
        <v>-9.9400000000000002E-2</v>
      </c>
      <c r="P107" s="71"/>
      <c r="Q107" s="72">
        <v>1</v>
      </c>
      <c r="R107" s="70">
        <v>1.3</v>
      </c>
      <c r="S107" s="70">
        <v>2.6</v>
      </c>
      <c r="T107" s="70">
        <v>0.31</v>
      </c>
      <c r="U107" s="70">
        <v>4</v>
      </c>
      <c r="V107" s="70">
        <v>1</v>
      </c>
      <c r="BD107" s="20"/>
      <c r="BE107" s="20"/>
      <c r="BG107" s="3"/>
      <c r="BH107" s="1"/>
      <c r="BI107" s="1"/>
      <c r="BJ107" s="1"/>
      <c r="BK107" s="1"/>
      <c r="BL107" s="1"/>
    </row>
    <row r="108" spans="1:64" x14ac:dyDescent="0.25">
      <c r="A108" s="23" t="s">
        <v>1</v>
      </c>
      <c r="B108" s="23" t="s">
        <v>2</v>
      </c>
      <c r="C108" s="23" t="s">
        <v>22</v>
      </c>
      <c r="D108" s="23" t="s">
        <v>4</v>
      </c>
      <c r="E108" s="23" t="s">
        <v>1001</v>
      </c>
      <c r="F108" s="23" t="s">
        <v>1002</v>
      </c>
      <c r="G108"/>
      <c r="H108" s="69">
        <v>-2.41E-2</v>
      </c>
      <c r="I108" s="69"/>
      <c r="J108" s="71">
        <v>0.1656</v>
      </c>
      <c r="K108" s="71">
        <v>0.1489</v>
      </c>
      <c r="L108" s="71">
        <v>0.19900000000000001</v>
      </c>
      <c r="M108" s="71">
        <v>0.2054</v>
      </c>
      <c r="N108" s="69">
        <v>-2.4400000000000002E-2</v>
      </c>
      <c r="O108" s="69">
        <v>-0.1041</v>
      </c>
      <c r="P108" s="71"/>
      <c r="Q108" s="72">
        <v>23</v>
      </c>
      <c r="R108" s="70">
        <v>1.34</v>
      </c>
      <c r="S108" s="70">
        <v>3.31</v>
      </c>
      <c r="T108" s="70">
        <v>0.33</v>
      </c>
      <c r="U108" s="70">
        <v>20</v>
      </c>
      <c r="V108" s="70">
        <v>3</v>
      </c>
      <c r="BD108" s="20"/>
      <c r="BE108" s="20"/>
      <c r="BG108" s="3"/>
      <c r="BH108" s="1"/>
      <c r="BI108" s="1"/>
      <c r="BJ108" s="1"/>
      <c r="BK108" s="1"/>
      <c r="BL108" s="1"/>
    </row>
    <row r="109" spans="1:64" x14ac:dyDescent="0.25">
      <c r="A109" s="23" t="s">
        <v>1</v>
      </c>
      <c r="B109" s="23" t="s">
        <v>2</v>
      </c>
      <c r="C109" s="23" t="s">
        <v>13</v>
      </c>
      <c r="D109" s="23" t="s">
        <v>30</v>
      </c>
      <c r="E109" s="23" t="s">
        <v>1317</v>
      </c>
      <c r="F109" s="23" t="s">
        <v>2143</v>
      </c>
      <c r="G109"/>
      <c r="H109" s="69">
        <v>-1.03E-2</v>
      </c>
      <c r="I109" s="69"/>
      <c r="J109" s="71">
        <v>-2.0199999999999999E-2</v>
      </c>
      <c r="K109" s="71">
        <v>7.5200000000000003E-2</v>
      </c>
      <c r="L109" s="71">
        <v>-2.1999999999999999E-2</v>
      </c>
      <c r="M109" s="71">
        <v>0</v>
      </c>
      <c r="N109" s="69">
        <v>-6.1100000000000002E-2</v>
      </c>
      <c r="O109" s="69">
        <v>-6.1100000000000002E-2</v>
      </c>
      <c r="P109" s="71"/>
      <c r="Q109" s="72">
        <v>0</v>
      </c>
      <c r="R109" s="70">
        <v>-0.28999999999999998</v>
      </c>
      <c r="S109" s="70">
        <v>-0.71</v>
      </c>
      <c r="T109" s="70"/>
      <c r="U109" s="70">
        <v>3</v>
      </c>
      <c r="V109" s="70">
        <v>1</v>
      </c>
      <c r="BD109" s="20"/>
      <c r="BE109" s="20"/>
      <c r="BG109" s="3"/>
      <c r="BH109" s="1"/>
      <c r="BI109" s="1"/>
      <c r="BJ109" s="1"/>
      <c r="BK109" s="1"/>
      <c r="BL109" s="1"/>
    </row>
    <row r="110" spans="1:64" x14ac:dyDescent="0.25">
      <c r="A110" s="23" t="s">
        <v>1</v>
      </c>
      <c r="B110" s="23" t="s">
        <v>2</v>
      </c>
      <c r="C110" s="23" t="s">
        <v>13</v>
      </c>
      <c r="D110" s="23" t="s">
        <v>4</v>
      </c>
      <c r="E110" s="23" t="s">
        <v>1317</v>
      </c>
      <c r="F110" s="23" t="s">
        <v>2778</v>
      </c>
      <c r="G110"/>
      <c r="H110" s="69">
        <v>1.9E-3</v>
      </c>
      <c r="I110" s="69"/>
      <c r="J110" s="71">
        <v>6.1800000000000001E-2</v>
      </c>
      <c r="K110" s="71">
        <v>6.8099999999999994E-2</v>
      </c>
      <c r="L110" s="71">
        <v>4.3400000000000001E-2</v>
      </c>
      <c r="M110" s="71">
        <v>4.2000000000000003E-2</v>
      </c>
      <c r="N110" s="69">
        <v>-5.7599999999999998E-2</v>
      </c>
      <c r="O110" s="69">
        <v>-5.9400000000000001E-2</v>
      </c>
      <c r="P110" s="71"/>
      <c r="Q110" s="72">
        <v>0</v>
      </c>
      <c r="R110" s="70">
        <v>0.64</v>
      </c>
      <c r="S110" s="70">
        <v>1.1599999999999999</v>
      </c>
      <c r="T110" s="70">
        <v>0.04</v>
      </c>
      <c r="U110" s="70">
        <v>5</v>
      </c>
      <c r="V110" s="70">
        <v>2</v>
      </c>
      <c r="BD110" s="20"/>
      <c r="BE110" s="20"/>
      <c r="BG110" s="3"/>
      <c r="BH110" s="1"/>
      <c r="BI110" s="1"/>
      <c r="BJ110" s="1"/>
      <c r="BK110" s="1"/>
      <c r="BL110" s="1"/>
    </row>
    <row r="111" spans="1:64" x14ac:dyDescent="0.25">
      <c r="A111" s="23" t="s">
        <v>1</v>
      </c>
      <c r="B111" s="23" t="s">
        <v>2</v>
      </c>
      <c r="C111" s="23" t="s">
        <v>28</v>
      </c>
      <c r="D111" s="23" t="s">
        <v>4</v>
      </c>
      <c r="E111" s="23" t="s">
        <v>1217</v>
      </c>
      <c r="F111" s="23" t="s">
        <v>1218</v>
      </c>
      <c r="G111"/>
      <c r="H111" s="69">
        <v>-5.4000000000000003E-3</v>
      </c>
      <c r="I111" s="69"/>
      <c r="J111" s="71">
        <v>7.0000000000000007E-2</v>
      </c>
      <c r="K111" s="71">
        <v>9.7000000000000003E-2</v>
      </c>
      <c r="L111" s="71">
        <v>1.23E-2</v>
      </c>
      <c r="M111" s="71">
        <v>7.7000000000000002E-3</v>
      </c>
      <c r="N111" s="69">
        <v>-0.16830000000000001</v>
      </c>
      <c r="O111" s="69">
        <v>-0.2707</v>
      </c>
      <c r="P111" s="71"/>
      <c r="Q111" s="72">
        <v>11</v>
      </c>
      <c r="R111" s="70">
        <v>0.13</v>
      </c>
      <c r="S111" s="70">
        <v>0.17</v>
      </c>
      <c r="T111" s="70">
        <v>0.26</v>
      </c>
      <c r="U111" s="70">
        <v>40</v>
      </c>
      <c r="V111" s="70">
        <v>14</v>
      </c>
      <c r="BD111" s="20"/>
      <c r="BE111" s="20"/>
      <c r="BG111" s="3"/>
      <c r="BH111" s="1"/>
      <c r="BI111" s="1"/>
      <c r="BJ111" s="1"/>
      <c r="BK111" s="1"/>
      <c r="BL111" s="1"/>
    </row>
    <row r="112" spans="1:64" x14ac:dyDescent="0.25">
      <c r="A112" s="23" t="s">
        <v>1</v>
      </c>
      <c r="B112" s="23" t="s">
        <v>18</v>
      </c>
      <c r="C112" s="23" t="s">
        <v>25</v>
      </c>
      <c r="D112" s="23" t="s">
        <v>4</v>
      </c>
      <c r="E112" s="23" t="s">
        <v>37</v>
      </c>
      <c r="F112" s="23" t="s">
        <v>38</v>
      </c>
      <c r="G112"/>
      <c r="H112" s="69">
        <v>-1.302E-2</v>
      </c>
      <c r="I112" s="69"/>
      <c r="J112" s="71">
        <v>0.18740000000000001</v>
      </c>
      <c r="K112" s="71">
        <v>0.27850000000000003</v>
      </c>
      <c r="L112" s="71">
        <v>0.1142</v>
      </c>
      <c r="M112" s="71">
        <v>7.7899999999999997E-2</v>
      </c>
      <c r="N112" s="69">
        <v>-8.4599999999999995E-2</v>
      </c>
      <c r="O112" s="69">
        <v>-0.78369999999999995</v>
      </c>
      <c r="P112" s="71"/>
      <c r="Q112" s="72">
        <v>14</v>
      </c>
      <c r="R112" s="70">
        <v>0.41</v>
      </c>
      <c r="S112" s="70">
        <v>0.63</v>
      </c>
      <c r="T112" s="70">
        <v>0.3</v>
      </c>
      <c r="U112" s="70">
        <v>198</v>
      </c>
      <c r="V112" s="70">
        <v>16</v>
      </c>
      <c r="BD112" s="20"/>
      <c r="BE112" s="20"/>
      <c r="BG112" s="3"/>
      <c r="BH112" s="1"/>
      <c r="BI112" s="1"/>
      <c r="BJ112" s="1"/>
      <c r="BK112" s="1"/>
      <c r="BL112" s="1"/>
    </row>
    <row r="113" spans="1:64" x14ac:dyDescent="0.25">
      <c r="A113" s="23" t="s">
        <v>1</v>
      </c>
      <c r="B113" s="23" t="s">
        <v>18</v>
      </c>
      <c r="C113" s="23" t="s">
        <v>25</v>
      </c>
      <c r="D113" s="23" t="s">
        <v>4</v>
      </c>
      <c r="E113" s="23" t="s">
        <v>37</v>
      </c>
      <c r="F113" s="23" t="s">
        <v>722</v>
      </c>
      <c r="G113"/>
      <c r="H113" s="69">
        <v>-2.35E-2</v>
      </c>
      <c r="I113" s="69"/>
      <c r="J113" s="71">
        <v>0.2301</v>
      </c>
      <c r="K113" s="71">
        <v>0.43059999999999998</v>
      </c>
      <c r="L113" s="71">
        <v>0.18210000000000001</v>
      </c>
      <c r="M113" s="71">
        <v>9.1999999999999998E-2</v>
      </c>
      <c r="N113" s="69">
        <v>-0.53539999999999999</v>
      </c>
      <c r="O113" s="69">
        <v>-0.93579999999999997</v>
      </c>
      <c r="P113" s="71"/>
      <c r="Q113" s="72">
        <v>53</v>
      </c>
      <c r="R113" s="70">
        <v>0.42</v>
      </c>
      <c r="S113" s="70">
        <v>0.67</v>
      </c>
      <c r="T113" s="70">
        <v>0.28999999999999998</v>
      </c>
      <c r="U113" s="70">
        <v>198</v>
      </c>
      <c r="V113" s="70">
        <v>19</v>
      </c>
      <c r="BD113" s="20"/>
      <c r="BE113" s="20"/>
      <c r="BG113" s="3"/>
      <c r="BH113" s="1"/>
      <c r="BI113" s="1"/>
      <c r="BJ113" s="1"/>
      <c r="BK113" s="1"/>
      <c r="BL113" s="1"/>
    </row>
    <row r="114" spans="1:64" x14ac:dyDescent="0.25">
      <c r="A114" s="23" t="s">
        <v>1</v>
      </c>
      <c r="B114" s="23" t="s">
        <v>18</v>
      </c>
      <c r="C114" s="23" t="s">
        <v>39</v>
      </c>
      <c r="D114" s="23" t="s">
        <v>4</v>
      </c>
      <c r="E114" s="23" t="s">
        <v>3275</v>
      </c>
      <c r="F114" s="23" t="s">
        <v>3276</v>
      </c>
      <c r="G114"/>
      <c r="H114" s="69">
        <v>2.3E-3</v>
      </c>
      <c r="I114" s="69"/>
      <c r="J114" s="71">
        <v>0.03</v>
      </c>
      <c r="K114" s="71">
        <v>0.19040000000000001</v>
      </c>
      <c r="L114" s="71">
        <v>1.9099999999999999E-2</v>
      </c>
      <c r="M114" s="71">
        <v>5.9999999999999995E-4</v>
      </c>
      <c r="N114" s="69">
        <v>-0.28360000000000002</v>
      </c>
      <c r="O114" s="69">
        <v>-0.42309999999999998</v>
      </c>
      <c r="P114" s="71"/>
      <c r="Q114" s="72">
        <v>1</v>
      </c>
      <c r="R114" s="70">
        <v>0.1</v>
      </c>
      <c r="S114" s="70">
        <v>0.12</v>
      </c>
      <c r="T114" s="70">
        <v>0.02</v>
      </c>
      <c r="U114" s="70">
        <v>29</v>
      </c>
      <c r="V114" s="70">
        <v>27</v>
      </c>
      <c r="BD114" s="20"/>
      <c r="BE114" s="20"/>
      <c r="BG114" s="3"/>
      <c r="BH114" s="1"/>
      <c r="BI114" s="1"/>
      <c r="BJ114" s="1"/>
      <c r="BK114" s="1"/>
      <c r="BL114" s="1"/>
    </row>
    <row r="115" spans="1:64" x14ac:dyDescent="0.25">
      <c r="A115" s="23" t="s">
        <v>1</v>
      </c>
      <c r="B115" s="23" t="s">
        <v>18</v>
      </c>
      <c r="C115" s="23" t="s">
        <v>25</v>
      </c>
      <c r="D115" s="23" t="s">
        <v>45</v>
      </c>
      <c r="E115" s="23" t="s">
        <v>2704</v>
      </c>
      <c r="F115" s="23" t="s">
        <v>2705</v>
      </c>
      <c r="G115"/>
      <c r="H115" s="69">
        <v>3.1E-2</v>
      </c>
      <c r="I115" s="69"/>
      <c r="J115" s="71">
        <v>0.9395</v>
      </c>
      <c r="K115" s="71">
        <v>0.12720000000000001</v>
      </c>
      <c r="L115" s="71">
        <v>0.60840000000000005</v>
      </c>
      <c r="M115" s="71">
        <v>0.79800000000000004</v>
      </c>
      <c r="N115" s="69">
        <v>0</v>
      </c>
      <c r="O115" s="69">
        <v>-2.6499999999999999E-2</v>
      </c>
      <c r="P115" s="71"/>
      <c r="Q115" s="72">
        <v>0</v>
      </c>
      <c r="R115" s="70">
        <v>4.78</v>
      </c>
      <c r="S115" s="70"/>
      <c r="T115" s="70">
        <v>-0.57999999999999996</v>
      </c>
      <c r="U115" s="70">
        <v>1</v>
      </c>
      <c r="V115" s="70">
        <v>1</v>
      </c>
      <c r="BD115" s="20"/>
      <c r="BE115" s="20"/>
      <c r="BG115" s="3"/>
      <c r="BH115" s="1"/>
      <c r="BI115" s="1"/>
      <c r="BJ115" s="1"/>
      <c r="BK115" s="1"/>
      <c r="BL115" s="1"/>
    </row>
    <row r="116" spans="1:64" x14ac:dyDescent="0.25">
      <c r="A116" s="23" t="s">
        <v>1</v>
      </c>
      <c r="B116" s="23" t="s">
        <v>18</v>
      </c>
      <c r="C116" s="23" t="s">
        <v>25</v>
      </c>
      <c r="D116" s="23" t="s">
        <v>45</v>
      </c>
      <c r="E116" s="23" t="s">
        <v>2704</v>
      </c>
      <c r="F116" s="23" t="s">
        <v>3348</v>
      </c>
      <c r="G116"/>
      <c r="H116" s="69">
        <v>1.41E-2</v>
      </c>
      <c r="I116" s="69"/>
      <c r="J116" s="71">
        <v>0.22720000000000001</v>
      </c>
      <c r="K116" s="71">
        <v>4.2200000000000001E-2</v>
      </c>
      <c r="L116" s="71">
        <v>0.18459999999999999</v>
      </c>
      <c r="M116" s="71">
        <v>0.2001</v>
      </c>
      <c r="N116" s="69"/>
      <c r="O116" s="69">
        <v>-7.1000000000000004E-3</v>
      </c>
      <c r="P116" s="71"/>
      <c r="Q116" s="72">
        <v>0</v>
      </c>
      <c r="R116" s="70">
        <v>4.37</v>
      </c>
      <c r="S116" s="70"/>
      <c r="T116" s="70">
        <v>-0.66</v>
      </c>
      <c r="U116" s="70">
        <v>1</v>
      </c>
      <c r="V116" s="70">
        <v>1</v>
      </c>
      <c r="BD116" s="20"/>
      <c r="BE116" s="20"/>
      <c r="BG116" s="3"/>
      <c r="BH116" s="1"/>
      <c r="BI116" s="1"/>
      <c r="BJ116" s="1"/>
      <c r="BK116" s="1"/>
      <c r="BL116" s="1"/>
    </row>
    <row r="117" spans="1:64" x14ac:dyDescent="0.25">
      <c r="A117" s="23" t="s">
        <v>1</v>
      </c>
      <c r="B117" s="23" t="s">
        <v>2</v>
      </c>
      <c r="C117" s="23" t="s">
        <v>13</v>
      </c>
      <c r="D117" s="23" t="s">
        <v>4</v>
      </c>
      <c r="E117" s="23" t="s">
        <v>2317</v>
      </c>
      <c r="F117" s="23" t="s">
        <v>2318</v>
      </c>
      <c r="G117"/>
      <c r="H117" s="69">
        <v>3.5999999999999999E-3</v>
      </c>
      <c r="I117" s="69"/>
      <c r="J117" s="71">
        <v>3.2000000000000001E-2</v>
      </c>
      <c r="K117" s="71">
        <v>7.4300000000000005E-2</v>
      </c>
      <c r="L117" s="71">
        <v>2.98E-2</v>
      </c>
      <c r="M117" s="71">
        <v>2.7400000000000001E-2</v>
      </c>
      <c r="N117" s="69">
        <v>-7.2900000000000006E-2</v>
      </c>
      <c r="O117" s="69">
        <v>-0.13789999999999999</v>
      </c>
      <c r="P117" s="71"/>
      <c r="Q117" s="72">
        <v>109</v>
      </c>
      <c r="R117" s="70">
        <v>0.4</v>
      </c>
      <c r="S117" s="70">
        <v>0.61</v>
      </c>
      <c r="T117" s="70">
        <v>0.11</v>
      </c>
      <c r="U117" s="70">
        <v>27</v>
      </c>
      <c r="V117" s="70">
        <v>7</v>
      </c>
      <c r="BD117" s="20"/>
      <c r="BE117" s="20"/>
      <c r="BG117" s="3"/>
      <c r="BH117" s="1"/>
      <c r="BI117" s="1"/>
      <c r="BJ117" s="1"/>
      <c r="BK117" s="1"/>
      <c r="BL117" s="1"/>
    </row>
    <row r="118" spans="1:64" x14ac:dyDescent="0.25">
      <c r="A118" s="23" t="s">
        <v>1</v>
      </c>
      <c r="B118" s="23" t="s">
        <v>8</v>
      </c>
      <c r="C118" s="23" t="s">
        <v>7</v>
      </c>
      <c r="D118" s="23" t="s">
        <v>4</v>
      </c>
      <c r="E118" s="23" t="s">
        <v>2191</v>
      </c>
      <c r="F118" s="23" t="s">
        <v>2192</v>
      </c>
      <c r="G118"/>
      <c r="H118" s="69">
        <v>2.4750000000000001E-2</v>
      </c>
      <c r="I118" s="69"/>
      <c r="J118" s="71">
        <v>5.79E-2</v>
      </c>
      <c r="K118" s="71">
        <v>5.7099999999999998E-2</v>
      </c>
      <c r="L118" s="71">
        <v>0.13189999999999999</v>
      </c>
      <c r="M118" s="71">
        <v>0.1384</v>
      </c>
      <c r="N118" s="69">
        <v>0</v>
      </c>
      <c r="O118" s="69">
        <v>-3.5099999999999999E-2</v>
      </c>
      <c r="P118" s="71"/>
      <c r="Q118" s="72">
        <v>46</v>
      </c>
      <c r="R118" s="70">
        <v>2.31</v>
      </c>
      <c r="S118" s="70">
        <v>5.38</v>
      </c>
      <c r="T118" s="70">
        <v>0.02</v>
      </c>
      <c r="U118" s="70">
        <v>7</v>
      </c>
      <c r="V118" s="70">
        <v>3</v>
      </c>
      <c r="BD118" s="20"/>
      <c r="BE118" s="20"/>
      <c r="BG118" s="3"/>
      <c r="BH118" s="1"/>
      <c r="BI118" s="1"/>
      <c r="BJ118" s="1"/>
      <c r="BK118" s="1"/>
      <c r="BL118" s="1"/>
    </row>
    <row r="119" spans="1:64" x14ac:dyDescent="0.25">
      <c r="A119" s="23" t="s">
        <v>1</v>
      </c>
      <c r="B119" s="23" t="s">
        <v>2</v>
      </c>
      <c r="C119" s="23" t="s">
        <v>13</v>
      </c>
      <c r="D119" s="23" t="s">
        <v>4</v>
      </c>
      <c r="E119" s="23" t="s">
        <v>1509</v>
      </c>
      <c r="F119" s="23" t="s">
        <v>1510</v>
      </c>
      <c r="G119"/>
      <c r="H119" s="69">
        <v>7.7000000000000002E-3</v>
      </c>
      <c r="I119" s="69"/>
      <c r="J119" s="71">
        <v>-4.1799999999999997E-2</v>
      </c>
      <c r="K119" s="71">
        <v>0.16339999999999999</v>
      </c>
      <c r="L119" s="71">
        <v>6.8500000000000005E-2</v>
      </c>
      <c r="M119" s="71">
        <v>5.6800000000000003E-2</v>
      </c>
      <c r="N119" s="69">
        <v>-0.24729999999999999</v>
      </c>
      <c r="O119" s="69">
        <v>-0.26939999999999997</v>
      </c>
      <c r="P119" s="71"/>
      <c r="Q119" s="72">
        <v>914</v>
      </c>
      <c r="R119" s="70">
        <v>0.42</v>
      </c>
      <c r="S119" s="70">
        <v>0.63</v>
      </c>
      <c r="T119" s="70">
        <v>-0.17</v>
      </c>
      <c r="U119" s="70">
        <v>34</v>
      </c>
      <c r="V119" s="70">
        <v>11</v>
      </c>
      <c r="BD119" s="20"/>
      <c r="BE119" s="20"/>
      <c r="BG119" s="3"/>
      <c r="BH119" s="1"/>
      <c r="BI119" s="1"/>
      <c r="BJ119" s="1"/>
      <c r="BK119" s="1"/>
      <c r="BL119" s="1"/>
    </row>
    <row r="120" spans="1:64" x14ac:dyDescent="0.25">
      <c r="A120" s="23" t="s">
        <v>1</v>
      </c>
      <c r="B120" s="23" t="s">
        <v>2</v>
      </c>
      <c r="C120" s="23" t="s">
        <v>28</v>
      </c>
      <c r="D120" s="23" t="s">
        <v>4</v>
      </c>
      <c r="E120" s="23" t="s">
        <v>2282</v>
      </c>
      <c r="F120" s="23" t="s">
        <v>2283</v>
      </c>
      <c r="G120"/>
      <c r="H120" s="69">
        <v>3.3000000000000002E-2</v>
      </c>
      <c r="I120" s="69"/>
      <c r="J120" s="71">
        <v>6.6299999999999998E-2</v>
      </c>
      <c r="K120" s="71">
        <v>8.2799999999999999E-2</v>
      </c>
      <c r="L120" s="71">
        <v>7.4399999999999994E-2</v>
      </c>
      <c r="M120" s="71">
        <v>7.3499999999999996E-2</v>
      </c>
      <c r="N120" s="69">
        <v>-1.9900000000000001E-2</v>
      </c>
      <c r="O120" s="69">
        <v>-7.6700000000000004E-2</v>
      </c>
      <c r="P120" s="71"/>
      <c r="Q120" s="72">
        <v>0</v>
      </c>
      <c r="R120" s="70">
        <v>0.9</v>
      </c>
      <c r="S120" s="70">
        <v>2.72</v>
      </c>
      <c r="T120" s="70">
        <v>0.16</v>
      </c>
      <c r="U120" s="70">
        <v>9</v>
      </c>
      <c r="V120" s="70">
        <v>6</v>
      </c>
      <c r="BD120" s="20"/>
      <c r="BE120" s="20"/>
      <c r="BG120" s="3"/>
      <c r="BH120" s="1"/>
      <c r="BI120" s="1"/>
      <c r="BJ120" s="1"/>
      <c r="BK120" s="1"/>
      <c r="BL120" s="1"/>
    </row>
    <row r="121" spans="1:64" x14ac:dyDescent="0.25">
      <c r="A121" s="23" t="s">
        <v>1</v>
      </c>
      <c r="B121" s="23" t="s">
        <v>18</v>
      </c>
      <c r="C121" s="23" t="s">
        <v>25</v>
      </c>
      <c r="D121" s="23" t="s">
        <v>4</v>
      </c>
      <c r="E121" s="23" t="s">
        <v>1809</v>
      </c>
      <c r="F121" s="23" t="s">
        <v>656</v>
      </c>
      <c r="G121"/>
      <c r="H121" s="69">
        <v>9.1999999999999998E-3</v>
      </c>
      <c r="I121" s="69"/>
      <c r="J121" s="71">
        <v>1.5E-3</v>
      </c>
      <c r="K121" s="71">
        <v>3.4200000000000001E-2</v>
      </c>
      <c r="L121" s="71">
        <v>1.3100000000000001E-2</v>
      </c>
      <c r="M121" s="71">
        <v>1.26E-2</v>
      </c>
      <c r="N121" s="69">
        <v>-1.8700000000000001E-2</v>
      </c>
      <c r="O121" s="69">
        <v>-2.7699999999999999E-2</v>
      </c>
      <c r="P121" s="71"/>
      <c r="Q121" s="72">
        <v>43</v>
      </c>
      <c r="R121" s="70">
        <v>0.38</v>
      </c>
      <c r="S121" s="70">
        <v>0.46</v>
      </c>
      <c r="T121" s="70">
        <v>-0.1</v>
      </c>
      <c r="U121" s="70">
        <v>8</v>
      </c>
      <c r="V121" s="70">
        <v>3</v>
      </c>
      <c r="BD121" s="20"/>
      <c r="BE121" s="20"/>
      <c r="BG121" s="3"/>
      <c r="BH121" s="1"/>
      <c r="BI121" s="1"/>
      <c r="BJ121" s="1"/>
      <c r="BK121" s="1"/>
      <c r="BL121" s="1"/>
    </row>
    <row r="122" spans="1:64" x14ac:dyDescent="0.25">
      <c r="A122" s="23" t="s">
        <v>1</v>
      </c>
      <c r="B122" s="23" t="s">
        <v>18</v>
      </c>
      <c r="C122" s="23" t="s">
        <v>25</v>
      </c>
      <c r="D122" s="23" t="s">
        <v>40</v>
      </c>
      <c r="E122" s="23" t="s">
        <v>3277</v>
      </c>
      <c r="F122" s="23" t="s">
        <v>3278</v>
      </c>
      <c r="G122"/>
      <c r="H122" s="69">
        <v>-4.1000000000000003E-3</v>
      </c>
      <c r="I122" s="69"/>
      <c r="J122" s="71">
        <v>5.8999999999999999E-3</v>
      </c>
      <c r="K122" s="71">
        <v>0.1125</v>
      </c>
      <c r="L122" s="71">
        <v>-3.8E-3</v>
      </c>
      <c r="M122" s="71">
        <v>-9.9000000000000008E-3</v>
      </c>
      <c r="N122" s="69">
        <v>-0.1061</v>
      </c>
      <c r="O122" s="69">
        <v>-0.21029999999999999</v>
      </c>
      <c r="P122" s="71"/>
      <c r="Q122" s="72">
        <v>2</v>
      </c>
      <c r="R122" s="70">
        <v>-0.03</v>
      </c>
      <c r="S122" s="70">
        <v>-0.05</v>
      </c>
      <c r="T122" s="70">
        <v>-0.04</v>
      </c>
      <c r="U122" s="70">
        <v>99</v>
      </c>
      <c r="V122" s="70">
        <v>34</v>
      </c>
      <c r="BD122" s="20"/>
      <c r="BE122" s="20"/>
      <c r="BG122" s="3"/>
      <c r="BH122" s="1"/>
      <c r="BI122" s="1"/>
      <c r="BJ122" s="1"/>
      <c r="BK122" s="1"/>
      <c r="BL122" s="1"/>
    </row>
    <row r="123" spans="1:64" x14ac:dyDescent="0.25">
      <c r="A123" s="23" t="s">
        <v>1</v>
      </c>
      <c r="B123" s="23" t="s">
        <v>2</v>
      </c>
      <c r="C123" s="23" t="s">
        <v>22</v>
      </c>
      <c r="D123" s="23" t="s">
        <v>4</v>
      </c>
      <c r="E123" s="23" t="s">
        <v>42</v>
      </c>
      <c r="F123" s="23" t="s">
        <v>43</v>
      </c>
      <c r="G123"/>
      <c r="H123" s="69">
        <v>1.03E-2</v>
      </c>
      <c r="I123" s="69"/>
      <c r="J123" s="71">
        <v>5.04E-2</v>
      </c>
      <c r="K123" s="71">
        <v>8.8200000000000001E-2</v>
      </c>
      <c r="L123" s="71">
        <v>3.2300000000000002E-2</v>
      </c>
      <c r="M123" s="71">
        <v>2.8899999999999999E-2</v>
      </c>
      <c r="N123" s="69">
        <v>-5.6899999999999999E-2</v>
      </c>
      <c r="O123" s="69">
        <v>-0.27360000000000001</v>
      </c>
      <c r="P123" s="71"/>
      <c r="Q123" s="72">
        <v>317</v>
      </c>
      <c r="R123" s="70">
        <v>0.37</v>
      </c>
      <c r="S123" s="70">
        <v>0.71</v>
      </c>
      <c r="T123" s="70">
        <v>-0.26</v>
      </c>
      <c r="U123" s="70">
        <v>71</v>
      </c>
      <c r="V123" s="70">
        <v>14</v>
      </c>
      <c r="BD123" s="20"/>
      <c r="BE123" s="20"/>
      <c r="BG123" s="3"/>
      <c r="BH123" s="1"/>
      <c r="BI123" s="1"/>
      <c r="BJ123" s="1"/>
      <c r="BK123" s="1"/>
      <c r="BL123" s="1"/>
    </row>
    <row r="124" spans="1:64" x14ac:dyDescent="0.25">
      <c r="A124" s="23" t="s">
        <v>1</v>
      </c>
      <c r="B124" s="23" t="s">
        <v>2</v>
      </c>
      <c r="C124" s="23" t="s">
        <v>39</v>
      </c>
      <c r="D124" s="23" t="s">
        <v>4</v>
      </c>
      <c r="E124" s="23" t="s">
        <v>44</v>
      </c>
      <c r="F124" s="23" t="s">
        <v>1470</v>
      </c>
      <c r="G124"/>
      <c r="H124" s="69">
        <v>2.4299999999999999E-2</v>
      </c>
      <c r="I124" s="69"/>
      <c r="J124" s="71">
        <v>0.20749999999999999</v>
      </c>
      <c r="K124" s="71">
        <v>0.14829999999999999</v>
      </c>
      <c r="L124" s="71">
        <v>0.14050000000000001</v>
      </c>
      <c r="M124" s="71">
        <v>0.13819999999999999</v>
      </c>
      <c r="N124" s="69">
        <v>-6.7199999999999996E-2</v>
      </c>
      <c r="O124" s="69">
        <v>-0.1053</v>
      </c>
      <c r="P124" s="71"/>
      <c r="Q124" s="72">
        <v>25</v>
      </c>
      <c r="R124" s="70">
        <v>0.95</v>
      </c>
      <c r="S124" s="70">
        <v>2.1</v>
      </c>
      <c r="T124" s="70">
        <v>-0.35</v>
      </c>
      <c r="U124" s="70">
        <v>8</v>
      </c>
      <c r="V124" s="70">
        <v>3</v>
      </c>
      <c r="BD124" s="20"/>
      <c r="BE124" s="20"/>
      <c r="BG124" s="3"/>
      <c r="BH124" s="1"/>
      <c r="BI124" s="1"/>
      <c r="BJ124" s="1"/>
      <c r="BK124" s="1"/>
      <c r="BL124" s="1"/>
    </row>
    <row r="125" spans="1:64" x14ac:dyDescent="0.25">
      <c r="A125" s="23" t="s">
        <v>1</v>
      </c>
      <c r="B125" s="23" t="s">
        <v>2</v>
      </c>
      <c r="C125" s="23" t="s">
        <v>13</v>
      </c>
      <c r="D125" s="23" t="s">
        <v>4</v>
      </c>
      <c r="E125" s="23" t="s">
        <v>44</v>
      </c>
      <c r="F125" s="23" t="s">
        <v>1512</v>
      </c>
      <c r="G125"/>
      <c r="H125" s="69">
        <v>2.8199999999999999E-2</v>
      </c>
      <c r="I125" s="69"/>
      <c r="J125" s="71">
        <v>0.2417</v>
      </c>
      <c r="K125" s="71">
        <v>0.17230000000000001</v>
      </c>
      <c r="L125" s="71">
        <v>0.11459999999999999</v>
      </c>
      <c r="M125" s="71">
        <v>0.1048</v>
      </c>
      <c r="N125" s="69">
        <v>0</v>
      </c>
      <c r="O125" s="69">
        <v>-0.1774</v>
      </c>
      <c r="P125" s="71"/>
      <c r="Q125" s="72">
        <v>476</v>
      </c>
      <c r="R125" s="70">
        <v>0.67</v>
      </c>
      <c r="S125" s="70">
        <v>0.89</v>
      </c>
      <c r="T125" s="70">
        <v>-0.38</v>
      </c>
      <c r="U125" s="70">
        <v>17</v>
      </c>
      <c r="V125" s="70">
        <v>6</v>
      </c>
      <c r="BD125" s="20"/>
      <c r="BE125" s="20"/>
      <c r="BG125" s="3"/>
      <c r="BH125" s="1"/>
      <c r="BI125" s="1"/>
      <c r="BJ125" s="1"/>
      <c r="BK125" s="1"/>
      <c r="BL125" s="1"/>
    </row>
    <row r="126" spans="1:64" x14ac:dyDescent="0.25">
      <c r="A126" s="23" t="s">
        <v>1</v>
      </c>
      <c r="B126" s="23" t="s">
        <v>18</v>
      </c>
      <c r="C126" s="23" t="s">
        <v>25</v>
      </c>
      <c r="D126" s="23" t="s">
        <v>45</v>
      </c>
      <c r="E126" s="23" t="s">
        <v>46</v>
      </c>
      <c r="F126" s="23" t="s">
        <v>3125</v>
      </c>
      <c r="G126"/>
      <c r="H126" s="69">
        <v>-5.0000000000000001E-4</v>
      </c>
      <c r="I126" s="69"/>
      <c r="J126" s="71">
        <v>-4.6399999999999997E-2</v>
      </c>
      <c r="K126" s="71">
        <v>7.3499999999999996E-2</v>
      </c>
      <c r="L126" s="71">
        <v>6.08E-2</v>
      </c>
      <c r="M126" s="71">
        <v>5.9799999999999999E-2</v>
      </c>
      <c r="N126" s="69">
        <v>-5.3199999999999997E-2</v>
      </c>
      <c r="O126" s="69">
        <v>-0.1048</v>
      </c>
      <c r="P126" s="71"/>
      <c r="Q126" s="72">
        <v>9</v>
      </c>
      <c r="R126" s="70">
        <v>0.83</v>
      </c>
      <c r="S126" s="70">
        <v>1.68</v>
      </c>
      <c r="T126" s="70">
        <v>0.03</v>
      </c>
      <c r="U126" s="70">
        <v>13</v>
      </c>
      <c r="V126" s="70">
        <v>4</v>
      </c>
      <c r="BD126" s="20"/>
      <c r="BE126" s="20"/>
      <c r="BG126" s="3"/>
      <c r="BH126" s="1"/>
      <c r="BI126" s="1"/>
      <c r="BJ126" s="1"/>
      <c r="BK126" s="1"/>
      <c r="BL126" s="1"/>
    </row>
    <row r="127" spans="1:64" x14ac:dyDescent="0.25">
      <c r="A127" s="23" t="s">
        <v>1</v>
      </c>
      <c r="B127" s="23" t="s">
        <v>18</v>
      </c>
      <c r="C127" s="23" t="s">
        <v>25</v>
      </c>
      <c r="D127" s="23" t="s">
        <v>45</v>
      </c>
      <c r="E127" s="23" t="s">
        <v>46</v>
      </c>
      <c r="F127" s="23" t="s">
        <v>47</v>
      </c>
      <c r="G127"/>
      <c r="H127" s="69">
        <v>-8.9999999999999998E-4</v>
      </c>
      <c r="I127" s="69"/>
      <c r="J127" s="71">
        <v>-4.1000000000000002E-2</v>
      </c>
      <c r="K127" s="71">
        <v>0.13980000000000001</v>
      </c>
      <c r="L127" s="71">
        <v>6.4399999999999999E-2</v>
      </c>
      <c r="M127" s="71">
        <v>5.6399999999999999E-2</v>
      </c>
      <c r="N127" s="69">
        <v>-4.4900000000000002E-2</v>
      </c>
      <c r="O127" s="69">
        <v>-0.25840000000000002</v>
      </c>
      <c r="P127" s="71"/>
      <c r="Q127" s="72">
        <v>150</v>
      </c>
      <c r="R127" s="70">
        <v>0.46</v>
      </c>
      <c r="S127" s="70">
        <v>0.74</v>
      </c>
      <c r="T127" s="70">
        <v>0.04</v>
      </c>
      <c r="U127" s="70">
        <v>89</v>
      </c>
      <c r="V127" s="70">
        <v>12</v>
      </c>
      <c r="BD127" s="20"/>
      <c r="BE127" s="20"/>
      <c r="BG127" s="3"/>
      <c r="BH127" s="1"/>
      <c r="BI127" s="1"/>
      <c r="BJ127" s="1"/>
      <c r="BK127" s="1"/>
      <c r="BL127" s="1"/>
    </row>
    <row r="128" spans="1:64" x14ac:dyDescent="0.25">
      <c r="A128" s="23" t="s">
        <v>1</v>
      </c>
      <c r="B128" s="23" t="s">
        <v>18</v>
      </c>
      <c r="C128" s="23" t="s">
        <v>39</v>
      </c>
      <c r="D128" s="23" t="s">
        <v>48</v>
      </c>
      <c r="E128" s="23" t="s">
        <v>3109</v>
      </c>
      <c r="F128" s="23" t="s">
        <v>3110</v>
      </c>
      <c r="G128"/>
      <c r="H128" s="69">
        <v>6.7999999999999996E-3</v>
      </c>
      <c r="I128" s="69"/>
      <c r="J128" s="71">
        <v>0.1333</v>
      </c>
      <c r="K128" s="71">
        <v>0.16539999999999999</v>
      </c>
      <c r="L128" s="71">
        <v>0.2636</v>
      </c>
      <c r="M128" s="71">
        <v>0</v>
      </c>
      <c r="N128" s="69">
        <v>0</v>
      </c>
      <c r="O128" s="69">
        <v>-5.7999999999999996E-3</v>
      </c>
      <c r="P128" s="71"/>
      <c r="Q128" s="72">
        <v>50</v>
      </c>
      <c r="R128" s="70">
        <v>1.59</v>
      </c>
      <c r="S128" s="70"/>
      <c r="T128" s="70"/>
      <c r="U128" s="70">
        <v>1</v>
      </c>
      <c r="V128" s="70">
        <v>1</v>
      </c>
      <c r="BD128" s="20"/>
      <c r="BE128" s="20"/>
      <c r="BG128" s="3"/>
      <c r="BH128" s="1"/>
      <c r="BI128" s="1"/>
      <c r="BJ128" s="1"/>
      <c r="BK128" s="1"/>
      <c r="BL128" s="1"/>
    </row>
    <row r="129" spans="1:64" x14ac:dyDescent="0.25">
      <c r="A129" s="23" t="s">
        <v>1</v>
      </c>
      <c r="B129" s="23" t="s">
        <v>2</v>
      </c>
      <c r="C129" s="23" t="s">
        <v>25</v>
      </c>
      <c r="D129" s="23" t="s">
        <v>4</v>
      </c>
      <c r="E129" s="23" t="s">
        <v>1870</v>
      </c>
      <c r="F129" s="23" t="s">
        <v>3126</v>
      </c>
      <c r="G129"/>
      <c r="H129" s="69">
        <v>-2.1299999999999999E-2</v>
      </c>
      <c r="I129" s="69"/>
      <c r="J129" s="71">
        <v>9.3700000000000006E-2</v>
      </c>
      <c r="K129" s="71">
        <v>9.4600000000000004E-2</v>
      </c>
      <c r="L129" s="71">
        <v>1.5299999999999999E-2</v>
      </c>
      <c r="M129" s="71">
        <v>1.0999999999999999E-2</v>
      </c>
      <c r="N129" s="69">
        <v>-2.1299999999999999E-2</v>
      </c>
      <c r="O129" s="69">
        <v>-0.12520000000000001</v>
      </c>
      <c r="P129" s="71"/>
      <c r="Q129" s="72">
        <v>7</v>
      </c>
      <c r="R129" s="70">
        <v>0.16</v>
      </c>
      <c r="S129" s="70">
        <v>0.2</v>
      </c>
      <c r="T129" s="70">
        <v>0.61</v>
      </c>
      <c r="U129" s="70">
        <v>15</v>
      </c>
      <c r="V129" s="70">
        <v>6</v>
      </c>
      <c r="BD129" s="20"/>
      <c r="BE129" s="20"/>
      <c r="BG129" s="3"/>
      <c r="BH129" s="1"/>
      <c r="BI129" s="1"/>
      <c r="BJ129" s="1"/>
      <c r="BK129" s="1"/>
      <c r="BL129" s="1"/>
    </row>
    <row r="130" spans="1:64" x14ac:dyDescent="0.25">
      <c r="A130" s="23" t="s">
        <v>1</v>
      </c>
      <c r="B130" s="23" t="s">
        <v>2</v>
      </c>
      <c r="C130" s="23" t="s">
        <v>39</v>
      </c>
      <c r="D130" s="23" t="s">
        <v>4</v>
      </c>
      <c r="E130" s="23" t="s">
        <v>1870</v>
      </c>
      <c r="F130" s="23" t="s">
        <v>1871</v>
      </c>
      <c r="G130"/>
      <c r="H130" s="69">
        <v>-1.55E-2</v>
      </c>
      <c r="I130" s="69"/>
      <c r="J130" s="71">
        <v>0.1305</v>
      </c>
      <c r="K130" s="71">
        <v>0.1173</v>
      </c>
      <c r="L130" s="71">
        <v>0.1396</v>
      </c>
      <c r="M130" s="71">
        <v>0.14130000000000001</v>
      </c>
      <c r="N130" s="69">
        <v>-1.55E-2</v>
      </c>
      <c r="O130" s="69">
        <v>-0.14180000000000001</v>
      </c>
      <c r="P130" s="71"/>
      <c r="Q130" s="72">
        <v>8</v>
      </c>
      <c r="R130" s="70">
        <v>1.19</v>
      </c>
      <c r="S130" s="70">
        <v>2.2599999999999998</v>
      </c>
      <c r="T130" s="70">
        <v>0.48</v>
      </c>
      <c r="U130" s="70">
        <v>23</v>
      </c>
      <c r="V130" s="70">
        <v>3</v>
      </c>
      <c r="BD130" s="20"/>
      <c r="BE130" s="20"/>
      <c r="BG130" s="3"/>
      <c r="BH130" s="1"/>
      <c r="BI130" s="1"/>
      <c r="BJ130" s="1"/>
      <c r="BK130" s="1"/>
      <c r="BL130" s="1"/>
    </row>
    <row r="131" spans="1:64" x14ac:dyDescent="0.25">
      <c r="A131" s="23" t="s">
        <v>1</v>
      </c>
      <c r="B131" s="23" t="s">
        <v>18</v>
      </c>
      <c r="C131" s="23" t="s">
        <v>25</v>
      </c>
      <c r="D131" s="23" t="s">
        <v>4</v>
      </c>
      <c r="E131" s="23" t="s">
        <v>627</v>
      </c>
      <c r="F131" s="23" t="s">
        <v>2319</v>
      </c>
      <c r="G131"/>
      <c r="H131" s="69">
        <v>-8.0000000000000002E-3</v>
      </c>
      <c r="I131" s="69"/>
      <c r="J131" s="71">
        <v>5.2499999999999998E-2</v>
      </c>
      <c r="K131" s="71">
        <v>4.3299999999999998E-2</v>
      </c>
      <c r="L131" s="71">
        <v>3.8E-3</v>
      </c>
      <c r="M131" s="71">
        <v>2.8999999999999998E-3</v>
      </c>
      <c r="N131" s="69">
        <v>-4.87E-2</v>
      </c>
      <c r="O131" s="69">
        <v>-0.15859999999999999</v>
      </c>
      <c r="P131" s="71"/>
      <c r="Q131" s="72">
        <v>662</v>
      </c>
      <c r="R131" s="70">
        <v>0.09</v>
      </c>
      <c r="S131" s="70">
        <v>0.11</v>
      </c>
      <c r="T131" s="70">
        <v>0.61</v>
      </c>
      <c r="U131" s="70">
        <v>40</v>
      </c>
      <c r="V131" s="70">
        <v>12</v>
      </c>
      <c r="BD131" s="20"/>
      <c r="BE131" s="20"/>
      <c r="BG131" s="3"/>
      <c r="BH131" s="1"/>
      <c r="BI131" s="1"/>
      <c r="BJ131" s="1"/>
      <c r="BK131" s="1"/>
      <c r="BL131" s="1"/>
    </row>
    <row r="132" spans="1:64" x14ac:dyDescent="0.25">
      <c r="A132" s="23" t="s">
        <v>1</v>
      </c>
      <c r="B132" s="23" t="s">
        <v>18</v>
      </c>
      <c r="C132" s="23" t="s">
        <v>25</v>
      </c>
      <c r="D132" s="23" t="s">
        <v>48</v>
      </c>
      <c r="E132" s="23" t="s">
        <v>627</v>
      </c>
      <c r="F132" s="23" t="s">
        <v>628</v>
      </c>
      <c r="G132"/>
      <c r="H132" s="69">
        <v>1.23E-2</v>
      </c>
      <c r="I132" s="69"/>
      <c r="J132" s="71">
        <v>7.1000000000000004E-3</v>
      </c>
      <c r="K132" s="71">
        <v>6.6799999999999998E-2</v>
      </c>
      <c r="L132" s="71">
        <v>-1.0800000000000001E-2</v>
      </c>
      <c r="M132" s="71">
        <v>-1.29E-2</v>
      </c>
      <c r="N132" s="69">
        <v>-0.27560000000000001</v>
      </c>
      <c r="O132" s="69">
        <v>-0.38750000000000001</v>
      </c>
      <c r="P132" s="71"/>
      <c r="Q132" s="72">
        <v>108</v>
      </c>
      <c r="R132" s="70">
        <v>-0.16</v>
      </c>
      <c r="S132" s="70">
        <v>-0.27</v>
      </c>
      <c r="T132" s="70">
        <v>-0.55000000000000004</v>
      </c>
      <c r="U132" s="70">
        <v>151</v>
      </c>
      <c r="V132" s="70">
        <v>28</v>
      </c>
      <c r="BD132" s="20"/>
      <c r="BE132" s="20"/>
      <c r="BG132" s="3"/>
      <c r="BH132" s="1"/>
      <c r="BI132" s="1"/>
      <c r="BJ132" s="1"/>
      <c r="BK132" s="1"/>
      <c r="BL132" s="1"/>
    </row>
    <row r="133" spans="1:64" x14ac:dyDescent="0.25">
      <c r="A133" s="23" t="s">
        <v>1</v>
      </c>
      <c r="B133" s="23" t="s">
        <v>18</v>
      </c>
      <c r="C133" s="23" t="s">
        <v>25</v>
      </c>
      <c r="D133" s="23" t="s">
        <v>48</v>
      </c>
      <c r="E133" s="23" t="s">
        <v>627</v>
      </c>
      <c r="F133" s="23" t="s">
        <v>629</v>
      </c>
      <c r="G133"/>
      <c r="H133" s="69">
        <v>1.2800000000000001E-2</v>
      </c>
      <c r="I133" s="69"/>
      <c r="J133" s="71">
        <v>5.3800000000000001E-2</v>
      </c>
      <c r="K133" s="71">
        <v>7.46E-2</v>
      </c>
      <c r="L133" s="71">
        <v>-9.4000000000000004E-3</v>
      </c>
      <c r="M133" s="71">
        <v>-1.2E-2</v>
      </c>
      <c r="N133" s="69">
        <v>-0.2442</v>
      </c>
      <c r="O133" s="69">
        <v>-0.4143</v>
      </c>
      <c r="P133" s="71"/>
      <c r="Q133" s="72">
        <v>395</v>
      </c>
      <c r="R133" s="70">
        <v>-0.13</v>
      </c>
      <c r="S133" s="70">
        <v>-0.27</v>
      </c>
      <c r="T133" s="70">
        <v>-0.63</v>
      </c>
      <c r="U133" s="70">
        <v>151</v>
      </c>
      <c r="V133" s="70">
        <v>42</v>
      </c>
      <c r="BD133" s="20"/>
      <c r="BE133" s="20"/>
      <c r="BG133" s="3"/>
      <c r="BH133" s="1"/>
      <c r="BI133" s="1"/>
      <c r="BJ133" s="1"/>
      <c r="BK133" s="1"/>
      <c r="BL133" s="1"/>
    </row>
    <row r="134" spans="1:64" x14ac:dyDescent="0.25">
      <c r="A134" s="23" t="s">
        <v>1</v>
      </c>
      <c r="B134" s="23" t="s">
        <v>18</v>
      </c>
      <c r="C134" s="23" t="s">
        <v>25</v>
      </c>
      <c r="D134" s="23" t="s">
        <v>29</v>
      </c>
      <c r="E134" s="23" t="s">
        <v>627</v>
      </c>
      <c r="F134" s="23" t="s">
        <v>2320</v>
      </c>
      <c r="G134"/>
      <c r="H134" s="69">
        <v>1.1000000000000001E-3</v>
      </c>
      <c r="I134" s="69"/>
      <c r="J134" s="71">
        <v>2.7900000000000001E-2</v>
      </c>
      <c r="K134" s="71">
        <v>0.02</v>
      </c>
      <c r="L134" s="71">
        <v>2.8999999999999998E-3</v>
      </c>
      <c r="M134" s="71">
        <v>2.8E-3</v>
      </c>
      <c r="N134" s="69">
        <v>-4.3200000000000002E-2</v>
      </c>
      <c r="O134" s="69">
        <v>-0.1089</v>
      </c>
      <c r="P134" s="71"/>
      <c r="Q134" s="72">
        <v>57</v>
      </c>
      <c r="R134" s="70">
        <v>0.15</v>
      </c>
      <c r="S134" s="70">
        <v>0.17</v>
      </c>
      <c r="T134" s="70">
        <v>0.24</v>
      </c>
      <c r="U134" s="70">
        <v>88</v>
      </c>
      <c r="V134" s="70">
        <v>14</v>
      </c>
      <c r="BD134" s="20"/>
      <c r="BE134" s="20"/>
      <c r="BG134" s="3"/>
      <c r="BH134" s="1"/>
      <c r="BI134" s="1"/>
      <c r="BJ134" s="1"/>
      <c r="BK134" s="1"/>
      <c r="BL134" s="1"/>
    </row>
    <row r="135" spans="1:64" x14ac:dyDescent="0.25">
      <c r="A135" s="23" t="s">
        <v>1</v>
      </c>
      <c r="B135" s="23" t="s">
        <v>2</v>
      </c>
      <c r="C135" s="23" t="s">
        <v>13</v>
      </c>
      <c r="D135" s="23" t="s">
        <v>4</v>
      </c>
      <c r="E135" s="23" t="s">
        <v>1719</v>
      </c>
      <c r="F135" s="23" t="s">
        <v>1720</v>
      </c>
      <c r="G135"/>
      <c r="H135" s="69">
        <v>-2.7900000000000001E-2</v>
      </c>
      <c r="I135" s="69"/>
      <c r="J135" s="71">
        <v>-1.1299999999999999E-2</v>
      </c>
      <c r="K135" s="71">
        <v>0.14680000000000001</v>
      </c>
      <c r="L135" s="71">
        <v>1.6E-2</v>
      </c>
      <c r="M135" s="71">
        <v>5.5999999999999999E-3</v>
      </c>
      <c r="N135" s="69">
        <v>-0.28760000000000002</v>
      </c>
      <c r="O135" s="69">
        <v>-0.40749999999999997</v>
      </c>
      <c r="P135" s="71"/>
      <c r="Q135" s="72">
        <v>2</v>
      </c>
      <c r="R135" s="70">
        <v>0.11</v>
      </c>
      <c r="S135" s="70">
        <v>0.22</v>
      </c>
      <c r="T135" s="70">
        <v>0.02</v>
      </c>
      <c r="U135" s="70">
        <v>68</v>
      </c>
      <c r="V135" s="70">
        <v>15</v>
      </c>
      <c r="BD135" s="20"/>
      <c r="BE135" s="20"/>
      <c r="BG135" s="3"/>
      <c r="BH135" s="1"/>
      <c r="BI135" s="1"/>
      <c r="BJ135" s="1"/>
      <c r="BK135" s="1"/>
      <c r="BL135" s="1"/>
    </row>
    <row r="136" spans="1:64" x14ac:dyDescent="0.25">
      <c r="A136" s="23" t="s">
        <v>1</v>
      </c>
      <c r="B136" s="23" t="s">
        <v>18</v>
      </c>
      <c r="C136" s="23" t="s">
        <v>25</v>
      </c>
      <c r="D136" s="23" t="s">
        <v>45</v>
      </c>
      <c r="E136" s="23" t="s">
        <v>2321</v>
      </c>
      <c r="F136" s="23" t="s">
        <v>2322</v>
      </c>
      <c r="G136"/>
      <c r="H136" s="69">
        <v>0</v>
      </c>
      <c r="I136" s="69"/>
      <c r="J136" s="71">
        <v>4.53E-2</v>
      </c>
      <c r="K136" s="71">
        <v>0.1416</v>
      </c>
      <c r="L136" s="71">
        <v>5.0299999999999997E-2</v>
      </c>
      <c r="M136" s="71">
        <v>4.19E-2</v>
      </c>
      <c r="N136" s="69">
        <v>-6.5000000000000002E-2</v>
      </c>
      <c r="O136" s="69">
        <v>-0.20760000000000001</v>
      </c>
      <c r="P136" s="71"/>
      <c r="Q136" s="72">
        <v>32</v>
      </c>
      <c r="R136" s="70">
        <v>0.36</v>
      </c>
      <c r="S136" s="70">
        <v>0.63</v>
      </c>
      <c r="T136" s="70">
        <v>-0.11</v>
      </c>
      <c r="U136" s="70">
        <v>31</v>
      </c>
      <c r="V136" s="70">
        <v>13</v>
      </c>
      <c r="BD136" s="20"/>
      <c r="BE136" s="20"/>
      <c r="BG136" s="3"/>
      <c r="BH136" s="1"/>
      <c r="BI136" s="1"/>
      <c r="BJ136" s="1"/>
      <c r="BK136" s="1"/>
      <c r="BL136" s="1"/>
    </row>
    <row r="137" spans="1:64" x14ac:dyDescent="0.25">
      <c r="A137" s="23" t="s">
        <v>1</v>
      </c>
      <c r="B137" s="23" t="s">
        <v>18</v>
      </c>
      <c r="C137" s="23" t="s">
        <v>25</v>
      </c>
      <c r="D137" s="23" t="s">
        <v>4</v>
      </c>
      <c r="E137" s="23" t="s">
        <v>2323</v>
      </c>
      <c r="F137" s="23" t="s">
        <v>656</v>
      </c>
      <c r="G137"/>
      <c r="H137" s="69">
        <v>-2.6599999999999999E-2</v>
      </c>
      <c r="I137" s="69"/>
      <c r="J137" s="71">
        <v>1.15E-2</v>
      </c>
      <c r="K137" s="71">
        <v>6.1899999999999997E-2</v>
      </c>
      <c r="L137" s="71">
        <v>-1.29E-2</v>
      </c>
      <c r="M137" s="71">
        <v>-1.47E-2</v>
      </c>
      <c r="N137" s="69">
        <v>-0.14230000000000001</v>
      </c>
      <c r="O137" s="69">
        <v>-0.20880000000000001</v>
      </c>
      <c r="P137" s="71"/>
      <c r="Q137" s="72">
        <v>25</v>
      </c>
      <c r="R137" s="70">
        <v>-0.21</v>
      </c>
      <c r="S137" s="70">
        <v>-0.33</v>
      </c>
      <c r="T137" s="70">
        <v>0.71</v>
      </c>
      <c r="U137" s="70">
        <v>41</v>
      </c>
      <c r="V137" s="70">
        <v>19</v>
      </c>
      <c r="BD137" s="20"/>
      <c r="BE137" s="20"/>
      <c r="BG137" s="3"/>
      <c r="BH137" s="1"/>
      <c r="BI137" s="1"/>
      <c r="BJ137" s="1"/>
      <c r="BK137" s="1"/>
      <c r="BL137" s="1"/>
    </row>
    <row r="138" spans="1:64" x14ac:dyDescent="0.25">
      <c r="A138" s="23" t="s">
        <v>1</v>
      </c>
      <c r="B138" s="23" t="s">
        <v>18</v>
      </c>
      <c r="C138" s="23" t="s">
        <v>25</v>
      </c>
      <c r="D138" s="23" t="s">
        <v>48</v>
      </c>
      <c r="E138" s="23" t="s">
        <v>343</v>
      </c>
      <c r="F138" s="23" t="s">
        <v>49</v>
      </c>
      <c r="G138"/>
      <c r="H138" s="69">
        <v>-5.1200000000000002E-2</v>
      </c>
      <c r="I138" s="69"/>
      <c r="J138" s="71">
        <v>2.2499999999999999E-2</v>
      </c>
      <c r="K138" s="71">
        <v>0.21410000000000001</v>
      </c>
      <c r="L138" s="71">
        <v>8.48E-2</v>
      </c>
      <c r="M138" s="71">
        <v>6.2899999999999998E-2</v>
      </c>
      <c r="N138" s="69">
        <v>-5.1200000000000002E-2</v>
      </c>
      <c r="O138" s="69">
        <v>-0.34300000000000003</v>
      </c>
      <c r="P138" s="71"/>
      <c r="Q138" s="72">
        <v>1</v>
      </c>
      <c r="R138" s="70">
        <v>0.4</v>
      </c>
      <c r="S138" s="70">
        <v>0.45</v>
      </c>
      <c r="T138" s="70">
        <v>0.56000000000000005</v>
      </c>
      <c r="U138" s="70">
        <v>29</v>
      </c>
      <c r="V138" s="70">
        <v>5</v>
      </c>
      <c r="BD138" s="20"/>
      <c r="BE138" s="20"/>
      <c r="BG138" s="3"/>
      <c r="BH138" s="1"/>
      <c r="BI138" s="1"/>
      <c r="BJ138" s="1"/>
      <c r="BK138" s="1"/>
      <c r="BL138" s="1"/>
    </row>
    <row r="139" spans="1:64" x14ac:dyDescent="0.25">
      <c r="A139" s="23" t="s">
        <v>1</v>
      </c>
      <c r="B139" s="23" t="s">
        <v>2</v>
      </c>
      <c r="C139" s="23" t="s">
        <v>13</v>
      </c>
      <c r="D139" s="23" t="s">
        <v>344</v>
      </c>
      <c r="E139" s="23" t="s">
        <v>50</v>
      </c>
      <c r="F139" s="23" t="s">
        <v>1513</v>
      </c>
      <c r="G139"/>
      <c r="H139" s="69">
        <v>2.4940000000000001E-3</v>
      </c>
      <c r="I139" s="69"/>
      <c r="J139" s="71">
        <v>0.1792</v>
      </c>
      <c r="K139" s="71">
        <v>0.1255</v>
      </c>
      <c r="L139" s="71">
        <v>0.15329999999999999</v>
      </c>
      <c r="M139" s="71">
        <v>0.15570000000000001</v>
      </c>
      <c r="N139" s="69">
        <v>0</v>
      </c>
      <c r="O139" s="69">
        <v>-0.15390000000000001</v>
      </c>
      <c r="P139" s="71"/>
      <c r="Q139" s="72">
        <v>2473</v>
      </c>
      <c r="R139" s="70">
        <v>1.22</v>
      </c>
      <c r="S139" s="70">
        <v>1.92</v>
      </c>
      <c r="T139" s="70">
        <v>-0.14000000000000001</v>
      </c>
      <c r="U139" s="70">
        <v>16</v>
      </c>
      <c r="V139" s="70">
        <v>3</v>
      </c>
      <c r="BD139" s="20"/>
      <c r="BE139" s="20"/>
      <c r="BG139" s="3"/>
      <c r="BH139" s="1"/>
      <c r="BI139" s="1"/>
      <c r="BJ139" s="1"/>
      <c r="BK139" s="1"/>
      <c r="BL139" s="1"/>
    </row>
    <row r="140" spans="1:64" x14ac:dyDescent="0.25">
      <c r="A140" s="23" t="s">
        <v>1</v>
      </c>
      <c r="B140" s="23" t="s">
        <v>2</v>
      </c>
      <c r="C140" s="23" t="s">
        <v>13</v>
      </c>
      <c r="D140" s="23" t="s">
        <v>344</v>
      </c>
      <c r="E140" s="23" t="s">
        <v>50</v>
      </c>
      <c r="F140" s="23" t="s">
        <v>2324</v>
      </c>
      <c r="G140"/>
      <c r="H140" s="69">
        <v>7.7999999999999996E-3</v>
      </c>
      <c r="I140" s="69"/>
      <c r="J140" s="71">
        <v>0.1502</v>
      </c>
      <c r="K140" s="71">
        <v>9.1999999999999998E-2</v>
      </c>
      <c r="L140" s="71">
        <v>0.105</v>
      </c>
      <c r="M140" s="71">
        <v>0.1057</v>
      </c>
      <c r="N140" s="69">
        <v>0</v>
      </c>
      <c r="O140" s="69">
        <v>-8.1299999999999997E-2</v>
      </c>
      <c r="P140" s="71"/>
      <c r="Q140" s="72">
        <v>604</v>
      </c>
      <c r="R140" s="70">
        <v>1.1399999999999999</v>
      </c>
      <c r="S140" s="70">
        <v>1.1000000000000001</v>
      </c>
      <c r="T140" s="70">
        <v>-0.08</v>
      </c>
      <c r="U140" s="70">
        <v>3</v>
      </c>
      <c r="V140" s="70">
        <v>1</v>
      </c>
      <c r="BD140" s="20"/>
      <c r="BE140" s="20"/>
      <c r="BG140" s="3"/>
      <c r="BH140" s="1"/>
      <c r="BI140" s="1"/>
      <c r="BJ140" s="1"/>
      <c r="BK140" s="1"/>
      <c r="BL140" s="1"/>
    </row>
    <row r="141" spans="1:64" x14ac:dyDescent="0.25">
      <c r="A141" s="23" t="s">
        <v>1</v>
      </c>
      <c r="B141" s="23" t="s">
        <v>2</v>
      </c>
      <c r="C141" s="23" t="s">
        <v>25</v>
      </c>
      <c r="D141" s="23" t="s">
        <v>4</v>
      </c>
      <c r="E141" s="23" t="s">
        <v>50</v>
      </c>
      <c r="F141" s="23" t="s">
        <v>1514</v>
      </c>
      <c r="G141"/>
      <c r="H141" s="69">
        <v>4.6100000000000002E-2</v>
      </c>
      <c r="I141" s="69"/>
      <c r="J141" s="71">
        <v>-3.6400000000000002E-2</v>
      </c>
      <c r="K141" s="71">
        <v>0.1019</v>
      </c>
      <c r="L141" s="71">
        <v>6.0900000000000003E-2</v>
      </c>
      <c r="M141" s="71">
        <v>5.7200000000000001E-2</v>
      </c>
      <c r="N141" s="69">
        <v>-0.1249</v>
      </c>
      <c r="O141" s="69">
        <v>-0.18210000000000001</v>
      </c>
      <c r="P141" s="71"/>
      <c r="Q141" s="72">
        <v>740</v>
      </c>
      <c r="R141" s="70">
        <v>0.6</v>
      </c>
      <c r="S141" s="70">
        <v>0.95</v>
      </c>
      <c r="T141" s="70">
        <v>-0.08</v>
      </c>
      <c r="U141" s="70">
        <v>22</v>
      </c>
      <c r="V141" s="70">
        <v>6</v>
      </c>
      <c r="BD141" s="20"/>
      <c r="BE141" s="20"/>
      <c r="BG141" s="3"/>
      <c r="BH141" s="1"/>
      <c r="BI141" s="1"/>
      <c r="BJ141" s="1"/>
      <c r="BK141" s="1"/>
      <c r="BL141" s="1"/>
    </row>
    <row r="142" spans="1:64" x14ac:dyDescent="0.25">
      <c r="A142" s="23" t="s">
        <v>1</v>
      </c>
      <c r="B142" s="23" t="s">
        <v>2</v>
      </c>
      <c r="C142" s="23" t="s">
        <v>13</v>
      </c>
      <c r="D142" s="23" t="s">
        <v>4</v>
      </c>
      <c r="E142" s="23" t="s">
        <v>50</v>
      </c>
      <c r="F142" s="23" t="s">
        <v>2692</v>
      </c>
      <c r="G142"/>
      <c r="H142" s="69">
        <v>3.1800000000000002E-2</v>
      </c>
      <c r="I142" s="69"/>
      <c r="J142" s="71">
        <v>8.0399999999999999E-2</v>
      </c>
      <c r="K142" s="71">
        <v>0.1003</v>
      </c>
      <c r="L142" s="71">
        <v>4.4999999999999998E-2</v>
      </c>
      <c r="M142" s="71">
        <v>4.07E-2</v>
      </c>
      <c r="N142" s="69">
        <v>-4.99E-2</v>
      </c>
      <c r="O142" s="69">
        <v>-0.1239</v>
      </c>
      <c r="P142" s="71"/>
      <c r="Q142" s="72">
        <v>652</v>
      </c>
      <c r="R142" s="70">
        <v>0.45</v>
      </c>
      <c r="S142" s="70">
        <v>0.75</v>
      </c>
      <c r="T142" s="70">
        <v>-0.3</v>
      </c>
      <c r="U142" s="70">
        <v>37</v>
      </c>
      <c r="V142" s="70">
        <v>13</v>
      </c>
      <c r="BD142" s="20"/>
      <c r="BE142" s="20"/>
      <c r="BG142" s="3"/>
      <c r="BH142" s="1"/>
      <c r="BI142" s="1"/>
      <c r="BJ142" s="1"/>
      <c r="BK142" s="1"/>
      <c r="BL142" s="1"/>
    </row>
    <row r="143" spans="1:64" x14ac:dyDescent="0.25">
      <c r="A143" s="23" t="s">
        <v>1</v>
      </c>
      <c r="B143" s="23" t="s">
        <v>2</v>
      </c>
      <c r="C143" s="23" t="s">
        <v>27</v>
      </c>
      <c r="D143" s="23" t="s">
        <v>45</v>
      </c>
      <c r="E143" s="23" t="s">
        <v>53</v>
      </c>
      <c r="F143" s="23" t="s">
        <v>325</v>
      </c>
      <c r="G143"/>
      <c r="H143" s="69">
        <v>-1.09E-2</v>
      </c>
      <c r="I143" s="69"/>
      <c r="J143" s="71">
        <v>-0.15429999999999999</v>
      </c>
      <c r="K143" s="71">
        <v>0.1012</v>
      </c>
      <c r="L143" s="71">
        <v>4.3299999999999998E-2</v>
      </c>
      <c r="M143" s="71">
        <v>3.8899999999999997E-2</v>
      </c>
      <c r="N143" s="69">
        <v>-0.15429999999999999</v>
      </c>
      <c r="O143" s="69">
        <v>-0.19040000000000001</v>
      </c>
      <c r="P143" s="71"/>
      <c r="Q143" s="72">
        <v>6</v>
      </c>
      <c r="R143" s="70">
        <v>0.43</v>
      </c>
      <c r="S143" s="70">
        <v>0.49</v>
      </c>
      <c r="T143" s="70">
        <v>-0.11</v>
      </c>
      <c r="U143" s="70">
        <v>20</v>
      </c>
      <c r="V143" s="70">
        <v>6</v>
      </c>
      <c r="BD143" s="20"/>
      <c r="BE143" s="20"/>
      <c r="BG143" s="3"/>
      <c r="BH143" s="1"/>
      <c r="BI143" s="1"/>
      <c r="BJ143" s="1"/>
      <c r="BK143" s="1"/>
      <c r="BL143" s="1"/>
    </row>
    <row r="144" spans="1:64" x14ac:dyDescent="0.25">
      <c r="A144" s="23" t="s">
        <v>1</v>
      </c>
      <c r="B144" s="23" t="s">
        <v>2</v>
      </c>
      <c r="C144" s="23" t="s">
        <v>56</v>
      </c>
      <c r="D144" s="23" t="s">
        <v>48</v>
      </c>
      <c r="E144" s="23" t="s">
        <v>53</v>
      </c>
      <c r="F144" s="23" t="s">
        <v>2296</v>
      </c>
      <c r="G144"/>
      <c r="H144" s="69">
        <v>4.1599999999999998E-2</v>
      </c>
      <c r="I144" s="69"/>
      <c r="J144" s="71">
        <v>4.8599999999999997E-2</v>
      </c>
      <c r="K144" s="71">
        <v>5.96E-2</v>
      </c>
      <c r="L144" s="71">
        <v>7.46E-2</v>
      </c>
      <c r="M144" s="71">
        <v>7.5399999999999995E-2</v>
      </c>
      <c r="N144" s="69">
        <v>0</v>
      </c>
      <c r="O144" s="69">
        <v>-2.9899999999999999E-2</v>
      </c>
      <c r="P144" s="71"/>
      <c r="Q144" s="72">
        <v>569</v>
      </c>
      <c r="R144" s="70">
        <v>1.25</v>
      </c>
      <c r="S144" s="70">
        <v>3.69</v>
      </c>
      <c r="T144" s="70">
        <v>-0.78</v>
      </c>
      <c r="U144" s="70">
        <v>6</v>
      </c>
      <c r="V144" s="70">
        <v>2</v>
      </c>
      <c r="BD144" s="20"/>
      <c r="BE144" s="20"/>
      <c r="BG144" s="3"/>
      <c r="BH144" s="1"/>
      <c r="BI144" s="1"/>
      <c r="BJ144" s="1"/>
      <c r="BK144" s="1"/>
      <c r="BL144" s="1"/>
    </row>
    <row r="145" spans="1:64" x14ac:dyDescent="0.25">
      <c r="A145" s="23" t="s">
        <v>1</v>
      </c>
      <c r="B145" s="23" t="s">
        <v>2</v>
      </c>
      <c r="C145" s="23" t="s">
        <v>27</v>
      </c>
      <c r="D145" s="23" t="s">
        <v>16</v>
      </c>
      <c r="E145" s="23" t="s">
        <v>53</v>
      </c>
      <c r="F145" s="23" t="s">
        <v>54</v>
      </c>
      <c r="G145"/>
      <c r="H145" s="69">
        <v>-7.4999999999999997E-3</v>
      </c>
      <c r="I145" s="69"/>
      <c r="J145" s="71">
        <v>-0.12529999999999999</v>
      </c>
      <c r="K145" s="71">
        <v>0.111</v>
      </c>
      <c r="L145" s="71">
        <v>4.5199999999999997E-2</v>
      </c>
      <c r="M145" s="71">
        <v>3.9800000000000002E-2</v>
      </c>
      <c r="N145" s="69">
        <v>-0.12529999999999999</v>
      </c>
      <c r="O145" s="69">
        <v>-0.20399999999999999</v>
      </c>
      <c r="P145" s="71"/>
      <c r="Q145" s="72">
        <v>5</v>
      </c>
      <c r="R145" s="70">
        <v>0.41</v>
      </c>
      <c r="S145" s="70">
        <v>0.61</v>
      </c>
      <c r="T145" s="70">
        <v>-0.03</v>
      </c>
      <c r="U145" s="70">
        <v>40</v>
      </c>
      <c r="V145" s="70">
        <v>9</v>
      </c>
      <c r="BD145" s="20"/>
      <c r="BE145" s="20"/>
      <c r="BG145" s="3"/>
      <c r="BH145" s="1"/>
      <c r="BI145" s="1"/>
      <c r="BJ145" s="1"/>
      <c r="BK145" s="1"/>
      <c r="BL145" s="1"/>
    </row>
    <row r="146" spans="1:64" x14ac:dyDescent="0.25">
      <c r="A146" s="23" t="s">
        <v>1</v>
      </c>
      <c r="B146" s="23" t="s">
        <v>2</v>
      </c>
      <c r="C146" s="23" t="s">
        <v>13</v>
      </c>
      <c r="D146" s="23" t="s">
        <v>4</v>
      </c>
      <c r="E146" s="23" t="s">
        <v>53</v>
      </c>
      <c r="F146" s="23" t="s">
        <v>41</v>
      </c>
      <c r="G146"/>
      <c r="H146" s="69">
        <v>2.35E-2</v>
      </c>
      <c r="I146" s="69"/>
      <c r="J146" s="71">
        <v>-1.8100000000000002E-2</v>
      </c>
      <c r="K146" s="71">
        <v>8.77E-2</v>
      </c>
      <c r="L146" s="71">
        <v>2.6800000000000001E-2</v>
      </c>
      <c r="M146" s="71">
        <v>2.3199999999999998E-2</v>
      </c>
      <c r="N146" s="69">
        <v>-9.6000000000000002E-2</v>
      </c>
      <c r="O146" s="69">
        <v>-0.15029999999999999</v>
      </c>
      <c r="P146" s="71"/>
      <c r="Q146" s="72">
        <v>8</v>
      </c>
      <c r="R146" s="70">
        <v>0.31</v>
      </c>
      <c r="S146" s="70">
        <v>0.51</v>
      </c>
      <c r="T146" s="70">
        <v>-7.0000000000000007E-2</v>
      </c>
      <c r="U146" s="70">
        <v>47</v>
      </c>
      <c r="V146" s="70">
        <v>14</v>
      </c>
      <c r="BD146" s="20"/>
      <c r="BE146" s="20"/>
      <c r="BG146" s="3"/>
      <c r="BH146" s="1"/>
      <c r="BI146" s="1"/>
      <c r="BJ146" s="1"/>
      <c r="BK146" s="1"/>
      <c r="BL146" s="1"/>
    </row>
    <row r="147" spans="1:64" x14ac:dyDescent="0.25">
      <c r="A147" s="23" t="s">
        <v>1</v>
      </c>
      <c r="B147" s="23" t="s">
        <v>2</v>
      </c>
      <c r="C147" s="23" t="s">
        <v>22</v>
      </c>
      <c r="D147" s="23" t="s">
        <v>29</v>
      </c>
      <c r="E147" s="23" t="s">
        <v>2144</v>
      </c>
      <c r="F147" s="23" t="s">
        <v>2145</v>
      </c>
      <c r="G147"/>
      <c r="H147" s="69">
        <v>-1.95E-2</v>
      </c>
      <c r="I147" s="69"/>
      <c r="J147" s="71">
        <v>3.8E-3</v>
      </c>
      <c r="K147" s="71">
        <v>9.1300000000000006E-2</v>
      </c>
      <c r="L147" s="71">
        <v>7.9000000000000001E-2</v>
      </c>
      <c r="M147" s="71">
        <v>7.7700000000000005E-2</v>
      </c>
      <c r="N147" s="69">
        <v>-2.7699999999999999E-2</v>
      </c>
      <c r="O147" s="69">
        <v>-8.0699999999999994E-2</v>
      </c>
      <c r="P147" s="71"/>
      <c r="Q147" s="72">
        <v>47</v>
      </c>
      <c r="R147" s="70">
        <v>0.87</v>
      </c>
      <c r="S147" s="70">
        <v>1.32</v>
      </c>
      <c r="T147" s="70">
        <v>0.15</v>
      </c>
      <c r="U147" s="70">
        <v>2</v>
      </c>
      <c r="V147" s="70">
        <v>1</v>
      </c>
      <c r="BD147" s="20"/>
      <c r="BE147" s="20"/>
      <c r="BG147" s="3"/>
      <c r="BH147" s="1"/>
      <c r="BI147" s="1"/>
      <c r="BJ147" s="1"/>
      <c r="BK147" s="1"/>
      <c r="BL147" s="1"/>
    </row>
    <row r="148" spans="1:64" x14ac:dyDescent="0.25">
      <c r="A148" s="23" t="s">
        <v>1</v>
      </c>
      <c r="B148" s="23" t="s">
        <v>2</v>
      </c>
      <c r="C148" s="23" t="s">
        <v>39</v>
      </c>
      <c r="D148" s="23" t="s">
        <v>4</v>
      </c>
      <c r="E148" s="23" t="s">
        <v>2144</v>
      </c>
      <c r="F148" s="23" t="s">
        <v>3045</v>
      </c>
      <c r="G148"/>
      <c r="H148" s="69">
        <v>1.14E-2</v>
      </c>
      <c r="I148" s="69"/>
      <c r="J148" s="71">
        <v>8.6699999999999999E-2</v>
      </c>
      <c r="K148" s="71">
        <v>8.1199999999999994E-2</v>
      </c>
      <c r="L148" s="71">
        <v>0.1075</v>
      </c>
      <c r="M148" s="71">
        <v>0.1094</v>
      </c>
      <c r="N148" s="69">
        <v>-3.2800000000000003E-2</v>
      </c>
      <c r="O148" s="69">
        <v>-6.5100000000000005E-2</v>
      </c>
      <c r="P148" s="71"/>
      <c r="Q148" s="72">
        <v>40</v>
      </c>
      <c r="R148" s="70">
        <v>1.32</v>
      </c>
      <c r="S148" s="70">
        <v>2.61</v>
      </c>
      <c r="T148" s="70">
        <v>-0.13</v>
      </c>
      <c r="U148" s="70">
        <v>10</v>
      </c>
      <c r="V148" s="70">
        <v>2</v>
      </c>
      <c r="BD148" s="20"/>
      <c r="BE148" s="20"/>
      <c r="BG148" s="3"/>
      <c r="BH148" s="1"/>
      <c r="BI148" s="1"/>
      <c r="BJ148" s="1"/>
      <c r="BK148" s="1"/>
      <c r="BL148" s="1"/>
    </row>
    <row r="149" spans="1:64" x14ac:dyDescent="0.25">
      <c r="A149" s="23" t="s">
        <v>1</v>
      </c>
      <c r="B149" s="23" t="s">
        <v>18</v>
      </c>
      <c r="C149" s="23" t="s">
        <v>27</v>
      </c>
      <c r="D149" s="23" t="s">
        <v>170</v>
      </c>
      <c r="E149" s="23" t="s">
        <v>1407</v>
      </c>
      <c r="F149" s="23" t="s">
        <v>1408</v>
      </c>
      <c r="G149"/>
      <c r="H149" s="69">
        <v>8.2000000000000007E-3</v>
      </c>
      <c r="I149" s="69"/>
      <c r="J149" s="71">
        <v>-0.23499999999999999</v>
      </c>
      <c r="K149" s="71">
        <v>0.1832</v>
      </c>
      <c r="L149" s="71">
        <v>8.8999999999999996E-2</v>
      </c>
      <c r="M149" s="71">
        <v>7.4399999999999994E-2</v>
      </c>
      <c r="N149" s="69">
        <v>-0.26150000000000001</v>
      </c>
      <c r="O149" s="69">
        <v>-0.30840000000000001</v>
      </c>
      <c r="P149" s="71"/>
      <c r="Q149" s="72">
        <v>10</v>
      </c>
      <c r="R149" s="70">
        <v>0.49</v>
      </c>
      <c r="S149" s="70">
        <v>0.5</v>
      </c>
      <c r="T149" s="70">
        <v>0.06</v>
      </c>
      <c r="U149" s="70">
        <v>24</v>
      </c>
      <c r="V149" s="70">
        <v>4</v>
      </c>
      <c r="BD149" s="20"/>
      <c r="BE149" s="20"/>
      <c r="BG149" s="3"/>
      <c r="BH149" s="1"/>
      <c r="BI149" s="1"/>
      <c r="BJ149" s="1"/>
      <c r="BK149" s="1"/>
      <c r="BL149" s="1"/>
    </row>
    <row r="150" spans="1:64" x14ac:dyDescent="0.25">
      <c r="A150" s="23" t="s">
        <v>1</v>
      </c>
      <c r="B150" s="23" t="s">
        <v>18</v>
      </c>
      <c r="C150" s="23" t="s">
        <v>25</v>
      </c>
      <c r="D150" s="23" t="s">
        <v>4</v>
      </c>
      <c r="E150" s="23" t="s">
        <v>3349</v>
      </c>
      <c r="F150" s="23" t="s">
        <v>3350</v>
      </c>
      <c r="G150"/>
      <c r="H150" s="69">
        <v>-1.7999999999999999E-2</v>
      </c>
      <c r="I150" s="69"/>
      <c r="J150" s="71"/>
      <c r="K150" s="71"/>
      <c r="L150" s="71"/>
      <c r="M150" s="71"/>
      <c r="N150" s="69"/>
      <c r="O150" s="69"/>
      <c r="P150" s="71"/>
      <c r="Q150" s="72">
        <v>22</v>
      </c>
      <c r="R150" s="70"/>
      <c r="S150" s="70"/>
      <c r="T150" s="70"/>
      <c r="U150" s="70"/>
      <c r="V150" s="70"/>
      <c r="BD150" s="20"/>
      <c r="BE150" s="20"/>
      <c r="BG150" s="3"/>
      <c r="BH150" s="1"/>
      <c r="BI150" s="1"/>
      <c r="BJ150" s="1"/>
      <c r="BK150" s="1"/>
      <c r="BL150" s="1"/>
    </row>
    <row r="151" spans="1:64" x14ac:dyDescent="0.25">
      <c r="A151" s="23" t="s">
        <v>1</v>
      </c>
      <c r="B151" s="23" t="s">
        <v>2</v>
      </c>
      <c r="C151" s="23" t="s">
        <v>39</v>
      </c>
      <c r="D151" s="23" t="s">
        <v>4</v>
      </c>
      <c r="E151" s="23" t="s">
        <v>55</v>
      </c>
      <c r="F151" s="23" t="s">
        <v>1873</v>
      </c>
      <c r="G151"/>
      <c r="H151" s="69">
        <v>1.52E-2</v>
      </c>
      <c r="I151" s="69"/>
      <c r="J151" s="71">
        <v>9.5600000000000004E-2</v>
      </c>
      <c r="K151" s="71">
        <v>7.7399999999999997E-2</v>
      </c>
      <c r="L151" s="71">
        <v>5.74E-2</v>
      </c>
      <c r="M151" s="71">
        <v>5.6099999999999997E-2</v>
      </c>
      <c r="N151" s="69">
        <v>-1.46E-2</v>
      </c>
      <c r="O151" s="69">
        <v>-4.3099999999999999E-2</v>
      </c>
      <c r="P151" s="71"/>
      <c r="Q151" s="72">
        <v>262</v>
      </c>
      <c r="R151" s="70">
        <v>0.74</v>
      </c>
      <c r="S151" s="70">
        <v>1.51</v>
      </c>
      <c r="T151" s="70">
        <v>-0.18</v>
      </c>
      <c r="U151" s="70">
        <v>8</v>
      </c>
      <c r="V151" s="70">
        <v>5</v>
      </c>
      <c r="BD151" s="20"/>
      <c r="BE151" s="20"/>
      <c r="BG151" s="3"/>
      <c r="BH151" s="1"/>
      <c r="BI151" s="1"/>
      <c r="BJ151" s="1"/>
      <c r="BK151" s="1"/>
      <c r="BL151" s="1"/>
    </row>
    <row r="152" spans="1:64" x14ac:dyDescent="0.25">
      <c r="A152" s="23" t="s">
        <v>1</v>
      </c>
      <c r="B152" s="23" t="s">
        <v>2</v>
      </c>
      <c r="C152" s="23" t="s">
        <v>13</v>
      </c>
      <c r="D152" s="23" t="s">
        <v>344</v>
      </c>
      <c r="E152" s="23" t="s">
        <v>55</v>
      </c>
      <c r="F152" s="23" t="s">
        <v>1731</v>
      </c>
      <c r="G152"/>
      <c r="H152" s="69">
        <v>-2.4799999999999999E-2</v>
      </c>
      <c r="I152" s="69"/>
      <c r="J152" s="71">
        <v>5.2299999999999999E-2</v>
      </c>
      <c r="K152" s="71">
        <v>7.9600000000000004E-2</v>
      </c>
      <c r="L152" s="71">
        <v>6.5500000000000003E-2</v>
      </c>
      <c r="M152" s="71">
        <v>6.4299999999999996E-2</v>
      </c>
      <c r="N152" s="69">
        <v>-2.4799999999999999E-2</v>
      </c>
      <c r="O152" s="69">
        <v>-3.5200000000000002E-2</v>
      </c>
      <c r="P152" s="71"/>
      <c r="Q152" s="72">
        <v>342</v>
      </c>
      <c r="R152" s="70">
        <v>0.82</v>
      </c>
      <c r="S152" s="70">
        <v>1.76</v>
      </c>
      <c r="T152" s="70">
        <v>0.24</v>
      </c>
      <c r="U152" s="70">
        <v>6</v>
      </c>
      <c r="V152" s="70">
        <v>3</v>
      </c>
      <c r="BD152" s="20"/>
      <c r="BE152" s="20"/>
      <c r="BG152" s="3"/>
      <c r="BH152" s="1"/>
      <c r="BI152" s="1"/>
      <c r="BJ152" s="1"/>
      <c r="BK152" s="1"/>
      <c r="BL152" s="1"/>
    </row>
    <row r="153" spans="1:64" x14ac:dyDescent="0.25">
      <c r="A153" s="23" t="s">
        <v>1</v>
      </c>
      <c r="B153" s="23" t="s">
        <v>2</v>
      </c>
      <c r="C153" s="23" t="s">
        <v>13</v>
      </c>
      <c r="D153" s="23" t="s">
        <v>4</v>
      </c>
      <c r="E153" s="23" t="s">
        <v>55</v>
      </c>
      <c r="F153" s="23" t="s">
        <v>1515</v>
      </c>
      <c r="G153"/>
      <c r="H153" s="69">
        <v>-1.1999999999999999E-3</v>
      </c>
      <c r="I153" s="69"/>
      <c r="J153" s="71">
        <v>2.9100000000000001E-2</v>
      </c>
      <c r="K153" s="71">
        <v>0.14699999999999999</v>
      </c>
      <c r="L153" s="71">
        <v>6.1600000000000002E-2</v>
      </c>
      <c r="M153" s="71">
        <v>5.21E-2</v>
      </c>
      <c r="N153" s="69">
        <v>-0.13730000000000001</v>
      </c>
      <c r="O153" s="69">
        <v>-0.27129999999999999</v>
      </c>
      <c r="P153" s="71"/>
      <c r="Q153" s="72">
        <v>3976</v>
      </c>
      <c r="R153" s="70">
        <v>0.42</v>
      </c>
      <c r="S153" s="70">
        <v>0.65</v>
      </c>
      <c r="T153" s="70">
        <v>-0.17</v>
      </c>
      <c r="U153" s="70">
        <v>49</v>
      </c>
      <c r="V153" s="70">
        <v>11</v>
      </c>
      <c r="BD153" s="20"/>
      <c r="BE153" s="20"/>
      <c r="BG153" s="3"/>
      <c r="BH153" s="1"/>
      <c r="BI153" s="1"/>
      <c r="BJ153" s="1"/>
      <c r="BK153" s="1"/>
      <c r="BL153" s="1"/>
    </row>
    <row r="154" spans="1:64" x14ac:dyDescent="0.25">
      <c r="A154" s="23" t="s">
        <v>1</v>
      </c>
      <c r="B154" s="23" t="s">
        <v>2</v>
      </c>
      <c r="C154" s="23" t="s">
        <v>13</v>
      </c>
      <c r="D154" s="23" t="s">
        <v>128</v>
      </c>
      <c r="E154" s="23" t="s">
        <v>55</v>
      </c>
      <c r="F154" s="23" t="s">
        <v>1516</v>
      </c>
      <c r="G154"/>
      <c r="H154" s="69">
        <v>2.01E-2</v>
      </c>
      <c r="I154" s="69"/>
      <c r="J154" s="71">
        <v>7.6999999999999999E-2</v>
      </c>
      <c r="K154" s="71">
        <v>0.1348</v>
      </c>
      <c r="L154" s="71">
        <v>1.0500000000000001E-2</v>
      </c>
      <c r="M154" s="71">
        <v>1.6999999999999999E-3</v>
      </c>
      <c r="N154" s="69">
        <v>-8.8999999999999996E-2</v>
      </c>
      <c r="O154" s="69">
        <v>-0.23</v>
      </c>
      <c r="P154" s="71"/>
      <c r="Q154" s="72">
        <v>157</v>
      </c>
      <c r="R154" s="70">
        <v>0.08</v>
      </c>
      <c r="S154" s="70">
        <v>0.15</v>
      </c>
      <c r="T154" s="70">
        <v>-0.06</v>
      </c>
      <c r="U154" s="70">
        <v>32</v>
      </c>
      <c r="V154" s="70">
        <v>12</v>
      </c>
      <c r="BD154" s="20"/>
      <c r="BE154" s="20"/>
      <c r="BG154" s="3"/>
      <c r="BH154" s="1"/>
      <c r="BI154" s="1"/>
      <c r="BJ154" s="1"/>
      <c r="BK154" s="1"/>
      <c r="BL154" s="1"/>
    </row>
    <row r="155" spans="1:64" x14ac:dyDescent="0.25">
      <c r="A155" s="23" t="s">
        <v>1</v>
      </c>
      <c r="B155" s="23" t="s">
        <v>2</v>
      </c>
      <c r="C155" s="23" t="s">
        <v>13</v>
      </c>
      <c r="D155" s="23" t="s">
        <v>4</v>
      </c>
      <c r="E155" s="23" t="s">
        <v>55</v>
      </c>
      <c r="F155" s="23" t="s">
        <v>14</v>
      </c>
      <c r="G155"/>
      <c r="H155" s="69">
        <v>7.8279999999999999E-3</v>
      </c>
      <c r="I155" s="69"/>
      <c r="J155" s="71">
        <v>6.6900000000000001E-2</v>
      </c>
      <c r="K155" s="71">
        <v>0.1512</v>
      </c>
      <c r="L155" s="71">
        <v>8.2400000000000001E-2</v>
      </c>
      <c r="M155" s="71">
        <v>7.3400000000000007E-2</v>
      </c>
      <c r="N155" s="69">
        <v>-0.1072</v>
      </c>
      <c r="O155" s="69">
        <v>-0.24199999999999999</v>
      </c>
      <c r="P155" s="71"/>
      <c r="Q155" s="72">
        <v>3424</v>
      </c>
      <c r="R155" s="70">
        <v>0.54</v>
      </c>
      <c r="S155" s="70">
        <v>1</v>
      </c>
      <c r="T155" s="70">
        <v>-0.16</v>
      </c>
      <c r="U155" s="70">
        <v>70</v>
      </c>
      <c r="V155" s="70">
        <v>8</v>
      </c>
      <c r="BD155" s="20"/>
      <c r="BE155" s="20"/>
      <c r="BG155" s="3"/>
      <c r="BH155" s="1"/>
      <c r="BI155" s="1"/>
      <c r="BJ155" s="1"/>
      <c r="BK155" s="1"/>
      <c r="BL155" s="1"/>
    </row>
    <row r="156" spans="1:64" x14ac:dyDescent="0.25">
      <c r="A156" s="23" t="s">
        <v>1</v>
      </c>
      <c r="B156" s="23" t="s">
        <v>18</v>
      </c>
      <c r="C156" s="23" t="s">
        <v>22</v>
      </c>
      <c r="D156" s="23" t="s">
        <v>4</v>
      </c>
      <c r="E156" s="23" t="s">
        <v>1517</v>
      </c>
      <c r="F156" s="23" t="s">
        <v>1518</v>
      </c>
      <c r="G156"/>
      <c r="H156" s="69">
        <v>4.1000000000000003E-3</v>
      </c>
      <c r="I156" s="69"/>
      <c r="J156" s="71">
        <v>6.9099999999999995E-2</v>
      </c>
      <c r="K156" s="71">
        <v>7.2400000000000006E-2</v>
      </c>
      <c r="L156" s="71">
        <v>0.1145</v>
      </c>
      <c r="M156" s="71">
        <v>0.1179</v>
      </c>
      <c r="N156" s="69">
        <v>0</v>
      </c>
      <c r="O156" s="69">
        <v>-5.5199999999999999E-2</v>
      </c>
      <c r="P156" s="71"/>
      <c r="Q156" s="72">
        <v>3</v>
      </c>
      <c r="R156" s="70">
        <v>1.58</v>
      </c>
      <c r="S156" s="70">
        <v>3.18</v>
      </c>
      <c r="T156" s="70">
        <v>-0.26</v>
      </c>
      <c r="U156" s="70">
        <v>4</v>
      </c>
      <c r="V156" s="70">
        <v>3</v>
      </c>
      <c r="BD156" s="20"/>
      <c r="BE156" s="20"/>
      <c r="BG156" s="3"/>
      <c r="BH156" s="1"/>
      <c r="BI156" s="1"/>
      <c r="BJ156" s="1"/>
      <c r="BK156" s="1"/>
      <c r="BL156" s="1"/>
    </row>
    <row r="157" spans="1:64" x14ac:dyDescent="0.25">
      <c r="A157" s="23" t="s">
        <v>1</v>
      </c>
      <c r="B157" s="23" t="s">
        <v>2</v>
      </c>
      <c r="C157" s="23" t="s">
        <v>27</v>
      </c>
      <c r="D157" s="23" t="s">
        <v>4</v>
      </c>
      <c r="E157" s="23" t="s">
        <v>2921</v>
      </c>
      <c r="F157" s="23" t="s">
        <v>2922</v>
      </c>
      <c r="G157"/>
      <c r="H157" s="69">
        <v>2.3300000000000001E-2</v>
      </c>
      <c r="I157" s="69"/>
      <c r="J157" s="71">
        <v>6.7699999999999996E-2</v>
      </c>
      <c r="K157" s="71">
        <v>0.1133</v>
      </c>
      <c r="L157" s="71">
        <v>0.1042</v>
      </c>
      <c r="M157" s="71">
        <v>0</v>
      </c>
      <c r="N157" s="69">
        <v>0</v>
      </c>
      <c r="O157" s="69">
        <v>-7.8799999999999995E-2</v>
      </c>
      <c r="P157" s="71"/>
      <c r="Q157" s="72">
        <v>4000</v>
      </c>
      <c r="R157" s="70">
        <v>0.92</v>
      </c>
      <c r="S157" s="70">
        <v>1.38</v>
      </c>
      <c r="T157" s="70"/>
      <c r="U157" s="70">
        <v>5</v>
      </c>
      <c r="V157" s="70">
        <v>5</v>
      </c>
      <c r="BD157" s="20"/>
      <c r="BE157" s="20"/>
      <c r="BG157" s="3"/>
      <c r="BH157" s="1"/>
      <c r="BI157" s="1"/>
      <c r="BJ157" s="1"/>
      <c r="BK157" s="1"/>
      <c r="BL157" s="1"/>
    </row>
    <row r="158" spans="1:64" x14ac:dyDescent="0.25">
      <c r="A158" s="23" t="s">
        <v>1</v>
      </c>
      <c r="B158" s="23" t="s">
        <v>2</v>
      </c>
      <c r="C158" s="23" t="s">
        <v>39</v>
      </c>
      <c r="D158" s="23" t="s">
        <v>30</v>
      </c>
      <c r="E158" s="23" t="s">
        <v>1359</v>
      </c>
      <c r="F158" s="23" t="s">
        <v>1519</v>
      </c>
      <c r="G158"/>
      <c r="H158" s="69">
        <v>2.6800000000000001E-2</v>
      </c>
      <c r="I158" s="69"/>
      <c r="J158" s="71">
        <v>-0.23649999999999999</v>
      </c>
      <c r="K158" s="71">
        <v>0.2205</v>
      </c>
      <c r="L158" s="71">
        <v>-9.1000000000000004E-3</v>
      </c>
      <c r="M158" s="71">
        <v>-3.2000000000000001E-2</v>
      </c>
      <c r="N158" s="69">
        <v>-0.29060000000000002</v>
      </c>
      <c r="O158" s="69">
        <v>-0.30909999999999999</v>
      </c>
      <c r="P158" s="71"/>
      <c r="Q158" s="72">
        <v>4</v>
      </c>
      <c r="R158" s="70">
        <v>-0.04</v>
      </c>
      <c r="S158" s="70">
        <v>-0.08</v>
      </c>
      <c r="T158" s="70">
        <v>0.19</v>
      </c>
      <c r="U158" s="70">
        <v>9</v>
      </c>
      <c r="V158" s="70">
        <v>3</v>
      </c>
      <c r="BD158" s="20"/>
      <c r="BE158" s="20"/>
      <c r="BG158" s="3"/>
      <c r="BH158" s="1"/>
      <c r="BI158" s="1"/>
      <c r="BJ158" s="1"/>
      <c r="BK158" s="1"/>
      <c r="BL158" s="1"/>
    </row>
    <row r="159" spans="1:64" x14ac:dyDescent="0.25">
      <c r="A159" s="23" t="s">
        <v>1</v>
      </c>
      <c r="B159" s="23" t="s">
        <v>2</v>
      </c>
      <c r="C159" s="23" t="s">
        <v>39</v>
      </c>
      <c r="D159" s="23" t="s">
        <v>4</v>
      </c>
      <c r="E159" s="23" t="s">
        <v>1359</v>
      </c>
      <c r="F159" s="23" t="s">
        <v>1360</v>
      </c>
      <c r="G159"/>
      <c r="H159" s="69">
        <v>2.8899999999999999E-2</v>
      </c>
      <c r="I159" s="69"/>
      <c r="J159" s="71">
        <v>-0.2772</v>
      </c>
      <c r="K159" s="71">
        <v>0.28029999999999999</v>
      </c>
      <c r="L159" s="71">
        <v>0.1094</v>
      </c>
      <c r="M159" s="71">
        <v>7.3099999999999998E-2</v>
      </c>
      <c r="N159" s="69">
        <v>-0.39950000000000002</v>
      </c>
      <c r="O159" s="69">
        <v>-0.4163</v>
      </c>
      <c r="P159" s="71"/>
      <c r="Q159" s="72">
        <v>4</v>
      </c>
      <c r="R159" s="70">
        <v>0.39</v>
      </c>
      <c r="S159" s="70">
        <v>0.66</v>
      </c>
      <c r="T159" s="70">
        <v>-0.04</v>
      </c>
      <c r="U159" s="70">
        <v>18</v>
      </c>
      <c r="V159" s="70">
        <v>4</v>
      </c>
      <c r="BD159" s="20"/>
      <c r="BE159" s="20"/>
      <c r="BG159" s="3"/>
      <c r="BH159" s="1"/>
      <c r="BI159" s="1"/>
      <c r="BJ159" s="1"/>
      <c r="BK159" s="1"/>
      <c r="BL159" s="1"/>
    </row>
    <row r="160" spans="1:64" x14ac:dyDescent="0.25">
      <c r="A160" s="23" t="s">
        <v>1</v>
      </c>
      <c r="B160" s="23" t="s">
        <v>2</v>
      </c>
      <c r="C160" s="23" t="s">
        <v>56</v>
      </c>
      <c r="D160" s="23" t="s">
        <v>4</v>
      </c>
      <c r="E160" s="23" t="s">
        <v>2088</v>
      </c>
      <c r="F160" s="23" t="s">
        <v>3046</v>
      </c>
      <c r="G160"/>
      <c r="H160" s="69">
        <v>-0.3</v>
      </c>
      <c r="I160" s="69"/>
      <c r="J160" s="71">
        <v>0.12690000000000001</v>
      </c>
      <c r="K160" s="71">
        <v>1.2649999999999999</v>
      </c>
      <c r="L160" s="71">
        <v>0.91080000000000005</v>
      </c>
      <c r="M160" s="71">
        <v>0</v>
      </c>
      <c r="N160" s="69">
        <v>-0.3</v>
      </c>
      <c r="O160" s="69">
        <v>-0.3</v>
      </c>
      <c r="P160" s="71"/>
      <c r="Q160" s="72">
        <v>5</v>
      </c>
      <c r="R160" s="70">
        <v>0.72</v>
      </c>
      <c r="S160" s="70">
        <v>24.29</v>
      </c>
      <c r="T160" s="70"/>
      <c r="U160" s="70">
        <v>1</v>
      </c>
      <c r="V160" s="70">
        <v>1</v>
      </c>
      <c r="BD160" s="20"/>
      <c r="BE160" s="20"/>
      <c r="BG160" s="3"/>
      <c r="BH160" s="1"/>
      <c r="BI160" s="1"/>
      <c r="BJ160" s="1"/>
      <c r="BK160" s="1"/>
      <c r="BL160" s="1"/>
    </row>
    <row r="161" spans="1:64" x14ac:dyDescent="0.25">
      <c r="A161" s="23" t="s">
        <v>1</v>
      </c>
      <c r="B161" s="23" t="s">
        <v>8</v>
      </c>
      <c r="C161" s="23" t="s">
        <v>7</v>
      </c>
      <c r="D161" s="23" t="s">
        <v>29</v>
      </c>
      <c r="E161" s="23" t="s">
        <v>1800</v>
      </c>
      <c r="F161" s="23" t="s">
        <v>1801</v>
      </c>
      <c r="G161"/>
      <c r="H161" s="69">
        <v>8.5000000000000006E-3</v>
      </c>
      <c r="I161" s="69"/>
      <c r="J161" s="71">
        <v>0.1426</v>
      </c>
      <c r="K161" s="71">
        <v>7.4399999999999994E-2</v>
      </c>
      <c r="L161" s="71">
        <v>2.8400000000000002E-2</v>
      </c>
      <c r="M161" s="71">
        <v>2.5999999999999999E-2</v>
      </c>
      <c r="N161" s="69">
        <v>0</v>
      </c>
      <c r="O161" s="69">
        <v>-0.1295</v>
      </c>
      <c r="P161" s="71"/>
      <c r="Q161" s="72">
        <v>7</v>
      </c>
      <c r="R161" s="70">
        <v>0.38</v>
      </c>
      <c r="S161" s="70">
        <v>0.61</v>
      </c>
      <c r="T161" s="70">
        <v>0.15</v>
      </c>
      <c r="U161" s="70">
        <v>36</v>
      </c>
      <c r="V161" s="70">
        <v>14</v>
      </c>
      <c r="BD161" s="20"/>
      <c r="BE161" s="20"/>
      <c r="BG161" s="3"/>
      <c r="BH161" s="1"/>
      <c r="BI161" s="1"/>
      <c r="BJ161" s="1"/>
      <c r="BK161" s="1"/>
      <c r="BL161" s="1"/>
    </row>
    <row r="162" spans="1:64" x14ac:dyDescent="0.25">
      <c r="A162" s="23" t="s">
        <v>1</v>
      </c>
      <c r="B162" s="23" t="s">
        <v>18</v>
      </c>
      <c r="C162" s="23" t="s">
        <v>25</v>
      </c>
      <c r="D162" s="23" t="s">
        <v>4</v>
      </c>
      <c r="E162" s="23" t="s">
        <v>682</v>
      </c>
      <c r="F162" s="23" t="s">
        <v>656</v>
      </c>
      <c r="G162"/>
      <c r="H162" s="69">
        <v>-5.0299999999999997E-2</v>
      </c>
      <c r="I162" s="69"/>
      <c r="J162" s="71">
        <v>-5.0299999999999997E-2</v>
      </c>
      <c r="K162" s="71">
        <v>0.1699</v>
      </c>
      <c r="L162" s="71">
        <v>-0.14649999999999999</v>
      </c>
      <c r="M162" s="71">
        <v>-0.14929999999999999</v>
      </c>
      <c r="N162" s="69">
        <v>-0.44729999999999998</v>
      </c>
      <c r="O162" s="69">
        <v>-0.4637</v>
      </c>
      <c r="P162" s="71"/>
      <c r="Q162" s="72">
        <v>282</v>
      </c>
      <c r="R162" s="70">
        <v>-0.86</v>
      </c>
      <c r="S162" s="70">
        <v>-1.52</v>
      </c>
      <c r="T162" s="70">
        <v>0.54</v>
      </c>
      <c r="U162" s="70">
        <v>43</v>
      </c>
      <c r="V162" s="70">
        <v>43</v>
      </c>
      <c r="BD162" s="20"/>
      <c r="BE162" s="20"/>
      <c r="BG162" s="3"/>
      <c r="BH162" s="1"/>
      <c r="BI162" s="1"/>
      <c r="BJ162" s="1"/>
      <c r="BK162" s="1"/>
      <c r="BL162" s="1"/>
    </row>
    <row r="163" spans="1:64" x14ac:dyDescent="0.25">
      <c r="A163" s="23" t="s">
        <v>1</v>
      </c>
      <c r="B163" s="23" t="s">
        <v>2</v>
      </c>
      <c r="C163" s="23" t="s">
        <v>13</v>
      </c>
      <c r="D163" s="23" t="s">
        <v>4</v>
      </c>
      <c r="E163" s="23" t="s">
        <v>63</v>
      </c>
      <c r="F163" s="23" t="s">
        <v>64</v>
      </c>
      <c r="G163"/>
      <c r="H163" s="69">
        <v>1.7365999999999999E-2</v>
      </c>
      <c r="I163" s="69"/>
      <c r="J163" s="71">
        <v>-2.87E-2</v>
      </c>
      <c r="K163" s="71">
        <v>0.1123</v>
      </c>
      <c r="L163" s="71">
        <v>2.6700000000000002E-2</v>
      </c>
      <c r="M163" s="71">
        <v>2.0799999999999999E-2</v>
      </c>
      <c r="N163" s="69">
        <v>-0.1384</v>
      </c>
      <c r="O163" s="69">
        <v>-0.255</v>
      </c>
      <c r="P163" s="71"/>
      <c r="Q163" s="72">
        <v>227</v>
      </c>
      <c r="R163" s="70">
        <v>0.24</v>
      </c>
      <c r="S163" s="70">
        <v>0.51</v>
      </c>
      <c r="T163" s="70">
        <v>-0.2</v>
      </c>
      <c r="U163" s="70">
        <v>117</v>
      </c>
      <c r="V163" s="70">
        <v>21</v>
      </c>
      <c r="BD163" s="20"/>
      <c r="BE163" s="20"/>
      <c r="BG163" s="3"/>
      <c r="BH163" s="1"/>
      <c r="BI163" s="1"/>
      <c r="BJ163" s="1"/>
      <c r="BK163" s="1"/>
      <c r="BL163" s="1"/>
    </row>
    <row r="164" spans="1:64" x14ac:dyDescent="0.25">
      <c r="A164" s="23" t="s">
        <v>1</v>
      </c>
      <c r="B164" s="23" t="s">
        <v>2</v>
      </c>
      <c r="C164" s="23" t="s">
        <v>39</v>
      </c>
      <c r="D164" s="23" t="s">
        <v>4</v>
      </c>
      <c r="E164" s="23" t="s">
        <v>63</v>
      </c>
      <c r="F164" s="23" t="s">
        <v>1493</v>
      </c>
      <c r="G164"/>
      <c r="H164" s="69">
        <v>-5.4000000000000003E-3</v>
      </c>
      <c r="I164" s="69"/>
      <c r="J164" s="71">
        <v>-1.0200000000000001E-2</v>
      </c>
      <c r="K164" s="71">
        <v>9.9500000000000005E-2</v>
      </c>
      <c r="L164" s="71">
        <v>3.3000000000000002E-2</v>
      </c>
      <c r="M164" s="71">
        <v>2.86E-2</v>
      </c>
      <c r="N164" s="69">
        <v>-0.1198</v>
      </c>
      <c r="O164" s="69">
        <v>-0.13930000000000001</v>
      </c>
      <c r="P164" s="71"/>
      <c r="Q164" s="72">
        <v>27</v>
      </c>
      <c r="R164" s="70">
        <v>0.33</v>
      </c>
      <c r="S164" s="70">
        <v>0.7</v>
      </c>
      <c r="T164" s="70">
        <v>0.38</v>
      </c>
      <c r="U164" s="70">
        <v>43</v>
      </c>
      <c r="V164" s="70">
        <v>43</v>
      </c>
      <c r="BD164" s="20"/>
      <c r="BE164" s="20"/>
      <c r="BG164" s="3"/>
      <c r="BH164" s="1"/>
      <c r="BI164" s="1"/>
      <c r="BJ164" s="1"/>
      <c r="BK164" s="1"/>
      <c r="BL164" s="1"/>
    </row>
    <row r="165" spans="1:64" x14ac:dyDescent="0.25">
      <c r="A165" s="23" t="s">
        <v>1</v>
      </c>
      <c r="B165" s="23" t="s">
        <v>2</v>
      </c>
      <c r="C165" s="23" t="s">
        <v>22</v>
      </c>
      <c r="D165" s="23" t="s">
        <v>45</v>
      </c>
      <c r="E165" s="23" t="s">
        <v>63</v>
      </c>
      <c r="F165" s="23" t="s">
        <v>753</v>
      </c>
      <c r="G165"/>
      <c r="H165" s="69">
        <v>1E-4</v>
      </c>
      <c r="I165" s="69"/>
      <c r="J165" s="71">
        <v>-9.06E-2</v>
      </c>
      <c r="K165" s="71">
        <v>0.16969999999999999</v>
      </c>
      <c r="L165" s="71">
        <v>3.1199999999999999E-2</v>
      </c>
      <c r="M165" s="71">
        <v>1.77E-2</v>
      </c>
      <c r="N165" s="69">
        <v>-0.35389999999999999</v>
      </c>
      <c r="O165" s="69">
        <v>-0.37109999999999999</v>
      </c>
      <c r="P165" s="71"/>
      <c r="Q165" s="72">
        <v>7</v>
      </c>
      <c r="R165" s="70">
        <v>0.18</v>
      </c>
      <c r="S165" s="70">
        <v>0.33</v>
      </c>
      <c r="T165" s="70">
        <v>-0.01</v>
      </c>
      <c r="U165" s="70">
        <v>73</v>
      </c>
      <c r="V165" s="70">
        <v>9</v>
      </c>
      <c r="BD165" s="20"/>
      <c r="BE165" s="20"/>
      <c r="BG165" s="3"/>
      <c r="BH165" s="1"/>
      <c r="BI165" s="1"/>
      <c r="BJ165" s="1"/>
      <c r="BK165" s="1"/>
      <c r="BL165" s="1"/>
    </row>
    <row r="166" spans="1:64" x14ac:dyDescent="0.25">
      <c r="A166" s="23" t="s">
        <v>1</v>
      </c>
      <c r="B166" s="23" t="s">
        <v>2</v>
      </c>
      <c r="C166" s="23" t="s">
        <v>22</v>
      </c>
      <c r="D166" s="23" t="s">
        <v>4</v>
      </c>
      <c r="E166" s="23" t="s">
        <v>2092</v>
      </c>
      <c r="F166" s="23" t="s">
        <v>2093</v>
      </c>
      <c r="G166"/>
      <c r="H166" s="69">
        <v>3.2599999999999997E-2</v>
      </c>
      <c r="I166" s="69"/>
      <c r="J166" s="71">
        <v>7.0499999999999993E-2</v>
      </c>
      <c r="K166" s="71">
        <v>0.1108</v>
      </c>
      <c r="L166" s="71">
        <v>5.33E-2</v>
      </c>
      <c r="M166" s="71">
        <v>4.8300000000000003E-2</v>
      </c>
      <c r="N166" s="69">
        <v>-7.7299999999999994E-2</v>
      </c>
      <c r="O166" s="69">
        <v>-0.12620000000000001</v>
      </c>
      <c r="P166" s="71"/>
      <c r="Q166" s="72">
        <v>124</v>
      </c>
      <c r="R166" s="70">
        <v>0.48</v>
      </c>
      <c r="S166" s="70">
        <v>0.73</v>
      </c>
      <c r="T166" s="70">
        <v>-0.27</v>
      </c>
      <c r="U166" s="70">
        <v>20</v>
      </c>
      <c r="V166" s="70">
        <v>6</v>
      </c>
      <c r="BD166" s="20"/>
      <c r="BE166" s="20"/>
      <c r="BG166" s="3"/>
      <c r="BH166" s="1"/>
      <c r="BI166" s="1"/>
      <c r="BJ166" s="1"/>
      <c r="BK166" s="1"/>
      <c r="BL166" s="1"/>
    </row>
    <row r="167" spans="1:64" x14ac:dyDescent="0.25">
      <c r="A167" s="23" t="s">
        <v>1</v>
      </c>
      <c r="B167" s="23" t="s">
        <v>2</v>
      </c>
      <c r="C167" s="23" t="s">
        <v>25</v>
      </c>
      <c r="D167" s="23" t="s">
        <v>4</v>
      </c>
      <c r="E167" s="23" t="s">
        <v>1606</v>
      </c>
      <c r="F167" s="23" t="s">
        <v>1607</v>
      </c>
      <c r="G167"/>
      <c r="H167" s="69">
        <v>1.12E-2</v>
      </c>
      <c r="I167" s="69"/>
      <c r="J167" s="71">
        <v>0.1308</v>
      </c>
      <c r="K167" s="71">
        <v>4.5699999999999998E-2</v>
      </c>
      <c r="L167" s="71">
        <v>9.1999999999999998E-2</v>
      </c>
      <c r="M167" s="71">
        <v>9.4799999999999995E-2</v>
      </c>
      <c r="N167" s="69">
        <v>0</v>
      </c>
      <c r="O167" s="69">
        <v>-7.8899999999999998E-2</v>
      </c>
      <c r="P167" s="71"/>
      <c r="Q167" s="72">
        <v>190</v>
      </c>
      <c r="R167" s="70">
        <v>2.0099999999999998</v>
      </c>
      <c r="S167" s="70">
        <v>2.4700000000000002</v>
      </c>
      <c r="T167" s="70">
        <v>0.13</v>
      </c>
      <c r="U167" s="70">
        <v>18</v>
      </c>
      <c r="V167" s="70">
        <v>4</v>
      </c>
      <c r="BD167" s="20"/>
      <c r="BE167" s="20"/>
      <c r="BG167" s="3"/>
      <c r="BH167" s="1"/>
      <c r="BI167" s="1"/>
      <c r="BJ167" s="1"/>
      <c r="BK167" s="1"/>
      <c r="BL167" s="1"/>
    </row>
    <row r="168" spans="1:64" x14ac:dyDescent="0.25">
      <c r="A168" s="23" t="s">
        <v>1</v>
      </c>
      <c r="B168" s="23" t="s">
        <v>18</v>
      </c>
      <c r="C168" s="23" t="s">
        <v>25</v>
      </c>
      <c r="D168" s="23" t="s">
        <v>32</v>
      </c>
      <c r="E168" s="23" t="s">
        <v>2871</v>
      </c>
      <c r="F168" s="23" t="s">
        <v>2872</v>
      </c>
      <c r="G168"/>
      <c r="H168" s="69">
        <v>5.7999999999999996E-3</v>
      </c>
      <c r="I168" s="69"/>
      <c r="J168" s="71">
        <v>4.4299999999999999E-2</v>
      </c>
      <c r="K168" s="71">
        <v>8.3999999999999995E-3</v>
      </c>
      <c r="L168" s="71">
        <v>4.4699999999999997E-2</v>
      </c>
      <c r="M168" s="71">
        <v>4.5600000000000002E-2</v>
      </c>
      <c r="N168" s="69">
        <v>0</v>
      </c>
      <c r="O168" s="69">
        <v>-1.8E-3</v>
      </c>
      <c r="P168" s="71"/>
      <c r="Q168" s="72">
        <v>37</v>
      </c>
      <c r="R168" s="70">
        <v>5.32</v>
      </c>
      <c r="S168" s="70">
        <v>18.63</v>
      </c>
      <c r="T168" s="70">
        <v>0.19</v>
      </c>
      <c r="U168" s="70">
        <v>1</v>
      </c>
      <c r="V168" s="70">
        <v>1</v>
      </c>
      <c r="BD168" s="20"/>
      <c r="BE168" s="20"/>
      <c r="BG168" s="3"/>
      <c r="BH168" s="1"/>
      <c r="BI168" s="1"/>
      <c r="BJ168" s="1"/>
      <c r="BK168" s="1"/>
      <c r="BL168" s="1"/>
    </row>
    <row r="169" spans="1:64" x14ac:dyDescent="0.25">
      <c r="A169" s="23" t="s">
        <v>1</v>
      </c>
      <c r="B169" s="23" t="s">
        <v>2</v>
      </c>
      <c r="C169" s="23" t="s">
        <v>342</v>
      </c>
      <c r="D169" s="23" t="s">
        <v>30</v>
      </c>
      <c r="E169" s="23" t="s">
        <v>2094</v>
      </c>
      <c r="F169" s="23" t="s">
        <v>2901</v>
      </c>
      <c r="G169"/>
      <c r="H169" s="69">
        <v>3.4500000000000003E-2</v>
      </c>
      <c r="I169" s="69"/>
      <c r="J169" s="71">
        <v>6.6E-3</v>
      </c>
      <c r="K169" s="71">
        <v>6.5500000000000003E-2</v>
      </c>
      <c r="L169" s="71">
        <v>-1.0999999999999999E-2</v>
      </c>
      <c r="M169" s="71">
        <v>-1.2999999999999999E-2</v>
      </c>
      <c r="N169" s="69">
        <v>-3.3799999999999997E-2</v>
      </c>
      <c r="O169" s="69">
        <v>-7.2599999999999998E-2</v>
      </c>
      <c r="P169" s="71"/>
      <c r="Q169" s="72">
        <v>29</v>
      </c>
      <c r="R169" s="70">
        <v>-0.17</v>
      </c>
      <c r="S169" s="70">
        <v>-0.17</v>
      </c>
      <c r="T169" s="70">
        <v>-0.35</v>
      </c>
      <c r="U169" s="70">
        <v>14</v>
      </c>
      <c r="V169" s="70">
        <v>10</v>
      </c>
      <c r="BD169" s="20"/>
      <c r="BE169" s="20"/>
      <c r="BG169" s="3"/>
      <c r="BH169" s="1"/>
      <c r="BI169" s="1"/>
      <c r="BJ169" s="1"/>
      <c r="BK169" s="1"/>
      <c r="BL169" s="1"/>
    </row>
    <row r="170" spans="1:64" x14ac:dyDescent="0.25">
      <c r="A170" s="23" t="s">
        <v>1</v>
      </c>
      <c r="B170" s="23" t="s">
        <v>2</v>
      </c>
      <c r="C170" s="23" t="s">
        <v>13</v>
      </c>
      <c r="D170" s="23" t="s">
        <v>4</v>
      </c>
      <c r="E170" s="23" t="s">
        <v>635</v>
      </c>
      <c r="F170" s="23" t="s">
        <v>724</v>
      </c>
      <c r="G170"/>
      <c r="H170" s="69">
        <v>1.0020000000000001E-3</v>
      </c>
      <c r="I170" s="69"/>
      <c r="J170" s="71">
        <v>-7.46E-2</v>
      </c>
      <c r="K170" s="71">
        <v>9.2600000000000002E-2</v>
      </c>
      <c r="L170" s="71">
        <v>7.9000000000000008E-3</v>
      </c>
      <c r="M170" s="71">
        <v>3.7000000000000002E-3</v>
      </c>
      <c r="N170" s="69">
        <v>-0.15570000000000001</v>
      </c>
      <c r="O170" s="69">
        <v>-0.1565</v>
      </c>
      <c r="P170" s="71"/>
      <c r="Q170" s="72">
        <v>265</v>
      </c>
      <c r="R170" s="70">
        <v>0.09</v>
      </c>
      <c r="S170" s="70">
        <v>0.14000000000000001</v>
      </c>
      <c r="T170" s="70">
        <v>-0.05</v>
      </c>
      <c r="U170" s="70">
        <v>32</v>
      </c>
      <c r="V170" s="70">
        <v>14</v>
      </c>
      <c r="BD170" s="20"/>
      <c r="BE170" s="20"/>
      <c r="BG170" s="3"/>
      <c r="BH170" s="1"/>
      <c r="BI170" s="1"/>
      <c r="BJ170" s="1"/>
      <c r="BK170" s="1"/>
      <c r="BL170" s="1"/>
    </row>
    <row r="171" spans="1:64" x14ac:dyDescent="0.25">
      <c r="A171" s="23" t="s">
        <v>1</v>
      </c>
      <c r="B171" s="23" t="s">
        <v>2</v>
      </c>
      <c r="C171" s="23" t="s">
        <v>13</v>
      </c>
      <c r="D171" s="23" t="s">
        <v>4</v>
      </c>
      <c r="E171" s="23" t="s">
        <v>1721</v>
      </c>
      <c r="F171" s="23" t="s">
        <v>1722</v>
      </c>
      <c r="G171"/>
      <c r="H171" s="69">
        <v>-4.3E-3</v>
      </c>
      <c r="I171" s="69"/>
      <c r="J171" s="71">
        <v>9.2999999999999999E-2</v>
      </c>
      <c r="K171" s="71">
        <v>0.17599999999999999</v>
      </c>
      <c r="L171" s="71">
        <v>9.2499999999999999E-2</v>
      </c>
      <c r="M171" s="71">
        <v>8.0399999999999999E-2</v>
      </c>
      <c r="N171" s="69">
        <v>-1.18E-2</v>
      </c>
      <c r="O171" s="69">
        <v>-0.38329999999999997</v>
      </c>
      <c r="P171" s="71"/>
      <c r="Q171" s="72">
        <v>13</v>
      </c>
      <c r="R171" s="70">
        <v>0.53</v>
      </c>
      <c r="S171" s="70">
        <v>0.98</v>
      </c>
      <c r="T171" s="70">
        <v>-0.16</v>
      </c>
      <c r="U171" s="70">
        <v>117</v>
      </c>
      <c r="V171" s="70">
        <v>12</v>
      </c>
      <c r="BD171" s="20"/>
      <c r="BE171" s="20"/>
      <c r="BG171" s="3"/>
      <c r="BH171" s="1"/>
      <c r="BI171" s="1"/>
      <c r="BJ171" s="1"/>
      <c r="BK171" s="1"/>
      <c r="BL171" s="1"/>
    </row>
    <row r="172" spans="1:64" x14ac:dyDescent="0.25">
      <c r="A172" s="23" t="s">
        <v>1</v>
      </c>
      <c r="B172" s="23" t="s">
        <v>2</v>
      </c>
      <c r="C172" s="23" t="s">
        <v>326</v>
      </c>
      <c r="D172" s="23" t="s">
        <v>4</v>
      </c>
      <c r="E172" s="23" t="s">
        <v>69</v>
      </c>
      <c r="F172" s="23" t="s">
        <v>70</v>
      </c>
      <c r="G172"/>
      <c r="H172" s="69">
        <v>-2.4060000000000002E-2</v>
      </c>
      <c r="I172" s="69"/>
      <c r="J172" s="71">
        <v>-5.16E-2</v>
      </c>
      <c r="K172" s="71">
        <v>9.9699999999999997E-2</v>
      </c>
      <c r="L172" s="71">
        <v>3.5700000000000003E-2</v>
      </c>
      <c r="M172" s="71">
        <v>3.1300000000000001E-2</v>
      </c>
      <c r="N172" s="69">
        <v>-5.9700000000000003E-2</v>
      </c>
      <c r="O172" s="69">
        <v>-0.1835</v>
      </c>
      <c r="P172" s="71"/>
      <c r="Q172" s="72">
        <v>4</v>
      </c>
      <c r="R172" s="70">
        <v>0.36</v>
      </c>
      <c r="S172" s="70">
        <v>0.56999999999999995</v>
      </c>
      <c r="T172" s="70">
        <v>-0.01</v>
      </c>
      <c r="U172" s="70">
        <v>45</v>
      </c>
      <c r="V172" s="70">
        <v>16</v>
      </c>
      <c r="BD172" s="20"/>
      <c r="BE172" s="20"/>
      <c r="BG172" s="3"/>
      <c r="BH172" s="1"/>
      <c r="BI172" s="1"/>
      <c r="BJ172" s="1"/>
      <c r="BK172" s="1"/>
      <c r="BL172" s="1"/>
    </row>
    <row r="173" spans="1:64" x14ac:dyDescent="0.25">
      <c r="A173" s="23" t="s">
        <v>1</v>
      </c>
      <c r="B173" s="23" t="s">
        <v>2</v>
      </c>
      <c r="C173" s="23" t="s">
        <v>326</v>
      </c>
      <c r="D173" s="23" t="s">
        <v>4</v>
      </c>
      <c r="E173" s="23" t="s">
        <v>69</v>
      </c>
      <c r="F173" s="23" t="s">
        <v>1810</v>
      </c>
      <c r="G173"/>
      <c r="H173" s="69">
        <v>-2.53E-2</v>
      </c>
      <c r="I173" s="69"/>
      <c r="J173" s="71">
        <v>-6.4399999999999999E-2</v>
      </c>
      <c r="K173" s="71">
        <v>9.9299999999999999E-2</v>
      </c>
      <c r="L173" s="71">
        <v>3.7400000000000003E-2</v>
      </c>
      <c r="M173" s="71">
        <v>3.3000000000000002E-2</v>
      </c>
      <c r="N173" s="69">
        <v>-7.0400000000000004E-2</v>
      </c>
      <c r="O173" s="69">
        <v>-0.1946</v>
      </c>
      <c r="P173" s="71"/>
      <c r="Q173" s="72">
        <v>4</v>
      </c>
      <c r="R173" s="70">
        <v>0.38</v>
      </c>
      <c r="S173" s="70">
        <v>0.59</v>
      </c>
      <c r="T173" s="70">
        <v>-0.03</v>
      </c>
      <c r="U173" s="70">
        <v>45</v>
      </c>
      <c r="V173" s="70">
        <v>16</v>
      </c>
      <c r="BD173" s="20"/>
      <c r="BE173" s="20"/>
      <c r="BG173" s="3"/>
      <c r="BH173" s="1"/>
      <c r="BI173" s="1"/>
      <c r="BJ173" s="1"/>
      <c r="BK173" s="1"/>
      <c r="BL173" s="1"/>
    </row>
    <row r="174" spans="1:64" x14ac:dyDescent="0.25">
      <c r="A174" s="23" t="s">
        <v>1</v>
      </c>
      <c r="B174" s="23" t="s">
        <v>2</v>
      </c>
      <c r="C174" s="23" t="s">
        <v>13</v>
      </c>
      <c r="D174" s="23" t="s">
        <v>4</v>
      </c>
      <c r="E174" s="23" t="s">
        <v>1520</v>
      </c>
      <c r="F174" s="23" t="s">
        <v>1521</v>
      </c>
      <c r="G174"/>
      <c r="H174" s="69">
        <v>2.8E-3</v>
      </c>
      <c r="I174" s="69"/>
      <c r="J174" s="71">
        <v>-0.1222</v>
      </c>
      <c r="K174" s="71">
        <v>0.13389999999999999</v>
      </c>
      <c r="L174" s="71">
        <v>5.2299999999999999E-2</v>
      </c>
      <c r="M174" s="71">
        <v>4.4400000000000002E-2</v>
      </c>
      <c r="N174" s="69">
        <v>-0.23480000000000001</v>
      </c>
      <c r="O174" s="69">
        <v>-0.26240000000000002</v>
      </c>
      <c r="P174" s="71"/>
      <c r="Q174" s="72">
        <v>2188</v>
      </c>
      <c r="R174" s="70">
        <v>0.39</v>
      </c>
      <c r="S174" s="70">
        <v>0.72</v>
      </c>
      <c r="T174" s="70">
        <v>-0.11</v>
      </c>
      <c r="U174" s="70">
        <v>43</v>
      </c>
      <c r="V174" s="70">
        <v>11</v>
      </c>
      <c r="BD174" s="20"/>
      <c r="BE174" s="20"/>
      <c r="BG174" s="3"/>
      <c r="BH174" s="1"/>
      <c r="BI174" s="1"/>
      <c r="BJ174" s="1"/>
      <c r="BK174" s="1"/>
      <c r="BL174" s="1"/>
    </row>
    <row r="175" spans="1:64" x14ac:dyDescent="0.25">
      <c r="A175" s="23" t="s">
        <v>1</v>
      </c>
      <c r="B175" s="23" t="s">
        <v>18</v>
      </c>
      <c r="C175" s="23" t="s">
        <v>39</v>
      </c>
      <c r="D175" s="23" t="s">
        <v>4</v>
      </c>
      <c r="E175" s="23" t="s">
        <v>1671</v>
      </c>
      <c r="F175" s="23" t="s">
        <v>1672</v>
      </c>
      <c r="G175"/>
      <c r="H175" s="69">
        <v>1.3617000000000001E-2</v>
      </c>
      <c r="I175" s="69"/>
      <c r="J175" s="71">
        <v>8.72E-2</v>
      </c>
      <c r="K175" s="71">
        <v>5.4800000000000001E-2</v>
      </c>
      <c r="L175" s="71">
        <v>5.4300000000000001E-2</v>
      </c>
      <c r="M175" s="71">
        <v>5.4199999999999998E-2</v>
      </c>
      <c r="N175" s="69">
        <v>0</v>
      </c>
      <c r="O175" s="69">
        <v>-6.2799999999999995E-2</v>
      </c>
      <c r="P175" s="71"/>
      <c r="Q175" s="72">
        <v>101</v>
      </c>
      <c r="R175" s="70">
        <v>0.99</v>
      </c>
      <c r="S175" s="70">
        <v>1.82</v>
      </c>
      <c r="T175" s="70">
        <v>0.19</v>
      </c>
      <c r="U175" s="70">
        <v>21</v>
      </c>
      <c r="V175" s="70">
        <v>5</v>
      </c>
      <c r="BD175" s="20"/>
      <c r="BE175" s="20"/>
      <c r="BG175" s="3"/>
      <c r="BH175" s="1"/>
      <c r="BI175" s="1"/>
      <c r="BJ175" s="1"/>
      <c r="BK175" s="1"/>
      <c r="BL175" s="1"/>
    </row>
    <row r="176" spans="1:64" x14ac:dyDescent="0.25">
      <c r="A176" s="23" t="s">
        <v>1</v>
      </c>
      <c r="B176" s="23" t="s">
        <v>2</v>
      </c>
      <c r="C176" s="23" t="s">
        <v>13</v>
      </c>
      <c r="D176" s="23" t="s">
        <v>4</v>
      </c>
      <c r="E176" s="23" t="s">
        <v>1875</v>
      </c>
      <c r="F176" s="23" t="s">
        <v>1876</v>
      </c>
      <c r="G176"/>
      <c r="H176" s="69">
        <v>-6.9999999999999999E-4</v>
      </c>
      <c r="I176" s="69"/>
      <c r="J176" s="71">
        <v>6.7999999999999996E-3</v>
      </c>
      <c r="K176" s="71">
        <v>8.8599999999999998E-2</v>
      </c>
      <c r="L176" s="71">
        <v>5.8299999999999998E-2</v>
      </c>
      <c r="M176" s="71">
        <v>5.5899999999999998E-2</v>
      </c>
      <c r="N176" s="69">
        <v>-7.6100000000000001E-2</v>
      </c>
      <c r="O176" s="69">
        <v>-9.5399999999999999E-2</v>
      </c>
      <c r="P176" s="71"/>
      <c r="Q176" s="72">
        <v>26</v>
      </c>
      <c r="R176" s="70">
        <v>0.66</v>
      </c>
      <c r="S176" s="70">
        <v>1.03</v>
      </c>
      <c r="T176" s="70">
        <v>-0.04</v>
      </c>
      <c r="U176" s="70">
        <v>31</v>
      </c>
      <c r="V176" s="70">
        <v>9</v>
      </c>
      <c r="BD176" s="20"/>
      <c r="BE176" s="20"/>
      <c r="BG176" s="3"/>
      <c r="BH176" s="1"/>
      <c r="BI176" s="1"/>
      <c r="BJ176" s="1"/>
      <c r="BK176" s="1"/>
      <c r="BL176" s="1"/>
    </row>
    <row r="177" spans="1:64" x14ac:dyDescent="0.25">
      <c r="A177" s="23" t="s">
        <v>1</v>
      </c>
      <c r="B177" s="23" t="s">
        <v>18</v>
      </c>
      <c r="C177" s="23" t="s">
        <v>71</v>
      </c>
      <c r="D177" s="23" t="s">
        <v>29</v>
      </c>
      <c r="E177" s="23" t="s">
        <v>3143</v>
      </c>
      <c r="F177" s="23" t="s">
        <v>3144</v>
      </c>
      <c r="G177"/>
      <c r="H177" s="69">
        <v>-5.3E-3</v>
      </c>
      <c r="I177" s="69"/>
      <c r="J177" s="71">
        <v>-4.3799999999999999E-2</v>
      </c>
      <c r="K177" s="71">
        <v>1.3899999999999999E-2</v>
      </c>
      <c r="L177" s="71">
        <v>-1.2200000000000001E-2</v>
      </c>
      <c r="M177" s="71">
        <v>-1.2200000000000001E-2</v>
      </c>
      <c r="N177" s="69">
        <v>-0.13769999999999999</v>
      </c>
      <c r="O177" s="69">
        <v>-0.14580000000000001</v>
      </c>
      <c r="P177" s="71"/>
      <c r="Q177" s="72">
        <v>0</v>
      </c>
      <c r="R177" s="70">
        <v>-0.88</v>
      </c>
      <c r="S177" s="70">
        <v>-1.53</v>
      </c>
      <c r="T177" s="70">
        <v>-0.11</v>
      </c>
      <c r="U177" s="70">
        <v>137</v>
      </c>
      <c r="V177" s="70">
        <v>70</v>
      </c>
      <c r="BD177" s="20"/>
      <c r="BE177" s="20"/>
      <c r="BG177" s="3"/>
      <c r="BH177" s="1"/>
      <c r="BI177" s="1"/>
      <c r="BJ177" s="1"/>
      <c r="BK177" s="1"/>
      <c r="BL177" s="1"/>
    </row>
    <row r="178" spans="1:64" x14ac:dyDescent="0.25">
      <c r="A178" s="23" t="s">
        <v>1</v>
      </c>
      <c r="B178" s="23" t="s">
        <v>18</v>
      </c>
      <c r="C178" s="23" t="s">
        <v>39</v>
      </c>
      <c r="D178" s="23" t="s">
        <v>40</v>
      </c>
      <c r="E178" s="23" t="s">
        <v>72</v>
      </c>
      <c r="F178" s="23" t="s">
        <v>73</v>
      </c>
      <c r="G178"/>
      <c r="H178" s="69">
        <v>-2.8E-3</v>
      </c>
      <c r="I178" s="69"/>
      <c r="J178" s="71">
        <v>2.7799999999999998E-2</v>
      </c>
      <c r="K178" s="71">
        <v>0.24299999999999999</v>
      </c>
      <c r="L178" s="71">
        <v>0.2316</v>
      </c>
      <c r="M178" s="71">
        <v>0.22309999999999999</v>
      </c>
      <c r="N178" s="69">
        <v>-1.37E-2</v>
      </c>
      <c r="O178" s="69">
        <v>-0.42259999999999998</v>
      </c>
      <c r="P178" s="71"/>
      <c r="Q178" s="72">
        <v>10</v>
      </c>
      <c r="R178" s="70">
        <v>0.95</v>
      </c>
      <c r="S178" s="70">
        <v>1.24</v>
      </c>
      <c r="T178" s="70">
        <v>-0.06</v>
      </c>
      <c r="U178" s="70">
        <v>11</v>
      </c>
      <c r="V178" s="70">
        <v>3</v>
      </c>
      <c r="BD178" s="20"/>
      <c r="BE178" s="20"/>
      <c r="BG178" s="3"/>
      <c r="BH178" s="1"/>
      <c r="BI178" s="1"/>
      <c r="BJ178" s="1"/>
      <c r="BK178" s="1"/>
      <c r="BL178" s="1"/>
    </row>
    <row r="179" spans="1:64" x14ac:dyDescent="0.25">
      <c r="A179" s="23" t="s">
        <v>1</v>
      </c>
      <c r="B179" s="23" t="s">
        <v>18</v>
      </c>
      <c r="C179" s="23" t="s">
        <v>39</v>
      </c>
      <c r="D179" s="23" t="s">
        <v>40</v>
      </c>
      <c r="E179" s="23" t="s">
        <v>72</v>
      </c>
      <c r="F179" s="23" t="s">
        <v>74</v>
      </c>
      <c r="G179"/>
      <c r="H179" s="69">
        <v>-2.7000000000000001E-3</v>
      </c>
      <c r="I179" s="69"/>
      <c r="J179" s="71">
        <v>2.9600000000000001E-2</v>
      </c>
      <c r="K179" s="71">
        <v>0.10009999999999999</v>
      </c>
      <c r="L179" s="71">
        <v>0.1176</v>
      </c>
      <c r="M179" s="71">
        <v>0.1188</v>
      </c>
      <c r="N179" s="69">
        <v>-1.35E-2</v>
      </c>
      <c r="O179" s="69">
        <v>-0.1124</v>
      </c>
      <c r="P179" s="71"/>
      <c r="Q179" s="72">
        <v>10</v>
      </c>
      <c r="R179" s="70">
        <v>1.17</v>
      </c>
      <c r="S179" s="70">
        <v>2.0499999999999998</v>
      </c>
      <c r="T179" s="70">
        <v>-0.02</v>
      </c>
      <c r="U179" s="70">
        <v>13</v>
      </c>
      <c r="V179" s="70">
        <v>3</v>
      </c>
      <c r="BD179" s="20"/>
      <c r="BE179" s="20"/>
      <c r="BG179" s="3"/>
      <c r="BH179" s="1"/>
      <c r="BI179" s="1"/>
      <c r="BJ179" s="1"/>
      <c r="BK179" s="1"/>
      <c r="BL179" s="1"/>
    </row>
    <row r="180" spans="1:64" x14ac:dyDescent="0.25">
      <c r="A180" s="23" t="s">
        <v>1</v>
      </c>
      <c r="B180" s="23" t="s">
        <v>18</v>
      </c>
      <c r="C180" s="23" t="s">
        <v>25</v>
      </c>
      <c r="D180" s="23" t="s">
        <v>4</v>
      </c>
      <c r="E180" s="23" t="s">
        <v>1979</v>
      </c>
      <c r="F180" s="23" t="s">
        <v>1980</v>
      </c>
      <c r="G180"/>
      <c r="H180" s="69">
        <v>-7.3200000000000001E-2</v>
      </c>
      <c r="I180" s="69"/>
      <c r="J180" s="71">
        <v>0.28000000000000003</v>
      </c>
      <c r="K180" s="71">
        <v>0.22090000000000001</v>
      </c>
      <c r="L180" s="71">
        <v>0.2321</v>
      </c>
      <c r="M180" s="71">
        <v>0.2283</v>
      </c>
      <c r="N180" s="69">
        <v>-8.0399999999999999E-2</v>
      </c>
      <c r="O180" s="69">
        <v>-0.22090000000000001</v>
      </c>
      <c r="P180" s="71"/>
      <c r="Q180" s="72">
        <v>26</v>
      </c>
      <c r="R180" s="70">
        <v>1.05</v>
      </c>
      <c r="S180" s="70">
        <v>1.1599999999999999</v>
      </c>
      <c r="T180" s="70">
        <v>0.1</v>
      </c>
      <c r="U180" s="70">
        <v>14</v>
      </c>
      <c r="V180" s="70">
        <v>3</v>
      </c>
      <c r="BD180" s="20"/>
      <c r="BE180" s="20"/>
      <c r="BG180" s="3"/>
      <c r="BH180" s="1"/>
      <c r="BI180" s="1"/>
      <c r="BJ180" s="1"/>
      <c r="BK180" s="1"/>
      <c r="BL180" s="1"/>
    </row>
    <row r="181" spans="1:64" x14ac:dyDescent="0.25">
      <c r="A181" s="23" t="s">
        <v>1</v>
      </c>
      <c r="B181" s="23" t="s">
        <v>18</v>
      </c>
      <c r="C181" s="23" t="s">
        <v>25</v>
      </c>
      <c r="D181" s="23" t="s">
        <v>170</v>
      </c>
      <c r="E181" s="23" t="s">
        <v>1979</v>
      </c>
      <c r="F181" s="23" t="s">
        <v>1981</v>
      </c>
      <c r="G181"/>
      <c r="H181" s="69">
        <v>-2.8799999999999999E-2</v>
      </c>
      <c r="I181" s="69"/>
      <c r="J181" s="71">
        <v>8.6999999999999994E-2</v>
      </c>
      <c r="K181" s="71">
        <v>0.26629999999999998</v>
      </c>
      <c r="L181" s="71">
        <v>0.17810000000000001</v>
      </c>
      <c r="M181" s="71">
        <v>0.15479999999999999</v>
      </c>
      <c r="N181" s="69">
        <v>-0.13489999999999999</v>
      </c>
      <c r="O181" s="69">
        <v>-0.29470000000000002</v>
      </c>
      <c r="P181" s="71"/>
      <c r="Q181" s="72">
        <v>42</v>
      </c>
      <c r="R181" s="70">
        <v>0.67</v>
      </c>
      <c r="S181" s="70">
        <v>1.39</v>
      </c>
      <c r="T181" s="70">
        <v>-0.02</v>
      </c>
      <c r="U181" s="70">
        <v>11</v>
      </c>
      <c r="V181" s="70">
        <v>4</v>
      </c>
      <c r="BD181" s="20"/>
      <c r="BE181" s="20"/>
      <c r="BG181" s="3"/>
      <c r="BH181" s="1"/>
      <c r="BI181" s="1"/>
      <c r="BJ181" s="1"/>
      <c r="BK181" s="1"/>
      <c r="BL181" s="1"/>
    </row>
    <row r="182" spans="1:64" x14ac:dyDescent="0.25">
      <c r="A182" s="23" t="s">
        <v>1</v>
      </c>
      <c r="B182" s="23" t="s">
        <v>2</v>
      </c>
      <c r="C182" s="23" t="s">
        <v>27</v>
      </c>
      <c r="D182" s="23" t="s">
        <v>48</v>
      </c>
      <c r="E182" s="23" t="s">
        <v>2270</v>
      </c>
      <c r="F182" s="23" t="s">
        <v>2271</v>
      </c>
      <c r="G182"/>
      <c r="H182" s="69">
        <v>-5.0000000000000001E-3</v>
      </c>
      <c r="I182" s="69"/>
      <c r="J182" s="71">
        <v>8.2400000000000001E-2</v>
      </c>
      <c r="K182" s="71">
        <v>0.1051</v>
      </c>
      <c r="L182" s="71">
        <v>0.14030000000000001</v>
      </c>
      <c r="M182" s="71">
        <v>0.14360000000000001</v>
      </c>
      <c r="N182" s="69">
        <v>-5.0000000000000001E-3</v>
      </c>
      <c r="O182" s="69">
        <v>-9.7100000000000006E-2</v>
      </c>
      <c r="P182" s="71"/>
      <c r="Q182" s="72">
        <v>2479</v>
      </c>
      <c r="R182" s="70">
        <v>1.33</v>
      </c>
      <c r="S182" s="70">
        <v>2.89</v>
      </c>
      <c r="T182" s="70">
        <v>0.28000000000000003</v>
      </c>
      <c r="U182" s="70">
        <v>18</v>
      </c>
      <c r="V182" s="70">
        <v>2</v>
      </c>
      <c r="BD182" s="20"/>
      <c r="BE182" s="20"/>
      <c r="BG182" s="3"/>
      <c r="BH182" s="1"/>
      <c r="BI182" s="1"/>
      <c r="BJ182" s="1"/>
      <c r="BK182" s="1"/>
      <c r="BL182" s="1"/>
    </row>
    <row r="183" spans="1:64" x14ac:dyDescent="0.25">
      <c r="A183" s="23" t="s">
        <v>1</v>
      </c>
      <c r="B183" s="23" t="s">
        <v>18</v>
      </c>
      <c r="C183" s="23" t="s">
        <v>25</v>
      </c>
      <c r="D183" s="23" t="s">
        <v>4</v>
      </c>
      <c r="E183" s="23" t="s">
        <v>1604</v>
      </c>
      <c r="F183" s="23" t="s">
        <v>1605</v>
      </c>
      <c r="G183"/>
      <c r="H183" s="69">
        <v>-7.1999999999999998E-3</v>
      </c>
      <c r="I183" s="69"/>
      <c r="J183" s="71">
        <v>5.0599999999999999E-2</v>
      </c>
      <c r="K183" s="71">
        <v>7.46E-2</v>
      </c>
      <c r="L183" s="71">
        <v>4.41E-2</v>
      </c>
      <c r="M183" s="71">
        <v>4.2200000000000001E-2</v>
      </c>
      <c r="N183" s="69">
        <v>-7.1999999999999998E-3</v>
      </c>
      <c r="O183" s="69">
        <v>-0.1263</v>
      </c>
      <c r="P183" s="71"/>
      <c r="Q183" s="72">
        <v>12</v>
      </c>
      <c r="R183" s="70">
        <v>0.59</v>
      </c>
      <c r="S183" s="70">
        <v>1.04</v>
      </c>
      <c r="T183" s="70">
        <v>0.36</v>
      </c>
      <c r="U183" s="70">
        <v>38</v>
      </c>
      <c r="V183" s="70">
        <v>9</v>
      </c>
      <c r="BD183" s="20"/>
      <c r="BE183" s="20"/>
      <c r="BG183" s="3"/>
      <c r="BH183" s="1"/>
      <c r="BI183" s="1"/>
      <c r="BJ183" s="1"/>
      <c r="BK183" s="1"/>
      <c r="BL183" s="1"/>
    </row>
    <row r="184" spans="1:64" x14ac:dyDescent="0.25">
      <c r="A184" s="23" t="s">
        <v>1</v>
      </c>
      <c r="B184" s="23" t="s">
        <v>18</v>
      </c>
      <c r="C184" s="23" t="s">
        <v>25</v>
      </c>
      <c r="D184" s="23" t="s">
        <v>4</v>
      </c>
      <c r="E184" s="23" t="s">
        <v>2325</v>
      </c>
      <c r="F184" s="23" t="s">
        <v>2326</v>
      </c>
      <c r="G184"/>
      <c r="H184" s="69">
        <v>1.0699999999999999E-2</v>
      </c>
      <c r="I184" s="69"/>
      <c r="J184" s="71">
        <v>7.2999999999999995E-2</v>
      </c>
      <c r="K184" s="71">
        <v>4.87E-2</v>
      </c>
      <c r="L184" s="71">
        <v>4.0500000000000001E-2</v>
      </c>
      <c r="M184" s="71">
        <v>4.0099999999999997E-2</v>
      </c>
      <c r="N184" s="69">
        <v>0</v>
      </c>
      <c r="O184" s="69">
        <v>-9.4799999999999995E-2</v>
      </c>
      <c r="P184" s="71"/>
      <c r="Q184" s="72">
        <v>157</v>
      </c>
      <c r="R184" s="70">
        <v>0.83</v>
      </c>
      <c r="S184" s="70">
        <v>1.28</v>
      </c>
      <c r="T184" s="70">
        <v>0.16</v>
      </c>
      <c r="U184" s="70">
        <v>30</v>
      </c>
      <c r="V184" s="70">
        <v>7</v>
      </c>
      <c r="BD184" s="20"/>
      <c r="BE184" s="20"/>
      <c r="BG184" s="3"/>
      <c r="BH184" s="1"/>
      <c r="BI184" s="1"/>
      <c r="BJ184" s="1"/>
      <c r="BK184" s="1"/>
      <c r="BL184" s="1"/>
    </row>
    <row r="185" spans="1:64" x14ac:dyDescent="0.25">
      <c r="A185" s="23" t="s">
        <v>1</v>
      </c>
      <c r="B185" s="23" t="s">
        <v>18</v>
      </c>
      <c r="C185" s="23" t="s">
        <v>25</v>
      </c>
      <c r="D185" s="23" t="s">
        <v>40</v>
      </c>
      <c r="E185" s="23" t="s">
        <v>75</v>
      </c>
      <c r="F185" s="23" t="s">
        <v>76</v>
      </c>
      <c r="G185"/>
      <c r="H185" s="69">
        <v>-1.6999999999999999E-3</v>
      </c>
      <c r="I185" s="69"/>
      <c r="J185" s="71">
        <v>-0.13600000000000001</v>
      </c>
      <c r="K185" s="71">
        <v>0.13619999999999999</v>
      </c>
      <c r="L185" s="71">
        <v>3.4799999999999998E-2</v>
      </c>
      <c r="M185" s="71">
        <v>2.6100000000000002E-2</v>
      </c>
      <c r="N185" s="69">
        <v>-0.30659999999999998</v>
      </c>
      <c r="O185" s="69">
        <v>-0.32469999999999999</v>
      </c>
      <c r="P185" s="71"/>
      <c r="Q185" s="72">
        <v>1</v>
      </c>
      <c r="R185" s="70">
        <v>0.26</v>
      </c>
      <c r="S185" s="70">
        <v>0.51</v>
      </c>
      <c r="T185" s="70">
        <v>0.06</v>
      </c>
      <c r="U185" s="70">
        <v>86</v>
      </c>
      <c r="V185" s="70">
        <v>16</v>
      </c>
      <c r="BD185" s="20"/>
      <c r="BE185" s="20"/>
      <c r="BG185" s="3"/>
      <c r="BH185" s="1"/>
      <c r="BI185" s="1"/>
      <c r="BJ185" s="1"/>
      <c r="BK185" s="1"/>
      <c r="BL185" s="1"/>
    </row>
    <row r="186" spans="1:64" x14ac:dyDescent="0.25">
      <c r="A186" s="23" t="s">
        <v>1</v>
      </c>
      <c r="B186" s="23" t="s">
        <v>2</v>
      </c>
      <c r="C186" s="23" t="s">
        <v>13</v>
      </c>
      <c r="D186" s="23" t="s">
        <v>4</v>
      </c>
      <c r="E186" s="23" t="s">
        <v>1673</v>
      </c>
      <c r="F186" s="23" t="s">
        <v>3047</v>
      </c>
      <c r="G186"/>
      <c r="H186" s="69">
        <v>5.21E-2</v>
      </c>
      <c r="I186" s="69"/>
      <c r="J186" s="71">
        <v>-5.3E-3</v>
      </c>
      <c r="K186" s="71">
        <v>0.1991</v>
      </c>
      <c r="L186" s="71">
        <v>6.0000000000000001E-3</v>
      </c>
      <c r="M186" s="71">
        <v>0</v>
      </c>
      <c r="N186" s="69">
        <v>-5.3E-3</v>
      </c>
      <c r="O186" s="69">
        <v>-0.1242</v>
      </c>
      <c r="P186" s="71"/>
      <c r="Q186" s="72">
        <v>20</v>
      </c>
      <c r="R186" s="70">
        <v>0.03</v>
      </c>
      <c r="S186" s="70">
        <v>7.0000000000000007E-2</v>
      </c>
      <c r="T186" s="70"/>
      <c r="U186" s="70">
        <v>6</v>
      </c>
      <c r="V186" s="70">
        <v>6</v>
      </c>
      <c r="BD186" s="20"/>
      <c r="BE186" s="20"/>
      <c r="BG186" s="3"/>
      <c r="BH186" s="1"/>
      <c r="BI186" s="1"/>
      <c r="BJ186" s="1"/>
      <c r="BK186" s="1"/>
      <c r="BL186" s="1"/>
    </row>
    <row r="187" spans="1:64" x14ac:dyDescent="0.25">
      <c r="A187" s="23" t="s">
        <v>1</v>
      </c>
      <c r="B187" s="23" t="s">
        <v>2</v>
      </c>
      <c r="C187" s="23" t="s">
        <v>13</v>
      </c>
      <c r="D187" s="23" t="s">
        <v>4</v>
      </c>
      <c r="E187" s="23" t="s">
        <v>1673</v>
      </c>
      <c r="F187" s="23" t="s">
        <v>755</v>
      </c>
      <c r="G187"/>
      <c r="H187" s="69">
        <v>3.5299999999999998E-2</v>
      </c>
      <c r="I187" s="69"/>
      <c r="J187" s="71">
        <v>0.34870000000000001</v>
      </c>
      <c r="K187" s="71">
        <v>0.18210000000000001</v>
      </c>
      <c r="L187" s="71">
        <v>0.21929999999999999</v>
      </c>
      <c r="M187" s="71">
        <v>0.22309999999999999</v>
      </c>
      <c r="N187" s="69">
        <v>0</v>
      </c>
      <c r="O187" s="69">
        <v>-0.21260000000000001</v>
      </c>
      <c r="P187" s="71"/>
      <c r="Q187" s="72">
        <v>74</v>
      </c>
      <c r="R187" s="70">
        <v>1.2</v>
      </c>
      <c r="S187" s="70">
        <v>1.98</v>
      </c>
      <c r="T187" s="70">
        <v>0.08</v>
      </c>
      <c r="U187" s="70">
        <v>19</v>
      </c>
      <c r="V187" s="70">
        <v>5</v>
      </c>
      <c r="BD187" s="20"/>
      <c r="BE187" s="20"/>
      <c r="BG187" s="3"/>
      <c r="BH187" s="1"/>
      <c r="BI187" s="1"/>
      <c r="BJ187" s="1"/>
      <c r="BK187" s="1"/>
      <c r="BL187" s="1"/>
    </row>
    <row r="188" spans="1:64" x14ac:dyDescent="0.25">
      <c r="A188" s="23" t="s">
        <v>1</v>
      </c>
      <c r="B188" s="23" t="s">
        <v>2</v>
      </c>
      <c r="C188" s="23" t="s">
        <v>13</v>
      </c>
      <c r="D188" s="23" t="s">
        <v>4</v>
      </c>
      <c r="E188" s="23" t="s">
        <v>1673</v>
      </c>
      <c r="F188" s="23" t="s">
        <v>3145</v>
      </c>
      <c r="G188"/>
      <c r="H188" s="69">
        <v>3.5299999999999998E-2</v>
      </c>
      <c r="I188" s="69"/>
      <c r="J188" s="71">
        <v>0.32490000000000002</v>
      </c>
      <c r="K188" s="71">
        <v>0.17330000000000001</v>
      </c>
      <c r="L188" s="71">
        <v>0.1857</v>
      </c>
      <c r="M188" s="71">
        <v>0.18490000000000001</v>
      </c>
      <c r="N188" s="69">
        <v>0</v>
      </c>
      <c r="O188" s="69">
        <v>-0.2165</v>
      </c>
      <c r="P188" s="71"/>
      <c r="Q188" s="72">
        <v>62</v>
      </c>
      <c r="R188" s="70">
        <v>1.07</v>
      </c>
      <c r="S188" s="70">
        <v>1.76</v>
      </c>
      <c r="T188" s="70">
        <v>0.08</v>
      </c>
      <c r="U188" s="70">
        <v>23</v>
      </c>
      <c r="V188" s="70">
        <v>6</v>
      </c>
      <c r="BD188" s="20"/>
      <c r="BE188" s="20"/>
      <c r="BG188" s="3"/>
      <c r="BH188" s="1"/>
      <c r="BI188" s="1"/>
      <c r="BJ188" s="1"/>
      <c r="BK188" s="1"/>
      <c r="BL188" s="1"/>
    </row>
    <row r="189" spans="1:64" x14ac:dyDescent="0.25">
      <c r="A189" s="23" t="s">
        <v>1</v>
      </c>
      <c r="B189" s="23" t="s">
        <v>2</v>
      </c>
      <c r="C189" s="23" t="s">
        <v>22</v>
      </c>
      <c r="D189" s="23" t="s">
        <v>4</v>
      </c>
      <c r="E189" s="23" t="s">
        <v>79</v>
      </c>
      <c r="F189" s="23" t="s">
        <v>311</v>
      </c>
      <c r="G189"/>
      <c r="H189" s="69">
        <v>3.1800000000000002E-2</v>
      </c>
      <c r="I189" s="69"/>
      <c r="J189" s="71">
        <v>-4.6100000000000002E-2</v>
      </c>
      <c r="K189" s="71">
        <v>0.13020000000000001</v>
      </c>
      <c r="L189" s="71">
        <v>2.3300000000000001E-2</v>
      </c>
      <c r="M189" s="71">
        <v>1.5100000000000001E-2</v>
      </c>
      <c r="N189" s="69">
        <v>-0.25109999999999999</v>
      </c>
      <c r="O189" s="69">
        <v>-0.2742</v>
      </c>
      <c r="P189" s="71"/>
      <c r="Q189" s="72">
        <v>9</v>
      </c>
      <c r="R189" s="70">
        <v>0.18</v>
      </c>
      <c r="S189" s="70">
        <v>0.33</v>
      </c>
      <c r="T189" s="70">
        <v>-0.28999999999999998</v>
      </c>
      <c r="U189" s="70">
        <v>52</v>
      </c>
      <c r="V189" s="70">
        <v>7</v>
      </c>
      <c r="BD189" s="20"/>
      <c r="BE189" s="20"/>
      <c r="BG189" s="3"/>
      <c r="BH189" s="1"/>
      <c r="BI189" s="1"/>
      <c r="BJ189" s="1"/>
      <c r="BK189" s="1"/>
      <c r="BL189" s="1"/>
    </row>
    <row r="190" spans="1:64" x14ac:dyDescent="0.25">
      <c r="A190" s="23" t="s">
        <v>1</v>
      </c>
      <c r="B190" s="23" t="s">
        <v>18</v>
      </c>
      <c r="C190" s="23" t="s">
        <v>27</v>
      </c>
      <c r="D190" s="23" t="s">
        <v>16</v>
      </c>
      <c r="E190" s="23" t="s">
        <v>1879</v>
      </c>
      <c r="F190" s="23" t="s">
        <v>1880</v>
      </c>
      <c r="G190"/>
      <c r="H190" s="69">
        <v>-1.2500000000000001E-2</v>
      </c>
      <c r="I190" s="69"/>
      <c r="J190" s="71">
        <v>-1.4E-2</v>
      </c>
      <c r="K190" s="71">
        <v>3.9800000000000002E-2</v>
      </c>
      <c r="L190" s="71">
        <v>3.7900000000000003E-2</v>
      </c>
      <c r="M190" s="71">
        <v>3.78E-2</v>
      </c>
      <c r="N190" s="69">
        <v>-3.2899999999999999E-2</v>
      </c>
      <c r="O190" s="69">
        <v>-3.2899999999999999E-2</v>
      </c>
      <c r="P190" s="71"/>
      <c r="Q190" s="72">
        <v>9</v>
      </c>
      <c r="R190" s="70">
        <v>0.95</v>
      </c>
      <c r="S190" s="70">
        <v>2.17</v>
      </c>
      <c r="T190" s="70">
        <v>0.1</v>
      </c>
      <c r="U190" s="70">
        <v>6</v>
      </c>
      <c r="V190" s="70">
        <v>2</v>
      </c>
      <c r="BD190" s="20"/>
      <c r="BE190" s="20"/>
      <c r="BG190" s="3"/>
      <c r="BH190" s="1"/>
      <c r="BI190" s="1"/>
      <c r="BJ190" s="1"/>
      <c r="BK190" s="1"/>
      <c r="BL190" s="1"/>
    </row>
    <row r="191" spans="1:64" x14ac:dyDescent="0.25">
      <c r="A191" s="23" t="s">
        <v>1</v>
      </c>
      <c r="B191" s="23" t="s">
        <v>18</v>
      </c>
      <c r="C191" s="23" t="s">
        <v>27</v>
      </c>
      <c r="D191" s="23" t="s">
        <v>16</v>
      </c>
      <c r="E191" s="23" t="s">
        <v>1879</v>
      </c>
      <c r="F191" s="23" t="s">
        <v>1881</v>
      </c>
      <c r="G191"/>
      <c r="H191" s="69">
        <v>3.7000000000000002E-3</v>
      </c>
      <c r="I191" s="69"/>
      <c r="J191" s="71">
        <v>9.7699999999999995E-2</v>
      </c>
      <c r="K191" s="71">
        <v>8.4699999999999998E-2</v>
      </c>
      <c r="L191" s="71">
        <v>0.1019</v>
      </c>
      <c r="M191" s="71">
        <v>0.10299999999999999</v>
      </c>
      <c r="N191" s="69">
        <v>-9.5999999999999992E-3</v>
      </c>
      <c r="O191" s="69">
        <v>-6.0400000000000002E-2</v>
      </c>
      <c r="P191" s="71"/>
      <c r="Q191" s="72">
        <v>29</v>
      </c>
      <c r="R191" s="70">
        <v>1.2</v>
      </c>
      <c r="S191" s="70">
        <v>1.66</v>
      </c>
      <c r="T191" s="70">
        <v>0.16</v>
      </c>
      <c r="U191" s="70">
        <v>11</v>
      </c>
      <c r="V191" s="70">
        <v>6</v>
      </c>
      <c r="BD191" s="20"/>
      <c r="BE191" s="20"/>
      <c r="BG191" s="3"/>
      <c r="BH191" s="1"/>
      <c r="BI191" s="1"/>
      <c r="BJ191" s="1"/>
      <c r="BK191" s="1"/>
      <c r="BL191" s="1"/>
    </row>
    <row r="192" spans="1:64" x14ac:dyDescent="0.25">
      <c r="A192" s="23" t="s">
        <v>1</v>
      </c>
      <c r="B192" s="23" t="s">
        <v>18</v>
      </c>
      <c r="C192" s="23" t="s">
        <v>25</v>
      </c>
      <c r="D192" s="23" t="s">
        <v>4</v>
      </c>
      <c r="E192" s="23" t="s">
        <v>925</v>
      </c>
      <c r="F192" s="23" t="s">
        <v>2327</v>
      </c>
      <c r="G192"/>
      <c r="H192" s="69">
        <v>5.8999999999999999E-3</v>
      </c>
      <c r="I192" s="69"/>
      <c r="J192" s="71">
        <v>0.11990000000000001</v>
      </c>
      <c r="K192" s="71">
        <v>4.5400000000000003E-2</v>
      </c>
      <c r="L192" s="71">
        <v>6.7100000000000007E-2</v>
      </c>
      <c r="M192" s="71">
        <v>6.8199999999999997E-2</v>
      </c>
      <c r="N192" s="69">
        <v>0</v>
      </c>
      <c r="O192" s="69">
        <v>-5.9700000000000003E-2</v>
      </c>
      <c r="P192" s="71"/>
      <c r="Q192" s="72">
        <v>1955</v>
      </c>
      <c r="R192" s="70">
        <v>1.48</v>
      </c>
      <c r="S192" s="70">
        <v>1.66</v>
      </c>
      <c r="T192" s="70">
        <v>-0.15</v>
      </c>
      <c r="U192" s="70">
        <v>10</v>
      </c>
      <c r="V192" s="70">
        <v>2</v>
      </c>
      <c r="BD192" s="20"/>
      <c r="BE192" s="20"/>
      <c r="BG192" s="3"/>
      <c r="BH192" s="1"/>
      <c r="BI192" s="1"/>
      <c r="BJ192" s="1"/>
      <c r="BK192" s="1"/>
      <c r="BL192" s="1"/>
    </row>
    <row r="193" spans="1:64" x14ac:dyDescent="0.25">
      <c r="A193" s="23" t="s">
        <v>1</v>
      </c>
      <c r="B193" s="23" t="s">
        <v>2</v>
      </c>
      <c r="C193" s="23" t="s">
        <v>13</v>
      </c>
      <c r="D193" s="23" t="s">
        <v>4</v>
      </c>
      <c r="E193" s="23" t="s">
        <v>925</v>
      </c>
      <c r="F193" s="23" t="s">
        <v>2712</v>
      </c>
      <c r="G193"/>
      <c r="H193" s="69">
        <v>9.2999999999999992E-3</v>
      </c>
      <c r="I193" s="69"/>
      <c r="J193" s="71">
        <v>-9.7299999999999998E-2</v>
      </c>
      <c r="K193" s="71">
        <v>0.13320000000000001</v>
      </c>
      <c r="L193" s="71">
        <v>-8.5800000000000001E-2</v>
      </c>
      <c r="M193" s="71">
        <v>-9.0200000000000002E-2</v>
      </c>
      <c r="N193" s="69">
        <v>-0.14269999999999999</v>
      </c>
      <c r="O193" s="69">
        <v>-0.16669999999999999</v>
      </c>
      <c r="P193" s="71"/>
      <c r="Q193" s="72">
        <v>21</v>
      </c>
      <c r="R193" s="70">
        <v>-0.64</v>
      </c>
      <c r="S193" s="70">
        <v>-0.85</v>
      </c>
      <c r="T193" s="70">
        <v>0.23</v>
      </c>
      <c r="U193" s="70">
        <v>8</v>
      </c>
      <c r="V193" s="70">
        <v>4</v>
      </c>
      <c r="BD193" s="20"/>
      <c r="BE193" s="20"/>
      <c r="BG193" s="3"/>
      <c r="BH193" s="1"/>
      <c r="BI193" s="1"/>
      <c r="BJ193" s="1"/>
      <c r="BK193" s="1"/>
      <c r="BL193" s="1"/>
    </row>
    <row r="194" spans="1:64" x14ac:dyDescent="0.25">
      <c r="A194" s="23" t="s">
        <v>1</v>
      </c>
      <c r="B194" s="23" t="s">
        <v>2</v>
      </c>
      <c r="C194" s="23" t="s">
        <v>25</v>
      </c>
      <c r="D194" s="23" t="s">
        <v>4</v>
      </c>
      <c r="E194" s="23" t="s">
        <v>649</v>
      </c>
      <c r="F194" s="23" t="s">
        <v>650</v>
      </c>
      <c r="G194"/>
      <c r="H194" s="69">
        <v>-5.5999999999999999E-3</v>
      </c>
      <c r="I194" s="69"/>
      <c r="J194" s="71">
        <v>6.1699999999999998E-2</v>
      </c>
      <c r="K194" s="71">
        <v>8.2600000000000007E-2</v>
      </c>
      <c r="L194" s="71">
        <v>2.2200000000000001E-2</v>
      </c>
      <c r="M194" s="71">
        <v>1.89E-2</v>
      </c>
      <c r="N194" s="69">
        <v>-8.0000000000000002E-3</v>
      </c>
      <c r="O194" s="69">
        <v>-0.16259999999999999</v>
      </c>
      <c r="P194" s="71"/>
      <c r="Q194" s="72">
        <v>228</v>
      </c>
      <c r="R194" s="70">
        <v>0.27</v>
      </c>
      <c r="S194" s="70">
        <v>0.26</v>
      </c>
      <c r="T194" s="70">
        <v>0.68</v>
      </c>
      <c r="U194" s="70">
        <v>24</v>
      </c>
      <c r="V194" s="70">
        <v>8</v>
      </c>
      <c r="BD194" s="20"/>
      <c r="BE194" s="20"/>
      <c r="BG194" s="3"/>
      <c r="BH194" s="1"/>
      <c r="BI194" s="1"/>
      <c r="BJ194" s="1"/>
      <c r="BK194" s="1"/>
      <c r="BL194" s="1"/>
    </row>
    <row r="195" spans="1:64" x14ac:dyDescent="0.25">
      <c r="A195" s="23" t="s">
        <v>1</v>
      </c>
      <c r="B195" s="23" t="s">
        <v>2</v>
      </c>
      <c r="C195" s="23" t="s">
        <v>56</v>
      </c>
      <c r="D195" s="23" t="s">
        <v>30</v>
      </c>
      <c r="E195" s="23" t="s">
        <v>82</v>
      </c>
      <c r="F195" s="23" t="s">
        <v>1247</v>
      </c>
      <c r="G195"/>
      <c r="H195" s="69">
        <v>1.4E-3</v>
      </c>
      <c r="I195" s="69"/>
      <c r="J195" s="71">
        <v>9.4799999999999995E-2</v>
      </c>
      <c r="K195" s="71">
        <v>6.88E-2</v>
      </c>
      <c r="L195" s="71">
        <v>0.10680000000000001</v>
      </c>
      <c r="M195" s="71">
        <v>0.1095</v>
      </c>
      <c r="N195" s="69">
        <v>0</v>
      </c>
      <c r="O195" s="69">
        <v>-0.13539999999999999</v>
      </c>
      <c r="P195" s="71"/>
      <c r="Q195" s="72">
        <v>52</v>
      </c>
      <c r="R195" s="70">
        <v>1.55</v>
      </c>
      <c r="S195" s="70">
        <v>1.03</v>
      </c>
      <c r="T195" s="70">
        <v>0.51</v>
      </c>
      <c r="U195" s="70">
        <v>16</v>
      </c>
      <c r="V195" s="70">
        <v>4</v>
      </c>
      <c r="BD195" s="20"/>
      <c r="BE195" s="20"/>
      <c r="BG195" s="3"/>
      <c r="BH195" s="1"/>
      <c r="BI195" s="1"/>
      <c r="BJ195" s="1"/>
      <c r="BK195" s="1"/>
      <c r="BL195" s="1"/>
    </row>
    <row r="196" spans="1:64" x14ac:dyDescent="0.25">
      <c r="A196" s="23" t="s">
        <v>1</v>
      </c>
      <c r="B196" s="23" t="s">
        <v>2</v>
      </c>
      <c r="C196" s="23" t="s">
        <v>5</v>
      </c>
      <c r="D196" s="23" t="s">
        <v>30</v>
      </c>
      <c r="E196" s="23" t="s">
        <v>82</v>
      </c>
      <c r="F196" s="23" t="s">
        <v>1306</v>
      </c>
      <c r="G196"/>
      <c r="H196" s="69">
        <v>1.0699999999999999E-2</v>
      </c>
      <c r="I196" s="69"/>
      <c r="J196" s="71">
        <v>0.153</v>
      </c>
      <c r="K196" s="71">
        <v>7.8399999999999997E-2</v>
      </c>
      <c r="L196" s="71">
        <v>9.3700000000000006E-2</v>
      </c>
      <c r="M196" s="71">
        <v>9.4399999999999998E-2</v>
      </c>
      <c r="N196" s="69">
        <v>0</v>
      </c>
      <c r="O196" s="69">
        <v>-0.13300000000000001</v>
      </c>
      <c r="P196" s="71"/>
      <c r="Q196" s="72">
        <v>52</v>
      </c>
      <c r="R196" s="70">
        <v>1.2</v>
      </c>
      <c r="S196" s="70">
        <v>1.01</v>
      </c>
      <c r="T196" s="70">
        <v>0.51</v>
      </c>
      <c r="U196" s="70">
        <v>17</v>
      </c>
      <c r="V196" s="70">
        <v>5</v>
      </c>
      <c r="BD196" s="20"/>
      <c r="BE196" s="20"/>
      <c r="BG196" s="3"/>
      <c r="BH196" s="1"/>
      <c r="BI196" s="1"/>
      <c r="BJ196" s="1"/>
      <c r="BK196" s="1"/>
      <c r="BL196" s="1"/>
    </row>
    <row r="197" spans="1:64" x14ac:dyDescent="0.25">
      <c r="A197" s="23" t="s">
        <v>1</v>
      </c>
      <c r="B197" s="23" t="s">
        <v>2</v>
      </c>
      <c r="C197" s="23" t="s">
        <v>13</v>
      </c>
      <c r="D197" s="23" t="s">
        <v>4</v>
      </c>
      <c r="E197" s="23" t="s">
        <v>3146</v>
      </c>
      <c r="F197" s="23" t="s">
        <v>3351</v>
      </c>
      <c r="G197"/>
      <c r="H197" s="69">
        <v>2.69E-2</v>
      </c>
      <c r="I197" s="69"/>
      <c r="J197" s="71">
        <v>0.34799999999999998</v>
      </c>
      <c r="K197" s="71">
        <v>0.14510000000000001</v>
      </c>
      <c r="L197" s="71">
        <v>0.25</v>
      </c>
      <c r="M197" s="71">
        <v>0.26829999999999998</v>
      </c>
      <c r="N197" s="69"/>
      <c r="O197" s="69">
        <v>-8.2799999999999999E-2</v>
      </c>
      <c r="P197" s="71"/>
      <c r="Q197" s="72">
        <v>1</v>
      </c>
      <c r="R197" s="70">
        <v>1.72</v>
      </c>
      <c r="S197" s="70">
        <v>2.1800000000000002</v>
      </c>
      <c r="T197" s="70">
        <v>0.21</v>
      </c>
      <c r="U197" s="70">
        <v>4</v>
      </c>
      <c r="V197" s="70">
        <v>3</v>
      </c>
      <c r="BD197" s="20"/>
      <c r="BE197" s="20"/>
      <c r="BG197" s="3"/>
      <c r="BH197" s="1"/>
      <c r="BI197" s="1"/>
      <c r="BJ197" s="1"/>
      <c r="BK197" s="1"/>
      <c r="BL197" s="1"/>
    </row>
    <row r="198" spans="1:64" x14ac:dyDescent="0.25">
      <c r="A198" s="23" t="s">
        <v>1</v>
      </c>
      <c r="B198" s="23" t="s">
        <v>2</v>
      </c>
      <c r="C198" s="23" t="s">
        <v>39</v>
      </c>
      <c r="D198" s="23" t="s">
        <v>4</v>
      </c>
      <c r="E198" s="23" t="s">
        <v>3146</v>
      </c>
      <c r="F198" s="23" t="s">
        <v>3147</v>
      </c>
      <c r="G198"/>
      <c r="H198" s="69">
        <v>8.9999999999999993E-3</v>
      </c>
      <c r="I198" s="69"/>
      <c r="J198" s="71">
        <v>0.10730000000000001</v>
      </c>
      <c r="K198" s="71">
        <v>5.6099999999999997E-2</v>
      </c>
      <c r="L198" s="71">
        <v>2.87E-2</v>
      </c>
      <c r="M198" s="71">
        <v>2.75E-2</v>
      </c>
      <c r="N198" s="69">
        <v>-3.3999999999999998E-3</v>
      </c>
      <c r="O198" s="69">
        <v>-9.11E-2</v>
      </c>
      <c r="P198" s="71"/>
      <c r="Q198" s="72">
        <v>28</v>
      </c>
      <c r="R198" s="70">
        <v>0.51</v>
      </c>
      <c r="S198" s="70">
        <v>0.95</v>
      </c>
      <c r="T198" s="70">
        <v>0.1</v>
      </c>
      <c r="U198" s="70">
        <v>82</v>
      </c>
      <c r="V198" s="70">
        <v>10</v>
      </c>
      <c r="BD198" s="20"/>
      <c r="BE198" s="20"/>
      <c r="BG198" s="3"/>
      <c r="BH198" s="1"/>
      <c r="BI198" s="1"/>
      <c r="BJ198" s="1"/>
      <c r="BK198" s="1"/>
      <c r="BL198" s="1"/>
    </row>
    <row r="199" spans="1:64" x14ac:dyDescent="0.25">
      <c r="A199" s="23" t="s">
        <v>1</v>
      </c>
      <c r="B199" s="23" t="s">
        <v>2</v>
      </c>
      <c r="C199" s="23" t="s">
        <v>39</v>
      </c>
      <c r="D199" s="23" t="s">
        <v>4</v>
      </c>
      <c r="E199" s="23" t="s">
        <v>1763</v>
      </c>
      <c r="F199" s="23" t="s">
        <v>1764</v>
      </c>
      <c r="G199"/>
      <c r="H199" s="69">
        <v>-8.9999999999999993E-3</v>
      </c>
      <c r="I199" s="69"/>
      <c r="J199" s="71">
        <v>7.4999999999999997E-2</v>
      </c>
      <c r="K199" s="71">
        <v>5.2900000000000003E-2</v>
      </c>
      <c r="L199" s="71">
        <v>0.1087</v>
      </c>
      <c r="M199" s="71">
        <v>0.1129</v>
      </c>
      <c r="N199" s="69">
        <v>-8.9999999999999993E-3</v>
      </c>
      <c r="O199" s="69">
        <v>-2.7E-2</v>
      </c>
      <c r="P199" s="71"/>
      <c r="Q199" s="72">
        <v>0</v>
      </c>
      <c r="R199" s="70">
        <v>2.0499999999999998</v>
      </c>
      <c r="S199" s="70">
        <v>3.18</v>
      </c>
      <c r="T199" s="70">
        <v>-7.0000000000000007E-2</v>
      </c>
      <c r="U199" s="70">
        <v>2</v>
      </c>
      <c r="V199" s="70">
        <v>1</v>
      </c>
      <c r="BD199" s="20"/>
      <c r="BE199" s="20"/>
      <c r="BG199" s="3"/>
      <c r="BH199" s="1"/>
      <c r="BI199" s="1"/>
      <c r="BJ199" s="1"/>
      <c r="BK199" s="1"/>
      <c r="BL199" s="1"/>
    </row>
    <row r="200" spans="1:64" x14ac:dyDescent="0.25">
      <c r="A200" s="23" t="s">
        <v>1</v>
      </c>
      <c r="B200" s="23" t="s">
        <v>2</v>
      </c>
      <c r="C200" s="23" t="s">
        <v>13</v>
      </c>
      <c r="D200" s="23" t="s">
        <v>16</v>
      </c>
      <c r="E200" s="23" t="s">
        <v>85</v>
      </c>
      <c r="F200" s="23" t="s">
        <v>86</v>
      </c>
      <c r="G200"/>
      <c r="H200" s="69">
        <v>-9.2999999999999992E-3</v>
      </c>
      <c r="I200" s="69"/>
      <c r="J200" s="71">
        <v>1.52E-2</v>
      </c>
      <c r="K200" s="71">
        <v>6.2600000000000003E-2</v>
      </c>
      <c r="L200" s="71">
        <v>3.5299999999999998E-2</v>
      </c>
      <c r="M200" s="71">
        <v>3.39E-2</v>
      </c>
      <c r="N200" s="69">
        <v>-1.3100000000000001E-2</v>
      </c>
      <c r="O200" s="69">
        <v>-6.6600000000000006E-2</v>
      </c>
      <c r="P200" s="71"/>
      <c r="Q200" s="72">
        <v>7</v>
      </c>
      <c r="R200" s="70">
        <v>0.56000000000000005</v>
      </c>
      <c r="S200" s="70">
        <v>0.78</v>
      </c>
      <c r="T200" s="70">
        <v>0.06</v>
      </c>
      <c r="U200" s="70">
        <v>17</v>
      </c>
      <c r="V200" s="70">
        <v>6</v>
      </c>
      <c r="BD200" s="20"/>
      <c r="BE200" s="20"/>
      <c r="BG200" s="3"/>
      <c r="BH200" s="1"/>
      <c r="BI200" s="1"/>
      <c r="BJ200" s="1"/>
      <c r="BK200" s="1"/>
      <c r="BL200" s="1"/>
    </row>
    <row r="201" spans="1:64" x14ac:dyDescent="0.25">
      <c r="A201" s="23" t="s">
        <v>1</v>
      </c>
      <c r="B201" s="23" t="s">
        <v>2</v>
      </c>
      <c r="C201" s="23" t="s">
        <v>13</v>
      </c>
      <c r="D201" s="23" t="s">
        <v>16</v>
      </c>
      <c r="E201" s="23" t="s">
        <v>85</v>
      </c>
      <c r="F201" s="23" t="s">
        <v>1478</v>
      </c>
      <c r="G201"/>
      <c r="H201" s="69">
        <v>-1.7299999999999999E-2</v>
      </c>
      <c r="I201" s="69"/>
      <c r="J201" s="71">
        <v>4.07E-2</v>
      </c>
      <c r="K201" s="71">
        <v>9.8799999999999999E-2</v>
      </c>
      <c r="L201" s="71">
        <v>4.9099999999999998E-2</v>
      </c>
      <c r="M201" s="71">
        <v>4.53E-2</v>
      </c>
      <c r="N201" s="69">
        <v>-2.06E-2</v>
      </c>
      <c r="O201" s="69">
        <v>-9.8400000000000001E-2</v>
      </c>
      <c r="P201" s="71"/>
      <c r="Q201" s="72">
        <v>7</v>
      </c>
      <c r="R201" s="70">
        <v>0.5</v>
      </c>
      <c r="S201" s="70">
        <v>0.84</v>
      </c>
      <c r="T201" s="70">
        <v>0.16</v>
      </c>
      <c r="U201" s="70">
        <v>16</v>
      </c>
      <c r="V201" s="70">
        <v>7</v>
      </c>
      <c r="BD201" s="20"/>
      <c r="BE201" s="20"/>
      <c r="BG201" s="3"/>
      <c r="BH201" s="1"/>
      <c r="BI201" s="1"/>
      <c r="BJ201" s="1"/>
      <c r="BK201" s="1"/>
      <c r="BL201" s="1"/>
    </row>
    <row r="202" spans="1:64" x14ac:dyDescent="0.25">
      <c r="A202" s="23" t="s">
        <v>1</v>
      </c>
      <c r="B202" s="23" t="s">
        <v>2</v>
      </c>
      <c r="C202" s="23" t="s">
        <v>39</v>
      </c>
      <c r="D202" s="23" t="s">
        <v>4</v>
      </c>
      <c r="E202" s="23" t="s">
        <v>87</v>
      </c>
      <c r="F202" s="23" t="s">
        <v>1537</v>
      </c>
      <c r="G202"/>
      <c r="H202" s="69">
        <v>2.01E-2</v>
      </c>
      <c r="I202" s="69"/>
      <c r="J202" s="71">
        <v>0.15310000000000001</v>
      </c>
      <c r="K202" s="71">
        <v>0.10440000000000001</v>
      </c>
      <c r="L202" s="71">
        <v>7.9799999999999996E-2</v>
      </c>
      <c r="M202" s="71">
        <v>7.6899999999999996E-2</v>
      </c>
      <c r="N202" s="69">
        <v>0</v>
      </c>
      <c r="O202" s="69">
        <v>-0.2258</v>
      </c>
      <c r="P202" s="71"/>
      <c r="Q202" s="72">
        <v>1936</v>
      </c>
      <c r="R202" s="70">
        <v>0.76</v>
      </c>
      <c r="S202" s="70">
        <v>1.0900000000000001</v>
      </c>
      <c r="T202" s="70">
        <v>0.04</v>
      </c>
      <c r="U202" s="70">
        <v>41</v>
      </c>
      <c r="V202" s="70">
        <v>7</v>
      </c>
      <c r="BD202" s="20"/>
      <c r="BE202" s="20"/>
      <c r="BG202" s="3"/>
      <c r="BH202" s="1"/>
      <c r="BI202" s="1"/>
      <c r="BJ202" s="1"/>
      <c r="BK202" s="1"/>
      <c r="BL202" s="1"/>
    </row>
    <row r="203" spans="1:64" x14ac:dyDescent="0.25">
      <c r="A203" s="23" t="s">
        <v>1</v>
      </c>
      <c r="B203" s="23" t="s">
        <v>2</v>
      </c>
      <c r="C203" s="23" t="s">
        <v>39</v>
      </c>
      <c r="D203" s="23" t="s">
        <v>4</v>
      </c>
      <c r="E203" s="23" t="s">
        <v>87</v>
      </c>
      <c r="F203" s="23" t="s">
        <v>2328</v>
      </c>
      <c r="G203"/>
      <c r="H203" s="69">
        <v>1.35E-2</v>
      </c>
      <c r="I203" s="69"/>
      <c r="J203" s="71">
        <v>0.14430000000000001</v>
      </c>
      <c r="K203" s="71">
        <v>8.7800000000000003E-2</v>
      </c>
      <c r="L203" s="71">
        <v>9.1399999999999995E-2</v>
      </c>
      <c r="M203" s="71">
        <v>9.1300000000000006E-2</v>
      </c>
      <c r="N203" s="69">
        <v>-1.8E-3</v>
      </c>
      <c r="O203" s="69">
        <v>-7.1099999999999997E-2</v>
      </c>
      <c r="P203" s="71"/>
      <c r="Q203" s="72">
        <v>356</v>
      </c>
      <c r="R203" s="70">
        <v>1.04</v>
      </c>
      <c r="S203" s="70">
        <v>2.59</v>
      </c>
      <c r="T203" s="70">
        <v>-0.28000000000000003</v>
      </c>
      <c r="U203" s="70">
        <v>11</v>
      </c>
      <c r="V203" s="70">
        <v>3</v>
      </c>
      <c r="BD203" s="20"/>
      <c r="BE203" s="20"/>
      <c r="BG203" s="3"/>
      <c r="BH203" s="1"/>
      <c r="BI203" s="1"/>
      <c r="BJ203" s="1"/>
      <c r="BK203" s="1"/>
      <c r="BL203" s="1"/>
    </row>
    <row r="204" spans="1:64" x14ac:dyDescent="0.25">
      <c r="A204" s="23" t="s">
        <v>1</v>
      </c>
      <c r="B204" s="23" t="s">
        <v>2</v>
      </c>
      <c r="C204" s="23" t="s">
        <v>13</v>
      </c>
      <c r="D204" s="23" t="s">
        <v>4</v>
      </c>
      <c r="E204" s="23" t="s">
        <v>87</v>
      </c>
      <c r="F204" s="23" t="s">
        <v>1538</v>
      </c>
      <c r="G204"/>
      <c r="H204" s="69">
        <v>1.0699999999999999E-2</v>
      </c>
      <c r="I204" s="69"/>
      <c r="J204" s="71">
        <v>0.1024</v>
      </c>
      <c r="K204" s="71">
        <v>0.15029999999999999</v>
      </c>
      <c r="L204" s="71">
        <v>7.1599999999999997E-2</v>
      </c>
      <c r="M204" s="71">
        <v>6.2199999999999998E-2</v>
      </c>
      <c r="N204" s="69">
        <v>-0.1106</v>
      </c>
      <c r="O204" s="69">
        <v>-0.19320000000000001</v>
      </c>
      <c r="P204" s="71"/>
      <c r="Q204" s="72">
        <v>645</v>
      </c>
      <c r="R204" s="70">
        <v>0.48</v>
      </c>
      <c r="S204" s="70">
        <v>0.78</v>
      </c>
      <c r="T204" s="70">
        <v>-0.21</v>
      </c>
      <c r="U204" s="70">
        <v>27</v>
      </c>
      <c r="V204" s="70">
        <v>9</v>
      </c>
      <c r="BD204" s="20"/>
      <c r="BE204" s="20"/>
      <c r="BG204" s="3"/>
      <c r="BH204" s="1"/>
      <c r="BI204" s="1"/>
      <c r="BJ204" s="1"/>
      <c r="BK204" s="1"/>
      <c r="BL204" s="1"/>
    </row>
    <row r="205" spans="1:64" x14ac:dyDescent="0.25">
      <c r="A205" s="23" t="s">
        <v>1</v>
      </c>
      <c r="B205" s="23" t="s">
        <v>2</v>
      </c>
      <c r="C205" s="23" t="s">
        <v>13</v>
      </c>
      <c r="D205" s="23" t="s">
        <v>4</v>
      </c>
      <c r="E205" s="23" t="s">
        <v>88</v>
      </c>
      <c r="F205" s="23" t="s">
        <v>1674</v>
      </c>
      <c r="G205"/>
      <c r="H205" s="69">
        <v>2.3779999999999999E-2</v>
      </c>
      <c r="I205" s="69"/>
      <c r="J205" s="71">
        <v>-1.5800000000000002E-2</v>
      </c>
      <c r="K205" s="71">
        <v>9.3799999999999994E-2</v>
      </c>
      <c r="L205" s="71">
        <v>2.53E-2</v>
      </c>
      <c r="M205" s="71">
        <v>2.1100000000000001E-2</v>
      </c>
      <c r="N205" s="69">
        <v>-6.8199999999999997E-2</v>
      </c>
      <c r="O205" s="69">
        <v>-0.23300000000000001</v>
      </c>
      <c r="P205" s="71"/>
      <c r="Q205" s="72">
        <v>247</v>
      </c>
      <c r="R205" s="70">
        <v>0.27</v>
      </c>
      <c r="S205" s="70">
        <v>0.49</v>
      </c>
      <c r="T205" s="70">
        <v>-0.11</v>
      </c>
      <c r="U205" s="70">
        <v>63</v>
      </c>
      <c r="V205" s="70">
        <v>11</v>
      </c>
      <c r="BD205" s="20"/>
      <c r="BE205" s="20"/>
      <c r="BG205" s="3"/>
      <c r="BH205" s="1"/>
      <c r="BI205" s="1"/>
      <c r="BJ205" s="1"/>
      <c r="BK205" s="1"/>
      <c r="BL205" s="1"/>
    </row>
    <row r="206" spans="1:64" x14ac:dyDescent="0.25">
      <c r="A206" s="23" t="s">
        <v>1</v>
      </c>
      <c r="B206" s="23" t="s">
        <v>2</v>
      </c>
      <c r="C206" s="23" t="s">
        <v>13</v>
      </c>
      <c r="D206" s="23" t="s">
        <v>4</v>
      </c>
      <c r="E206" s="23" t="s">
        <v>91</v>
      </c>
      <c r="F206" s="23" t="s">
        <v>3048</v>
      </c>
      <c r="G206"/>
      <c r="H206" s="69">
        <v>-5.9999999999999995E-4</v>
      </c>
      <c r="I206" s="69"/>
      <c r="J206" s="71">
        <v>0.26129999999999998</v>
      </c>
      <c r="K206" s="71">
        <v>0.16980000000000001</v>
      </c>
      <c r="L206" s="71">
        <v>0.13569999999999999</v>
      </c>
      <c r="M206" s="71">
        <v>0.1285</v>
      </c>
      <c r="N206" s="69">
        <v>-5.9999999999999995E-4</v>
      </c>
      <c r="O206" s="69">
        <v>-0.25929999999999997</v>
      </c>
      <c r="P206" s="71"/>
      <c r="Q206" s="72">
        <v>0</v>
      </c>
      <c r="R206" s="70">
        <v>0.8</v>
      </c>
      <c r="S206" s="70">
        <v>1.42</v>
      </c>
      <c r="T206" s="70">
        <v>0.01</v>
      </c>
      <c r="U206" s="70">
        <v>38</v>
      </c>
      <c r="V206" s="70">
        <v>6</v>
      </c>
      <c r="BD206" s="20"/>
      <c r="BE206" s="20"/>
      <c r="BG206" s="3"/>
      <c r="BH206" s="1"/>
      <c r="BI206" s="1"/>
      <c r="BJ206" s="1"/>
      <c r="BK206" s="1"/>
      <c r="BL206" s="1"/>
    </row>
    <row r="207" spans="1:64" x14ac:dyDescent="0.25">
      <c r="A207" s="23" t="s">
        <v>1</v>
      </c>
      <c r="B207" s="23" t="s">
        <v>2</v>
      </c>
      <c r="C207" s="23" t="s">
        <v>13</v>
      </c>
      <c r="D207" s="23" t="s">
        <v>4</v>
      </c>
      <c r="E207" s="23" t="s">
        <v>91</v>
      </c>
      <c r="F207" s="23" t="s">
        <v>3049</v>
      </c>
      <c r="G207"/>
      <c r="H207" s="69">
        <v>1.7399999999999999E-2</v>
      </c>
      <c r="I207" s="69"/>
      <c r="J207" s="71">
        <v>0.16039999999999999</v>
      </c>
      <c r="K207" s="71">
        <v>0.1721</v>
      </c>
      <c r="L207" s="71">
        <v>0.16439999999999999</v>
      </c>
      <c r="M207" s="71">
        <v>0.16089999999999999</v>
      </c>
      <c r="N207" s="69">
        <v>0</v>
      </c>
      <c r="O207" s="69">
        <v>-0.15989999999999999</v>
      </c>
      <c r="P207" s="71"/>
      <c r="Q207" s="72">
        <v>0</v>
      </c>
      <c r="R207" s="70">
        <v>0.96</v>
      </c>
      <c r="S207" s="70">
        <v>1.76</v>
      </c>
      <c r="T207" s="70">
        <v>-0.48</v>
      </c>
      <c r="U207" s="70">
        <v>11</v>
      </c>
      <c r="V207" s="70">
        <v>5</v>
      </c>
      <c r="BD207" s="20"/>
      <c r="BE207" s="20"/>
      <c r="BG207" s="3"/>
      <c r="BH207" s="1"/>
      <c r="BI207" s="1"/>
      <c r="BJ207" s="1"/>
      <c r="BK207" s="1"/>
      <c r="BL207" s="1"/>
    </row>
    <row r="208" spans="1:64" x14ac:dyDescent="0.25">
      <c r="A208" s="23" t="s">
        <v>1</v>
      </c>
      <c r="B208" s="23" t="s">
        <v>2</v>
      </c>
      <c r="C208" s="23" t="s">
        <v>13</v>
      </c>
      <c r="D208" s="23" t="s">
        <v>4</v>
      </c>
      <c r="E208" s="23" t="s">
        <v>91</v>
      </c>
      <c r="F208" s="23" t="s">
        <v>3282</v>
      </c>
      <c r="G208"/>
      <c r="H208" s="69">
        <v>-5.9999999999999995E-4</v>
      </c>
      <c r="I208" s="69"/>
      <c r="J208" s="71"/>
      <c r="K208" s="71"/>
      <c r="L208" s="71"/>
      <c r="M208" s="71"/>
      <c r="N208" s="69">
        <v>-5.9999999999999995E-4</v>
      </c>
      <c r="O208" s="69"/>
      <c r="P208" s="71"/>
      <c r="Q208" s="72">
        <v>0</v>
      </c>
      <c r="R208" s="70"/>
      <c r="S208" s="70"/>
      <c r="T208" s="70"/>
      <c r="U208" s="70"/>
      <c r="V208" s="70"/>
      <c r="BD208" s="20"/>
      <c r="BE208" s="20"/>
      <c r="BG208" s="3"/>
      <c r="BH208" s="1"/>
      <c r="BI208" s="1"/>
      <c r="BJ208" s="1"/>
      <c r="BK208" s="1"/>
      <c r="BL208" s="1"/>
    </row>
    <row r="209" spans="1:64" x14ac:dyDescent="0.25">
      <c r="A209" s="23" t="s">
        <v>1</v>
      </c>
      <c r="B209" s="23" t="s">
        <v>2</v>
      </c>
      <c r="C209" s="23" t="s">
        <v>13</v>
      </c>
      <c r="D209" s="23" t="s">
        <v>4</v>
      </c>
      <c r="E209" s="23" t="s">
        <v>91</v>
      </c>
      <c r="F209" s="23" t="s">
        <v>994</v>
      </c>
      <c r="G209"/>
      <c r="H209" s="69">
        <v>1.1828E-2</v>
      </c>
      <c r="I209" s="69"/>
      <c r="J209" s="71">
        <v>0.11070000000000001</v>
      </c>
      <c r="K209" s="71">
        <v>0.1113</v>
      </c>
      <c r="L209" s="71">
        <v>8.6999999999999994E-2</v>
      </c>
      <c r="M209" s="71">
        <v>8.4099999999999994E-2</v>
      </c>
      <c r="N209" s="69">
        <v>0</v>
      </c>
      <c r="O209" s="69">
        <v>-0.10639999999999999</v>
      </c>
      <c r="P209" s="71"/>
      <c r="Q209" s="72">
        <v>717</v>
      </c>
      <c r="R209" s="70">
        <v>0.78</v>
      </c>
      <c r="S209" s="70">
        <v>1.52</v>
      </c>
      <c r="T209" s="70">
        <v>-0.49</v>
      </c>
      <c r="U209" s="70">
        <v>23</v>
      </c>
      <c r="V209" s="70">
        <v>9</v>
      </c>
      <c r="BD209" s="20"/>
      <c r="BE209" s="20"/>
      <c r="BG209" s="3"/>
      <c r="BH209" s="1"/>
      <c r="BI209" s="1"/>
      <c r="BJ209" s="1"/>
      <c r="BK209" s="1"/>
      <c r="BL209" s="1"/>
    </row>
    <row r="210" spans="1:64" x14ac:dyDescent="0.25">
      <c r="A210" s="23" t="s">
        <v>1</v>
      </c>
      <c r="B210" s="23" t="s">
        <v>2</v>
      </c>
      <c r="C210" s="23" t="s">
        <v>13</v>
      </c>
      <c r="D210" s="23" t="s">
        <v>4</v>
      </c>
      <c r="E210" s="23" t="s">
        <v>91</v>
      </c>
      <c r="F210" s="23" t="s">
        <v>3283</v>
      </c>
      <c r="G210"/>
      <c r="H210" s="69">
        <v>1.6199999999999999E-2</v>
      </c>
      <c r="I210" s="69"/>
      <c r="J210" s="71"/>
      <c r="K210" s="71"/>
      <c r="L210" s="71"/>
      <c r="M210" s="71"/>
      <c r="N210" s="69">
        <v>0</v>
      </c>
      <c r="O210" s="69"/>
      <c r="P210" s="71"/>
      <c r="Q210" s="72">
        <v>0</v>
      </c>
      <c r="R210" s="70"/>
      <c r="S210" s="70"/>
      <c r="T210" s="70"/>
      <c r="U210" s="70"/>
      <c r="V210" s="70"/>
      <c r="BD210" s="20"/>
      <c r="BE210" s="20"/>
      <c r="BG210" s="3"/>
      <c r="BH210" s="1"/>
      <c r="BI210" s="1"/>
      <c r="BJ210" s="1"/>
      <c r="BK210" s="1"/>
      <c r="BL210" s="1"/>
    </row>
    <row r="211" spans="1:64" x14ac:dyDescent="0.25">
      <c r="A211" s="23" t="s">
        <v>1</v>
      </c>
      <c r="B211" s="23" t="s">
        <v>2</v>
      </c>
      <c r="C211" s="23" t="s">
        <v>22</v>
      </c>
      <c r="D211" s="23" t="s">
        <v>4</v>
      </c>
      <c r="E211" s="23" t="s">
        <v>91</v>
      </c>
      <c r="F211" s="23" t="s">
        <v>1708</v>
      </c>
      <c r="G211"/>
      <c r="H211" s="69">
        <v>3.5799999999999998E-2</v>
      </c>
      <c r="I211" s="69"/>
      <c r="J211" s="71">
        <v>0.11600000000000001</v>
      </c>
      <c r="K211" s="71">
        <v>0.14560000000000001</v>
      </c>
      <c r="L211" s="71">
        <v>0.1128</v>
      </c>
      <c r="M211" s="71">
        <v>0.1074</v>
      </c>
      <c r="N211" s="69">
        <v>0</v>
      </c>
      <c r="O211" s="69">
        <v>-0.34560000000000002</v>
      </c>
      <c r="P211" s="71"/>
      <c r="Q211" s="72">
        <v>5900</v>
      </c>
      <c r="R211" s="70">
        <v>0.77</v>
      </c>
      <c r="S211" s="70">
        <v>1.19</v>
      </c>
      <c r="T211" s="70">
        <v>-0.09</v>
      </c>
      <c r="U211" s="70">
        <v>53</v>
      </c>
      <c r="V211" s="70">
        <v>6</v>
      </c>
      <c r="BD211" s="20"/>
      <c r="BE211" s="20"/>
      <c r="BG211" s="3"/>
      <c r="BH211" s="1"/>
      <c r="BI211" s="1"/>
      <c r="BJ211" s="1"/>
      <c r="BK211" s="1"/>
      <c r="BL211" s="1"/>
    </row>
    <row r="212" spans="1:64" x14ac:dyDescent="0.25">
      <c r="A212" s="23" t="s">
        <v>1</v>
      </c>
      <c r="B212" s="23" t="s">
        <v>2</v>
      </c>
      <c r="C212" s="23" t="s">
        <v>22</v>
      </c>
      <c r="D212" s="23" t="s">
        <v>4</v>
      </c>
      <c r="E212" s="23" t="s">
        <v>91</v>
      </c>
      <c r="F212" s="23" t="s">
        <v>1709</v>
      </c>
      <c r="G212"/>
      <c r="H212" s="69">
        <v>5.2600000000000001E-2</v>
      </c>
      <c r="I212" s="69"/>
      <c r="J212" s="71">
        <v>0.15659999999999999</v>
      </c>
      <c r="K212" s="71">
        <v>0.22209999999999999</v>
      </c>
      <c r="L212" s="71">
        <v>0.1217</v>
      </c>
      <c r="M212" s="71">
        <v>0.1014</v>
      </c>
      <c r="N212" s="69">
        <v>0</v>
      </c>
      <c r="O212" s="69">
        <v>-0.49120000000000003</v>
      </c>
      <c r="P212" s="71"/>
      <c r="Q212" s="72">
        <v>149</v>
      </c>
      <c r="R212" s="70">
        <v>0.55000000000000004</v>
      </c>
      <c r="S212" s="70">
        <v>0.8</v>
      </c>
      <c r="T212" s="70">
        <v>-0.13</v>
      </c>
      <c r="U212" s="70">
        <v>60</v>
      </c>
      <c r="V212" s="70">
        <v>9</v>
      </c>
      <c r="BD212" s="20"/>
      <c r="BE212" s="20"/>
      <c r="BG212" s="3"/>
      <c r="BH212" s="1"/>
      <c r="BI212" s="1"/>
      <c r="BJ212" s="1"/>
      <c r="BK212" s="1"/>
      <c r="BL212" s="1"/>
    </row>
    <row r="213" spans="1:64" x14ac:dyDescent="0.25">
      <c r="A213" s="23" t="s">
        <v>1</v>
      </c>
      <c r="B213" s="23" t="s">
        <v>2</v>
      </c>
      <c r="C213" s="23" t="s">
        <v>13</v>
      </c>
      <c r="D213" s="23" t="s">
        <v>4</v>
      </c>
      <c r="E213" s="23" t="s">
        <v>91</v>
      </c>
      <c r="F213" s="23" t="s">
        <v>1473</v>
      </c>
      <c r="G213"/>
      <c r="H213" s="69">
        <v>8.0000000000000007E-5</v>
      </c>
      <c r="I213" s="69"/>
      <c r="J213" s="71">
        <v>0.1855</v>
      </c>
      <c r="K213" s="71">
        <v>0.11</v>
      </c>
      <c r="L213" s="71">
        <v>9.1899999999999996E-2</v>
      </c>
      <c r="M213" s="71">
        <v>8.9399999999999993E-2</v>
      </c>
      <c r="N213" s="69">
        <v>0</v>
      </c>
      <c r="O213" s="69">
        <v>-0.16350000000000001</v>
      </c>
      <c r="P213" s="71"/>
      <c r="Q213" s="72">
        <v>1200</v>
      </c>
      <c r="R213" s="70">
        <v>0.84</v>
      </c>
      <c r="S213" s="70">
        <v>1.52</v>
      </c>
      <c r="T213" s="70">
        <v>0.02</v>
      </c>
      <c r="U213" s="70">
        <v>23</v>
      </c>
      <c r="V213" s="70">
        <v>6</v>
      </c>
      <c r="BD213" s="20"/>
      <c r="BE213" s="20"/>
      <c r="BG213" s="3"/>
      <c r="BH213" s="1"/>
      <c r="BI213" s="1"/>
      <c r="BJ213" s="1"/>
      <c r="BK213" s="1"/>
      <c r="BL213" s="1"/>
    </row>
    <row r="214" spans="1:64" x14ac:dyDescent="0.25">
      <c r="A214" s="23" t="s">
        <v>1</v>
      </c>
      <c r="B214" s="23" t="s">
        <v>2</v>
      </c>
      <c r="C214" s="23" t="s">
        <v>25</v>
      </c>
      <c r="D214" s="23" t="s">
        <v>4</v>
      </c>
      <c r="E214" s="23" t="s">
        <v>91</v>
      </c>
      <c r="F214" s="23" t="s">
        <v>226</v>
      </c>
      <c r="G214"/>
      <c r="H214" s="69">
        <v>5.1874999999999998E-2</v>
      </c>
      <c r="I214" s="69"/>
      <c r="J214" s="71">
        <v>0.1545</v>
      </c>
      <c r="K214" s="71">
        <v>0.10489999999999999</v>
      </c>
      <c r="L214" s="71">
        <v>0.1</v>
      </c>
      <c r="M214" s="71">
        <v>9.8900000000000002E-2</v>
      </c>
      <c r="N214" s="69">
        <v>0</v>
      </c>
      <c r="O214" s="69">
        <v>-0.1338</v>
      </c>
      <c r="P214" s="71"/>
      <c r="Q214" s="72">
        <v>722</v>
      </c>
      <c r="R214" s="70">
        <v>0.95</v>
      </c>
      <c r="S214" s="70">
        <v>1.6</v>
      </c>
      <c r="T214" s="70">
        <v>-0.43</v>
      </c>
      <c r="U214" s="70">
        <v>25</v>
      </c>
      <c r="V214" s="70">
        <v>7</v>
      </c>
      <c r="BD214" s="20"/>
      <c r="BE214" s="20"/>
      <c r="BG214" s="3"/>
      <c r="BH214" s="1"/>
      <c r="BI214" s="1"/>
      <c r="BJ214" s="1"/>
      <c r="BK214" s="1"/>
      <c r="BL214" s="1"/>
    </row>
    <row r="215" spans="1:64" x14ac:dyDescent="0.25">
      <c r="A215" s="23" t="s">
        <v>1</v>
      </c>
      <c r="B215" s="23" t="s">
        <v>2</v>
      </c>
      <c r="C215" s="23" t="s">
        <v>39</v>
      </c>
      <c r="D215" s="23" t="s">
        <v>4</v>
      </c>
      <c r="E215" s="23" t="s">
        <v>2272</v>
      </c>
      <c r="F215" s="23" t="s">
        <v>2273</v>
      </c>
      <c r="G215"/>
      <c r="H215" s="69">
        <v>6.9999999999999999E-4</v>
      </c>
      <c r="I215" s="69"/>
      <c r="J215" s="71">
        <v>0.12089999999999999</v>
      </c>
      <c r="K215" s="71">
        <v>4.4699999999999997E-2</v>
      </c>
      <c r="L215" s="71">
        <v>0.15870000000000001</v>
      </c>
      <c r="M215" s="71">
        <v>0.16969999999999999</v>
      </c>
      <c r="N215" s="69">
        <v>0</v>
      </c>
      <c r="O215" s="69">
        <v>-1.23E-2</v>
      </c>
      <c r="P215" s="71"/>
      <c r="Q215" s="72">
        <v>20</v>
      </c>
      <c r="R215" s="70">
        <v>3.55</v>
      </c>
      <c r="S215" s="70">
        <v>11.5</v>
      </c>
      <c r="T215" s="70">
        <v>-0.33</v>
      </c>
      <c r="U215" s="70">
        <v>3</v>
      </c>
      <c r="V215" s="70">
        <v>1</v>
      </c>
      <c r="BD215" s="20"/>
      <c r="BE215" s="20"/>
      <c r="BG215" s="3"/>
      <c r="BH215" s="1"/>
      <c r="BI215" s="1"/>
      <c r="BJ215" s="1"/>
      <c r="BK215" s="1"/>
      <c r="BL215" s="1"/>
    </row>
    <row r="216" spans="1:64" x14ac:dyDescent="0.25">
      <c r="A216" s="23" t="s">
        <v>1</v>
      </c>
      <c r="B216" s="23" t="s">
        <v>2</v>
      </c>
      <c r="C216" s="23" t="s">
        <v>13</v>
      </c>
      <c r="D216" s="23" t="s">
        <v>29</v>
      </c>
      <c r="E216" s="23" t="s">
        <v>2272</v>
      </c>
      <c r="F216" s="23" t="s">
        <v>2274</v>
      </c>
      <c r="G216"/>
      <c r="H216" s="69">
        <v>-6.4000000000000003E-3</v>
      </c>
      <c r="I216" s="69"/>
      <c r="J216" s="71">
        <v>0.33150000000000002</v>
      </c>
      <c r="K216" s="71">
        <v>0.18210000000000001</v>
      </c>
      <c r="L216" s="71">
        <v>0.30570000000000003</v>
      </c>
      <c r="M216" s="71">
        <v>0.33189999999999997</v>
      </c>
      <c r="N216" s="69">
        <v>-6.4000000000000003E-3</v>
      </c>
      <c r="O216" s="69">
        <v>-0.17460000000000001</v>
      </c>
      <c r="P216" s="71"/>
      <c r="Q216" s="72">
        <v>8</v>
      </c>
      <c r="R216" s="70">
        <v>1.68</v>
      </c>
      <c r="S216" s="70">
        <v>4.1100000000000003</v>
      </c>
      <c r="T216" s="70">
        <v>-0.17</v>
      </c>
      <c r="U216" s="70">
        <v>25</v>
      </c>
      <c r="V216" s="70">
        <v>4</v>
      </c>
      <c r="BD216" s="20"/>
      <c r="BE216" s="20"/>
      <c r="BG216" s="3"/>
      <c r="BH216" s="1"/>
      <c r="BI216" s="1"/>
      <c r="BJ216" s="1"/>
      <c r="BK216" s="1"/>
      <c r="BL216" s="1"/>
    </row>
    <row r="217" spans="1:64" x14ac:dyDescent="0.25">
      <c r="A217" s="23" t="s">
        <v>1</v>
      </c>
      <c r="B217" s="23" t="s">
        <v>2</v>
      </c>
      <c r="C217" s="23" t="s">
        <v>22</v>
      </c>
      <c r="D217" s="23" t="s">
        <v>4</v>
      </c>
      <c r="E217" s="23" t="s">
        <v>2753</v>
      </c>
      <c r="F217" s="23" t="s">
        <v>2754</v>
      </c>
      <c r="G217"/>
      <c r="H217" s="69">
        <v>-3.4000000000000002E-2</v>
      </c>
      <c r="I217" s="69"/>
      <c r="J217" s="71">
        <v>-0.13550000000000001</v>
      </c>
      <c r="K217" s="71">
        <v>0.26150000000000001</v>
      </c>
      <c r="L217" s="71">
        <v>8.77E-2</v>
      </c>
      <c r="M217" s="71">
        <v>5.6099999999999997E-2</v>
      </c>
      <c r="N217" s="69">
        <v>-0.18290000000000001</v>
      </c>
      <c r="O217" s="69">
        <v>-0.217</v>
      </c>
      <c r="P217" s="71"/>
      <c r="Q217" s="72">
        <v>1</v>
      </c>
      <c r="R217" s="70">
        <v>0.34</v>
      </c>
      <c r="S217" s="70">
        <v>0.6</v>
      </c>
      <c r="T217" s="70">
        <v>0.35</v>
      </c>
      <c r="U217" s="70">
        <v>16</v>
      </c>
      <c r="V217" s="70">
        <v>9</v>
      </c>
      <c r="BD217" s="20"/>
      <c r="BE217" s="20"/>
      <c r="BG217" s="3"/>
      <c r="BH217" s="1"/>
      <c r="BI217" s="1"/>
      <c r="BJ217" s="1"/>
      <c r="BK217" s="1"/>
      <c r="BL217" s="1"/>
    </row>
    <row r="218" spans="1:64" x14ac:dyDescent="0.25">
      <c r="A218" s="23" t="s">
        <v>1</v>
      </c>
      <c r="B218" s="23" t="s">
        <v>18</v>
      </c>
      <c r="C218" s="23" t="s">
        <v>39</v>
      </c>
      <c r="D218" s="23" t="s">
        <v>45</v>
      </c>
      <c r="E218" s="23" t="s">
        <v>2097</v>
      </c>
      <c r="F218" s="23" t="s">
        <v>2098</v>
      </c>
      <c r="G218"/>
      <c r="H218" s="69">
        <v>6.7999999999999996E-3</v>
      </c>
      <c r="I218" s="69"/>
      <c r="J218" s="71">
        <v>6.2300000000000001E-2</v>
      </c>
      <c r="K218" s="71">
        <v>0.14879999999999999</v>
      </c>
      <c r="L218" s="71">
        <v>0.1772</v>
      </c>
      <c r="M218" s="71">
        <v>0.1799</v>
      </c>
      <c r="N218" s="69">
        <v>-1.7899999999999999E-2</v>
      </c>
      <c r="O218" s="69">
        <v>-0.1211</v>
      </c>
      <c r="P218" s="71"/>
      <c r="Q218" s="72">
        <v>538</v>
      </c>
      <c r="R218" s="70">
        <v>1.19</v>
      </c>
      <c r="S218" s="70">
        <v>1.65</v>
      </c>
      <c r="T218" s="70">
        <v>-0.09</v>
      </c>
      <c r="U218" s="70">
        <v>8</v>
      </c>
      <c r="V218" s="70">
        <v>2</v>
      </c>
      <c r="BD218" s="20"/>
      <c r="BE218" s="20"/>
      <c r="BG218" s="3"/>
      <c r="BH218" s="1"/>
      <c r="BI218" s="1"/>
      <c r="BJ218" s="1"/>
      <c r="BK218" s="1"/>
      <c r="BL218" s="1"/>
    </row>
    <row r="219" spans="1:64" x14ac:dyDescent="0.25">
      <c r="A219" s="23" t="s">
        <v>1</v>
      </c>
      <c r="B219" s="23" t="s">
        <v>18</v>
      </c>
      <c r="C219" s="23" t="s">
        <v>56</v>
      </c>
      <c r="D219" s="23" t="s">
        <v>30</v>
      </c>
      <c r="E219" s="23" t="s">
        <v>93</v>
      </c>
      <c r="F219" s="23" t="s">
        <v>1882</v>
      </c>
      <c r="G219"/>
      <c r="H219" s="69">
        <v>3.875E-3</v>
      </c>
      <c r="I219" s="69"/>
      <c r="J219" s="71">
        <v>1.5100000000000001E-2</v>
      </c>
      <c r="K219" s="71">
        <v>0.11990000000000001</v>
      </c>
      <c r="L219" s="71">
        <v>8.14E-2</v>
      </c>
      <c r="M219" s="71">
        <v>7.6700000000000004E-2</v>
      </c>
      <c r="N219" s="69">
        <v>-0.1585</v>
      </c>
      <c r="O219" s="69">
        <v>-0.34100000000000003</v>
      </c>
      <c r="P219" s="71"/>
      <c r="Q219" s="72">
        <v>69</v>
      </c>
      <c r="R219" s="70">
        <v>0.68</v>
      </c>
      <c r="S219" s="70">
        <v>0.65</v>
      </c>
      <c r="T219" s="70">
        <v>-0.3</v>
      </c>
      <c r="U219" s="70">
        <v>99</v>
      </c>
      <c r="V219" s="70">
        <v>9</v>
      </c>
      <c r="BD219" s="20"/>
      <c r="BE219" s="20"/>
      <c r="BG219" s="3"/>
      <c r="BH219" s="1"/>
      <c r="BI219" s="1"/>
      <c r="BJ219" s="1"/>
      <c r="BK219" s="1"/>
      <c r="BL219" s="1"/>
    </row>
    <row r="220" spans="1:64" x14ac:dyDescent="0.25">
      <c r="A220" s="23" t="s">
        <v>1</v>
      </c>
      <c r="B220" s="23" t="s">
        <v>2</v>
      </c>
      <c r="C220" s="23" t="s">
        <v>25</v>
      </c>
      <c r="D220" s="23" t="s">
        <v>45</v>
      </c>
      <c r="E220" s="23" t="s">
        <v>606</v>
      </c>
      <c r="F220" s="23" t="s">
        <v>607</v>
      </c>
      <c r="G220"/>
      <c r="H220" s="69">
        <v>-1.8700000000000001E-2</v>
      </c>
      <c r="I220" s="69"/>
      <c r="J220" s="71">
        <v>-0.2283</v>
      </c>
      <c r="K220" s="71">
        <v>0.1915</v>
      </c>
      <c r="L220" s="71">
        <v>7.8E-2</v>
      </c>
      <c r="M220" s="71">
        <v>6.25E-2</v>
      </c>
      <c r="N220" s="69">
        <v>-0.35089999999999999</v>
      </c>
      <c r="O220" s="69">
        <v>-0.35089999999999999</v>
      </c>
      <c r="P220" s="71"/>
      <c r="Q220" s="72">
        <v>13</v>
      </c>
      <c r="R220" s="70">
        <v>0.41</v>
      </c>
      <c r="S220" s="70">
        <v>0.94</v>
      </c>
      <c r="T220" s="70">
        <v>-0.05</v>
      </c>
      <c r="U220" s="70">
        <v>19</v>
      </c>
      <c r="V220" s="70">
        <v>9</v>
      </c>
      <c r="BD220" s="20"/>
      <c r="BE220" s="20"/>
      <c r="BG220" s="3"/>
      <c r="BH220" s="1"/>
      <c r="BI220" s="1"/>
      <c r="BJ220" s="1"/>
      <c r="BK220" s="1"/>
      <c r="BL220" s="1"/>
    </row>
    <row r="221" spans="1:64" x14ac:dyDescent="0.25">
      <c r="A221" s="23" t="s">
        <v>1</v>
      </c>
      <c r="B221" s="23" t="s">
        <v>2</v>
      </c>
      <c r="C221" s="23" t="s">
        <v>39</v>
      </c>
      <c r="D221" s="23" t="s">
        <v>4</v>
      </c>
      <c r="E221" s="23" t="s">
        <v>1711</v>
      </c>
      <c r="F221" s="23" t="s">
        <v>1712</v>
      </c>
      <c r="G221"/>
      <c r="H221" s="69">
        <v>-4.2103000000000002E-2</v>
      </c>
      <c r="I221" s="69"/>
      <c r="J221" s="71">
        <v>0.1003</v>
      </c>
      <c r="K221" s="71">
        <v>0.1794</v>
      </c>
      <c r="L221" s="71">
        <v>3.9399999999999998E-2</v>
      </c>
      <c r="M221" s="71">
        <v>2.5000000000000001E-2</v>
      </c>
      <c r="N221" s="69">
        <v>-0.13719999999999999</v>
      </c>
      <c r="O221" s="69">
        <v>-0.13719999999999999</v>
      </c>
      <c r="P221" s="71"/>
      <c r="Q221" s="72">
        <v>4</v>
      </c>
      <c r="R221" s="70">
        <v>0.22</v>
      </c>
      <c r="S221" s="70">
        <v>0.62</v>
      </c>
      <c r="T221" s="70">
        <v>0.52</v>
      </c>
      <c r="U221" s="70">
        <v>9</v>
      </c>
      <c r="V221" s="70">
        <v>8</v>
      </c>
      <c r="BD221" s="20"/>
      <c r="BE221" s="20"/>
      <c r="BG221" s="3"/>
      <c r="BH221" s="1"/>
      <c r="BI221" s="1"/>
      <c r="BJ221" s="1"/>
      <c r="BK221" s="1"/>
      <c r="BL221" s="1"/>
    </row>
    <row r="222" spans="1:64" x14ac:dyDescent="0.25">
      <c r="A222" s="23" t="s">
        <v>1</v>
      </c>
      <c r="B222" s="23" t="s">
        <v>2</v>
      </c>
      <c r="C222" s="23" t="s">
        <v>39</v>
      </c>
      <c r="D222" s="23" t="s">
        <v>4</v>
      </c>
      <c r="E222" s="23" t="s">
        <v>3284</v>
      </c>
      <c r="F222" s="23" t="s">
        <v>3285</v>
      </c>
      <c r="G222"/>
      <c r="H222" s="69">
        <v>2.8E-3</v>
      </c>
      <c r="I222" s="69"/>
      <c r="J222" s="71">
        <v>0.1125</v>
      </c>
      <c r="K222" s="71">
        <v>0.13250000000000001</v>
      </c>
      <c r="L222" s="71">
        <v>-7.6E-3</v>
      </c>
      <c r="M222" s="71">
        <v>-1.6E-2</v>
      </c>
      <c r="N222" s="69">
        <v>-9.8500000000000004E-2</v>
      </c>
      <c r="O222" s="69">
        <v>-0.22950000000000001</v>
      </c>
      <c r="P222" s="71"/>
      <c r="Q222" s="72">
        <v>1</v>
      </c>
      <c r="R222" s="70">
        <v>-0.06</v>
      </c>
      <c r="S222" s="70">
        <v>-0.11</v>
      </c>
      <c r="T222" s="70">
        <v>0.04</v>
      </c>
      <c r="U222" s="70">
        <v>60</v>
      </c>
      <c r="V222" s="70">
        <v>30</v>
      </c>
      <c r="BD222" s="20"/>
      <c r="BE222" s="20"/>
      <c r="BG222" s="3"/>
      <c r="BH222" s="1"/>
      <c r="BI222" s="1"/>
      <c r="BJ222" s="1"/>
      <c r="BK222" s="1"/>
      <c r="BL222" s="1"/>
    </row>
    <row r="223" spans="1:64" x14ac:dyDescent="0.25">
      <c r="A223" s="23" t="s">
        <v>1</v>
      </c>
      <c r="B223" s="23" t="s">
        <v>2</v>
      </c>
      <c r="C223" s="23" t="s">
        <v>22</v>
      </c>
      <c r="D223" s="23" t="s">
        <v>29</v>
      </c>
      <c r="E223" s="23" t="s">
        <v>317</v>
      </c>
      <c r="F223" s="23" t="s">
        <v>1236</v>
      </c>
      <c r="G223"/>
      <c r="H223" s="69">
        <v>-5.67E-2</v>
      </c>
      <c r="I223" s="69"/>
      <c r="J223" s="71">
        <v>-2.7E-2</v>
      </c>
      <c r="K223" s="71">
        <v>6.7599999999999993E-2</v>
      </c>
      <c r="L223" s="71">
        <v>0.14030000000000001</v>
      </c>
      <c r="M223" s="71">
        <v>0.14710000000000001</v>
      </c>
      <c r="N223" s="69">
        <v>-8.5800000000000001E-2</v>
      </c>
      <c r="O223" s="69">
        <v>-0.1149</v>
      </c>
      <c r="P223" s="71"/>
      <c r="Q223" s="72">
        <v>39</v>
      </c>
      <c r="R223" s="70">
        <v>2.08</v>
      </c>
      <c r="S223" s="70">
        <v>1.41</v>
      </c>
      <c r="T223" s="70">
        <v>-0.08</v>
      </c>
      <c r="U223" s="70">
        <v>7</v>
      </c>
      <c r="V223" s="70">
        <v>2</v>
      </c>
      <c r="BD223" s="20"/>
      <c r="BE223" s="20"/>
      <c r="BG223" s="3"/>
      <c r="BH223" s="1"/>
      <c r="BI223" s="1"/>
      <c r="BJ223" s="1"/>
      <c r="BK223" s="1"/>
      <c r="BL223" s="1"/>
    </row>
    <row r="224" spans="1:64" x14ac:dyDescent="0.25">
      <c r="A224" s="23" t="s">
        <v>1</v>
      </c>
      <c r="B224" s="23" t="s">
        <v>18</v>
      </c>
      <c r="C224" s="23" t="s">
        <v>25</v>
      </c>
      <c r="D224" s="23" t="s">
        <v>4</v>
      </c>
      <c r="E224" s="23" t="s">
        <v>317</v>
      </c>
      <c r="F224" s="23" t="s">
        <v>327</v>
      </c>
      <c r="G224"/>
      <c r="H224" s="69">
        <v>-4.5999999999999999E-3</v>
      </c>
      <c r="I224" s="69"/>
      <c r="J224" s="71">
        <v>4.1500000000000002E-2</v>
      </c>
      <c r="K224" s="71">
        <v>6.3500000000000001E-2</v>
      </c>
      <c r="L224" s="71">
        <v>0.1459</v>
      </c>
      <c r="M224" s="71">
        <v>0.15390000000000001</v>
      </c>
      <c r="N224" s="69">
        <v>-4.5999999999999999E-3</v>
      </c>
      <c r="O224" s="69">
        <v>-7.51E-2</v>
      </c>
      <c r="P224" s="71"/>
      <c r="Q224" s="72">
        <v>174</v>
      </c>
      <c r="R224" s="70">
        <v>2.2999999999999998</v>
      </c>
      <c r="S224" s="70">
        <v>2.77</v>
      </c>
      <c r="T224" s="70">
        <v>-0.05</v>
      </c>
      <c r="U224" s="70">
        <v>7</v>
      </c>
      <c r="V224" s="70">
        <v>1</v>
      </c>
      <c r="BD224" s="20"/>
      <c r="BE224" s="20"/>
      <c r="BG224" s="3"/>
      <c r="BH224" s="1"/>
      <c r="BI224" s="1"/>
      <c r="BJ224" s="1"/>
      <c r="BK224" s="1"/>
      <c r="BL224" s="1"/>
    </row>
    <row r="225" spans="1:64" x14ac:dyDescent="0.25">
      <c r="A225" s="23" t="s">
        <v>1</v>
      </c>
      <c r="B225" s="23" t="s">
        <v>2</v>
      </c>
      <c r="C225" s="23" t="s">
        <v>28</v>
      </c>
      <c r="D225" s="23" t="s">
        <v>29</v>
      </c>
      <c r="E225" s="23" t="s">
        <v>317</v>
      </c>
      <c r="F225" s="23" t="s">
        <v>328</v>
      </c>
      <c r="G225"/>
      <c r="H225" s="69">
        <v>-6.3E-3</v>
      </c>
      <c r="I225" s="69"/>
      <c r="J225" s="71">
        <v>-5.0099999999999999E-2</v>
      </c>
      <c r="K225" s="71">
        <v>0.1081</v>
      </c>
      <c r="L225" s="71">
        <v>0.1658</v>
      </c>
      <c r="M225" s="71">
        <v>0.17219999999999999</v>
      </c>
      <c r="N225" s="69">
        <v>-0.18729999999999999</v>
      </c>
      <c r="O225" s="69">
        <v>-0.18729999999999999</v>
      </c>
      <c r="P225" s="71"/>
      <c r="Q225" s="72">
        <v>119</v>
      </c>
      <c r="R225" s="70">
        <v>1.53</v>
      </c>
      <c r="S225" s="70">
        <v>1.37</v>
      </c>
      <c r="T225" s="70">
        <v>0</v>
      </c>
      <c r="U225" s="70">
        <v>6</v>
      </c>
      <c r="V225" s="70">
        <v>2</v>
      </c>
      <c r="BD225" s="20"/>
      <c r="BE225" s="20"/>
      <c r="BG225" s="3"/>
      <c r="BH225" s="1"/>
      <c r="BI225" s="1"/>
      <c r="BJ225" s="1"/>
      <c r="BK225" s="1"/>
      <c r="BL225" s="1"/>
    </row>
    <row r="226" spans="1:64" x14ac:dyDescent="0.25">
      <c r="A226" s="23" t="s">
        <v>1</v>
      </c>
      <c r="B226" s="23" t="s">
        <v>2</v>
      </c>
      <c r="C226" s="23" t="s">
        <v>22</v>
      </c>
      <c r="D226" s="23" t="s">
        <v>29</v>
      </c>
      <c r="E226" s="23" t="s">
        <v>317</v>
      </c>
      <c r="F226" s="23" t="s">
        <v>1259</v>
      </c>
      <c r="G226"/>
      <c r="H226" s="69">
        <v>-7.7200000000000005E-2</v>
      </c>
      <c r="I226" s="69"/>
      <c r="J226" s="71">
        <v>5.9499999999999997E-2</v>
      </c>
      <c r="K226" s="71">
        <v>6.1499999999999999E-2</v>
      </c>
      <c r="L226" s="71">
        <v>0.1384</v>
      </c>
      <c r="M226" s="71">
        <v>0.1454</v>
      </c>
      <c r="N226" s="69">
        <v>-7.7200000000000005E-2</v>
      </c>
      <c r="O226" s="69">
        <v>-7.7200000000000005E-2</v>
      </c>
      <c r="P226" s="71"/>
      <c r="Q226" s="72">
        <v>193</v>
      </c>
      <c r="R226" s="70">
        <v>2.25</v>
      </c>
      <c r="S226" s="70">
        <v>2.42</v>
      </c>
      <c r="T226" s="70">
        <v>0.12</v>
      </c>
      <c r="U226" s="70">
        <v>6</v>
      </c>
      <c r="V226" s="70">
        <v>1</v>
      </c>
      <c r="BD226" s="20"/>
      <c r="BE226" s="20"/>
      <c r="BG226" s="3"/>
      <c r="BH226" s="1"/>
      <c r="BI226" s="1"/>
      <c r="BJ226" s="1"/>
      <c r="BK226" s="1"/>
      <c r="BL226" s="1"/>
    </row>
    <row r="227" spans="1:64" x14ac:dyDescent="0.25">
      <c r="A227" s="23" t="s">
        <v>1</v>
      </c>
      <c r="B227" s="23" t="s">
        <v>2</v>
      </c>
      <c r="C227" s="23" t="s">
        <v>56</v>
      </c>
      <c r="D227" s="23" t="s">
        <v>30</v>
      </c>
      <c r="E227" s="23" t="s">
        <v>2099</v>
      </c>
      <c r="F227" s="23" t="s">
        <v>2100</v>
      </c>
      <c r="G227"/>
      <c r="H227" s="69">
        <v>1.2999999999999999E-3</v>
      </c>
      <c r="I227" s="69"/>
      <c r="J227" s="71">
        <v>8.7499999999999994E-2</v>
      </c>
      <c r="K227" s="71">
        <v>0.1105</v>
      </c>
      <c r="L227" s="71">
        <v>0.1235</v>
      </c>
      <c r="M227" s="71">
        <v>0.1235</v>
      </c>
      <c r="N227" s="69">
        <v>0</v>
      </c>
      <c r="O227" s="69">
        <v>-0.26119999999999999</v>
      </c>
      <c r="P227" s="71"/>
      <c r="Q227" s="72">
        <v>56</v>
      </c>
      <c r="R227" s="70">
        <v>1.1200000000000001</v>
      </c>
      <c r="S227" s="70">
        <v>0.81</v>
      </c>
      <c r="T227" s="70">
        <v>0.65</v>
      </c>
      <c r="U227" s="70">
        <v>9</v>
      </c>
      <c r="V227" s="70">
        <v>2</v>
      </c>
      <c r="BD227" s="20"/>
      <c r="BE227" s="20"/>
      <c r="BG227" s="3"/>
      <c r="BH227" s="1"/>
      <c r="BI227" s="1"/>
      <c r="BJ227" s="1"/>
      <c r="BK227" s="1"/>
      <c r="BL227" s="1"/>
    </row>
    <row r="228" spans="1:64" x14ac:dyDescent="0.25">
      <c r="A228" s="23" t="s">
        <v>1</v>
      </c>
      <c r="B228" s="23" t="s">
        <v>18</v>
      </c>
      <c r="C228" s="23" t="s">
        <v>25</v>
      </c>
      <c r="D228" s="23" t="s">
        <v>29</v>
      </c>
      <c r="E228" s="23" t="s">
        <v>1675</v>
      </c>
      <c r="F228" s="23" t="s">
        <v>1676</v>
      </c>
      <c r="G228"/>
      <c r="H228" s="69">
        <v>-1.0999E-2</v>
      </c>
      <c r="I228" s="69"/>
      <c r="J228" s="71">
        <v>-4.48E-2</v>
      </c>
      <c r="K228" s="71">
        <v>7.9500000000000001E-2</v>
      </c>
      <c r="L228" s="71">
        <v>0.03</v>
      </c>
      <c r="M228" s="71">
        <v>2.7099999999999999E-2</v>
      </c>
      <c r="N228" s="69">
        <v>-6.5100000000000005E-2</v>
      </c>
      <c r="O228" s="69">
        <v>-0.28810000000000002</v>
      </c>
      <c r="P228" s="71"/>
      <c r="Q228" s="72">
        <v>7596</v>
      </c>
      <c r="R228" s="70">
        <v>0.38</v>
      </c>
      <c r="S228" s="70">
        <v>0.52</v>
      </c>
      <c r="T228" s="70">
        <v>0.31</v>
      </c>
      <c r="U228" s="70">
        <v>133</v>
      </c>
      <c r="V228" s="70">
        <v>11</v>
      </c>
      <c r="BD228" s="20"/>
      <c r="BE228" s="20"/>
      <c r="BG228" s="3"/>
      <c r="BH228" s="1"/>
      <c r="BI228" s="1"/>
      <c r="BJ228" s="1"/>
      <c r="BK228" s="1"/>
      <c r="BL228" s="1"/>
    </row>
    <row r="229" spans="1:64" x14ac:dyDescent="0.25">
      <c r="A229" s="23" t="s">
        <v>1</v>
      </c>
      <c r="B229" s="23" t="s">
        <v>18</v>
      </c>
      <c r="C229" s="23" t="s">
        <v>25</v>
      </c>
      <c r="D229" s="23" t="s">
        <v>29</v>
      </c>
      <c r="E229" s="23" t="s">
        <v>1675</v>
      </c>
      <c r="F229" s="23" t="s">
        <v>2146</v>
      </c>
      <c r="G229"/>
      <c r="H229" s="69">
        <v>-5.9999999999999995E-4</v>
      </c>
      <c r="I229" s="69"/>
      <c r="J229" s="71">
        <v>-2.5999999999999999E-3</v>
      </c>
      <c r="K229" s="71">
        <v>4.5999999999999999E-3</v>
      </c>
      <c r="L229" s="71">
        <v>1.6999999999999999E-3</v>
      </c>
      <c r="M229" s="71">
        <v>1.6999999999999999E-3</v>
      </c>
      <c r="N229" s="69">
        <v>-3.8E-3</v>
      </c>
      <c r="O229" s="69">
        <v>-1.9E-2</v>
      </c>
      <c r="P229" s="71"/>
      <c r="Q229" s="72">
        <v>7596</v>
      </c>
      <c r="R229" s="70">
        <v>0.37</v>
      </c>
      <c r="S229" s="70">
        <v>0.5</v>
      </c>
      <c r="T229" s="70">
        <v>0.32</v>
      </c>
      <c r="U229" s="70">
        <v>116</v>
      </c>
      <c r="V229" s="70">
        <v>9</v>
      </c>
      <c r="BD229" s="20"/>
      <c r="BE229" s="20"/>
      <c r="BG229" s="3"/>
      <c r="BH229" s="1"/>
      <c r="BI229" s="1"/>
      <c r="BJ229" s="1"/>
      <c r="BK229" s="1"/>
      <c r="BL229" s="1"/>
    </row>
    <row r="230" spans="1:64" x14ac:dyDescent="0.25">
      <c r="A230" s="23" t="s">
        <v>1</v>
      </c>
      <c r="B230" s="23" t="s">
        <v>18</v>
      </c>
      <c r="C230" s="23" t="s">
        <v>25</v>
      </c>
      <c r="D230" s="23" t="s">
        <v>29</v>
      </c>
      <c r="E230" s="23" t="s">
        <v>1675</v>
      </c>
      <c r="F230" s="23" t="s">
        <v>1710</v>
      </c>
      <c r="G230"/>
      <c r="H230" s="69">
        <v>-3.6830000000000001E-3</v>
      </c>
      <c r="I230" s="69"/>
      <c r="J230" s="71">
        <v>-1.46E-2</v>
      </c>
      <c r="K230" s="71">
        <v>2.6499999999999999E-2</v>
      </c>
      <c r="L230" s="71">
        <v>0.01</v>
      </c>
      <c r="M230" s="71">
        <v>9.7000000000000003E-3</v>
      </c>
      <c r="N230" s="69">
        <v>-2.1700000000000001E-2</v>
      </c>
      <c r="O230" s="69">
        <v>-0.1043</v>
      </c>
      <c r="P230" s="71"/>
      <c r="Q230" s="72">
        <v>7596</v>
      </c>
      <c r="R230" s="70">
        <v>0.38</v>
      </c>
      <c r="S230" s="70">
        <v>0.52</v>
      </c>
      <c r="T230" s="70">
        <v>0.31</v>
      </c>
      <c r="U230" s="70">
        <v>118</v>
      </c>
      <c r="V230" s="70">
        <v>9</v>
      </c>
      <c r="BD230" s="20"/>
      <c r="BE230" s="20"/>
      <c r="BG230" s="3"/>
      <c r="BH230" s="1"/>
      <c r="BI230" s="1"/>
      <c r="BJ230" s="1"/>
      <c r="BK230" s="1"/>
      <c r="BL230" s="1"/>
    </row>
    <row r="231" spans="1:64" x14ac:dyDescent="0.25">
      <c r="A231" s="23" t="s">
        <v>1</v>
      </c>
      <c r="B231" s="23" t="s">
        <v>2</v>
      </c>
      <c r="C231" s="23" t="s">
        <v>39</v>
      </c>
      <c r="D231" s="23" t="s">
        <v>4</v>
      </c>
      <c r="E231" s="23" t="s">
        <v>2755</v>
      </c>
      <c r="F231" s="23" t="s">
        <v>2786</v>
      </c>
      <c r="G231"/>
      <c r="H231" s="69">
        <v>-7.4099999999999999E-2</v>
      </c>
      <c r="I231" s="69"/>
      <c r="J231" s="71">
        <v>-8.2799999999999999E-2</v>
      </c>
      <c r="K231" s="71">
        <v>6.1199999999999997E-2</v>
      </c>
      <c r="L231" s="71">
        <v>4.7100000000000003E-2</v>
      </c>
      <c r="M231" s="71">
        <v>4.6199999999999998E-2</v>
      </c>
      <c r="N231" s="69">
        <v>-0.1239</v>
      </c>
      <c r="O231" s="69">
        <v>-0.1239</v>
      </c>
      <c r="P231" s="71"/>
      <c r="Q231" s="72">
        <v>212</v>
      </c>
      <c r="R231" s="70">
        <v>0.77</v>
      </c>
      <c r="S231" s="70">
        <v>0.77</v>
      </c>
      <c r="T231" s="70">
        <v>-0.06</v>
      </c>
      <c r="U231" s="70">
        <v>9</v>
      </c>
      <c r="V231" s="70">
        <v>4</v>
      </c>
      <c r="BD231" s="20"/>
      <c r="BE231" s="20"/>
      <c r="BG231" s="3"/>
      <c r="BH231" s="1"/>
      <c r="BI231" s="1"/>
      <c r="BJ231" s="1"/>
      <c r="BK231" s="1"/>
      <c r="BL231" s="1"/>
    </row>
    <row r="232" spans="1:64" x14ac:dyDescent="0.25">
      <c r="A232" s="23" t="s">
        <v>1</v>
      </c>
      <c r="B232" s="23" t="s">
        <v>2</v>
      </c>
      <c r="C232" s="23" t="s">
        <v>22</v>
      </c>
      <c r="D232" s="23" t="s">
        <v>4</v>
      </c>
      <c r="E232" s="23" t="s">
        <v>3148</v>
      </c>
      <c r="F232" s="23" t="s">
        <v>3149</v>
      </c>
      <c r="G232"/>
      <c r="H232" s="69">
        <v>-9.9000000000000008E-3</v>
      </c>
      <c r="I232" s="69"/>
      <c r="J232" s="71">
        <v>5.4300000000000001E-2</v>
      </c>
      <c r="K232" s="71">
        <v>0.1211</v>
      </c>
      <c r="L232" s="71">
        <v>0.1047</v>
      </c>
      <c r="M232" s="71">
        <v>0.1022</v>
      </c>
      <c r="N232" s="69">
        <v>-4.36E-2</v>
      </c>
      <c r="O232" s="69">
        <v>-0.10879999999999999</v>
      </c>
      <c r="P232" s="71"/>
      <c r="Q232" s="72">
        <v>56</v>
      </c>
      <c r="R232" s="70">
        <v>0.86</v>
      </c>
      <c r="S232" s="70">
        <v>2.25</v>
      </c>
      <c r="T232" s="70">
        <v>-0.37</v>
      </c>
      <c r="U232" s="70">
        <v>11</v>
      </c>
      <c r="V232" s="70">
        <v>3</v>
      </c>
      <c r="BD232" s="20"/>
      <c r="BE232" s="20"/>
      <c r="BG232" s="3"/>
      <c r="BH232" s="1"/>
      <c r="BI232" s="1"/>
      <c r="BJ232" s="1"/>
      <c r="BK232" s="1"/>
      <c r="BL232" s="1"/>
    </row>
    <row r="233" spans="1:64" x14ac:dyDescent="0.25">
      <c r="A233" s="23" t="s">
        <v>1</v>
      </c>
      <c r="B233" s="23" t="s">
        <v>8</v>
      </c>
      <c r="C233" s="23" t="s">
        <v>7</v>
      </c>
      <c r="D233" s="23" t="s">
        <v>29</v>
      </c>
      <c r="E233" s="23" t="s">
        <v>1426</v>
      </c>
      <c r="F233" s="23" t="s">
        <v>1427</v>
      </c>
      <c r="G233"/>
      <c r="H233" s="69">
        <v>-4.3450000000000003E-2</v>
      </c>
      <c r="I233" s="69"/>
      <c r="J233" s="71">
        <v>2.0999999999999999E-3</v>
      </c>
      <c r="K233" s="71">
        <v>4.4499999999999998E-2</v>
      </c>
      <c r="L233" s="71">
        <v>9.2399999999999996E-2</v>
      </c>
      <c r="M233" s="71">
        <v>9.5399999999999999E-2</v>
      </c>
      <c r="N233" s="69">
        <v>-6.6900000000000001E-2</v>
      </c>
      <c r="O233" s="69">
        <v>-6.6900000000000001E-2</v>
      </c>
      <c r="P233" s="71"/>
      <c r="Q233" s="72">
        <v>18</v>
      </c>
      <c r="R233" s="70">
        <v>2.08</v>
      </c>
      <c r="S233" s="70">
        <v>2.4300000000000002</v>
      </c>
      <c r="T233" s="70">
        <v>0.09</v>
      </c>
      <c r="U233" s="70">
        <v>6</v>
      </c>
      <c r="V233" s="70">
        <v>2</v>
      </c>
      <c r="BD233" s="20"/>
      <c r="BE233" s="20"/>
      <c r="BG233" s="3"/>
      <c r="BH233" s="1"/>
      <c r="BI233" s="1"/>
      <c r="BJ233" s="1"/>
      <c r="BK233" s="1"/>
      <c r="BL233" s="1"/>
    </row>
    <row r="234" spans="1:64" x14ac:dyDescent="0.25">
      <c r="A234" s="23" t="s">
        <v>1</v>
      </c>
      <c r="B234" s="23" t="s">
        <v>18</v>
      </c>
      <c r="C234" s="23" t="s">
        <v>25</v>
      </c>
      <c r="D234" s="23" t="s">
        <v>48</v>
      </c>
      <c r="E234" s="23" t="s">
        <v>2838</v>
      </c>
      <c r="F234" s="23" t="s">
        <v>2839</v>
      </c>
      <c r="G234"/>
      <c r="H234" s="69">
        <v>-5.2699999999999997E-2</v>
      </c>
      <c r="I234" s="69"/>
      <c r="J234" s="71">
        <v>-9.6000000000000002E-2</v>
      </c>
      <c r="K234" s="71">
        <v>0.1076</v>
      </c>
      <c r="L234" s="71">
        <v>2.6499999999999999E-2</v>
      </c>
      <c r="M234" s="71">
        <v>2.1000000000000001E-2</v>
      </c>
      <c r="N234" s="69">
        <v>-0.15840000000000001</v>
      </c>
      <c r="O234" s="69">
        <v>-0.1628</v>
      </c>
      <c r="P234" s="71"/>
      <c r="Q234" s="72">
        <v>7</v>
      </c>
      <c r="R234" s="70">
        <v>0.25</v>
      </c>
      <c r="S234" s="70">
        <v>0.32</v>
      </c>
      <c r="T234" s="70">
        <v>0.55000000000000004</v>
      </c>
      <c r="U234" s="70">
        <v>19</v>
      </c>
      <c r="V234" s="70">
        <v>6</v>
      </c>
      <c r="BD234" s="20"/>
      <c r="BE234" s="20"/>
      <c r="BG234" s="3"/>
      <c r="BH234" s="1"/>
      <c r="BI234" s="1"/>
      <c r="BJ234" s="1"/>
      <c r="BK234" s="1"/>
      <c r="BL234" s="1"/>
    </row>
    <row r="235" spans="1:64" x14ac:dyDescent="0.25">
      <c r="A235" s="23" t="s">
        <v>1</v>
      </c>
      <c r="B235" s="23" t="s">
        <v>2</v>
      </c>
      <c r="C235" s="23" t="s">
        <v>22</v>
      </c>
      <c r="D235" s="23" t="s">
        <v>48</v>
      </c>
      <c r="E235" s="23" t="s">
        <v>98</v>
      </c>
      <c r="F235" s="23" t="s">
        <v>98</v>
      </c>
      <c r="G235"/>
      <c r="H235" s="69">
        <v>-1.4999999999999999E-4</v>
      </c>
      <c r="I235" s="69"/>
      <c r="J235" s="71">
        <v>1.14E-2</v>
      </c>
      <c r="K235" s="71">
        <v>3.2000000000000001E-2</v>
      </c>
      <c r="L235" s="71">
        <v>1.55E-2</v>
      </c>
      <c r="M235" s="71">
        <v>1.5100000000000001E-2</v>
      </c>
      <c r="N235" s="69">
        <v>-3.49E-2</v>
      </c>
      <c r="O235" s="69">
        <v>-0.1038</v>
      </c>
      <c r="P235" s="71"/>
      <c r="Q235" s="72">
        <v>4</v>
      </c>
      <c r="R235" s="70">
        <v>0.48</v>
      </c>
      <c r="S235" s="70">
        <v>0.83</v>
      </c>
      <c r="T235" s="70">
        <v>-0.05</v>
      </c>
      <c r="U235" s="70">
        <v>40</v>
      </c>
      <c r="V235" s="70">
        <v>8</v>
      </c>
      <c r="BD235" s="20"/>
      <c r="BE235" s="20"/>
      <c r="BG235" s="3"/>
      <c r="BH235" s="1"/>
      <c r="BI235" s="1"/>
      <c r="BJ235" s="1"/>
      <c r="BK235" s="1"/>
      <c r="BL235" s="1"/>
    </row>
    <row r="236" spans="1:64" x14ac:dyDescent="0.25">
      <c r="A236" s="23" t="s">
        <v>1</v>
      </c>
      <c r="B236" s="23" t="s">
        <v>18</v>
      </c>
      <c r="C236" s="23" t="s">
        <v>25</v>
      </c>
      <c r="D236" s="23" t="s">
        <v>4</v>
      </c>
      <c r="E236" s="23" t="s">
        <v>98</v>
      </c>
      <c r="F236" s="23" t="s">
        <v>99</v>
      </c>
      <c r="G236"/>
      <c r="H236" s="69">
        <v>0</v>
      </c>
      <c r="I236" s="69"/>
      <c r="J236" s="71">
        <v>-2.7E-2</v>
      </c>
      <c r="K236" s="71">
        <v>8.6400000000000005E-2</v>
      </c>
      <c r="L236" s="71">
        <v>1.6199999999999999E-2</v>
      </c>
      <c r="M236" s="71">
        <v>1.26E-2</v>
      </c>
      <c r="N236" s="69">
        <v>-0.17810000000000001</v>
      </c>
      <c r="O236" s="69">
        <v>-0.2046</v>
      </c>
      <c r="P236" s="71"/>
      <c r="Q236" s="72">
        <v>0</v>
      </c>
      <c r="R236" s="70">
        <v>0.19</v>
      </c>
      <c r="S236" s="70">
        <v>0.27</v>
      </c>
      <c r="T236" s="70">
        <v>-0.16</v>
      </c>
      <c r="U236" s="70">
        <v>58</v>
      </c>
      <c r="V236" s="70">
        <v>17</v>
      </c>
      <c r="BD236" s="20"/>
      <c r="BE236" s="20"/>
      <c r="BG236" s="3"/>
      <c r="BH236" s="1"/>
      <c r="BI236" s="1"/>
      <c r="BJ236" s="1"/>
      <c r="BK236" s="1"/>
      <c r="BL236" s="1"/>
    </row>
    <row r="237" spans="1:64" x14ac:dyDescent="0.25">
      <c r="A237" s="23" t="s">
        <v>1</v>
      </c>
      <c r="B237" s="23" t="s">
        <v>2</v>
      </c>
      <c r="C237" s="23" t="s">
        <v>22</v>
      </c>
      <c r="D237" s="23" t="s">
        <v>30</v>
      </c>
      <c r="E237" s="23" t="s">
        <v>2793</v>
      </c>
      <c r="F237" s="23" t="s">
        <v>633</v>
      </c>
      <c r="G237"/>
      <c r="H237" s="69">
        <v>-1.9800000000000002E-2</v>
      </c>
      <c r="I237" s="69"/>
      <c r="J237" s="71">
        <v>-0.39610000000000001</v>
      </c>
      <c r="K237" s="71">
        <v>0.53259999999999996</v>
      </c>
      <c r="L237" s="71">
        <v>-0.18970000000000001</v>
      </c>
      <c r="M237" s="71">
        <v>-0.29089999999999999</v>
      </c>
      <c r="N237" s="69">
        <v>-0.53839999999999999</v>
      </c>
      <c r="O237" s="69">
        <v>-0.53839999999999999</v>
      </c>
      <c r="P237" s="71"/>
      <c r="Q237" s="72">
        <v>1</v>
      </c>
      <c r="R237" s="70">
        <v>-0.36</v>
      </c>
      <c r="S237" s="70">
        <v>-0.47</v>
      </c>
      <c r="T237" s="70">
        <v>0.27</v>
      </c>
      <c r="U237" s="70">
        <v>7</v>
      </c>
      <c r="V237" s="70">
        <v>3</v>
      </c>
      <c r="BD237" s="20"/>
      <c r="BE237" s="20"/>
      <c r="BG237" s="3"/>
      <c r="BH237" s="1"/>
      <c r="BI237" s="1"/>
      <c r="BJ237" s="1"/>
      <c r="BK237" s="1"/>
      <c r="BL237" s="1"/>
    </row>
    <row r="238" spans="1:64" x14ac:dyDescent="0.25">
      <c r="A238" s="23" t="s">
        <v>1</v>
      </c>
      <c r="B238" s="23" t="s">
        <v>2</v>
      </c>
      <c r="C238" s="23" t="s">
        <v>22</v>
      </c>
      <c r="D238" s="23" t="s">
        <v>30</v>
      </c>
      <c r="E238" s="23" t="s">
        <v>2793</v>
      </c>
      <c r="F238" s="23" t="s">
        <v>2794</v>
      </c>
      <c r="G238"/>
      <c r="H238" s="69">
        <v>-1.6400000000000001E-2</v>
      </c>
      <c r="I238" s="69"/>
      <c r="J238" s="71">
        <v>-0.12820000000000001</v>
      </c>
      <c r="K238" s="71">
        <v>0.19719999999999999</v>
      </c>
      <c r="L238" s="71">
        <v>-3.9699999999999999E-2</v>
      </c>
      <c r="M238" s="71">
        <v>-5.7500000000000002E-2</v>
      </c>
      <c r="N238" s="69">
        <v>-0.24809999999999999</v>
      </c>
      <c r="O238" s="69">
        <v>-0.24809999999999999</v>
      </c>
      <c r="P238" s="71"/>
      <c r="Q238" s="72">
        <v>0</v>
      </c>
      <c r="R238" s="70">
        <v>-0.2</v>
      </c>
      <c r="S238" s="70">
        <v>-0.28000000000000003</v>
      </c>
      <c r="T238" s="70">
        <v>-0.02</v>
      </c>
      <c r="U238" s="70">
        <v>26</v>
      </c>
      <c r="V238" s="70">
        <v>14</v>
      </c>
      <c r="BD238" s="20"/>
      <c r="BE238" s="20"/>
      <c r="BG238" s="3"/>
      <c r="BH238" s="1"/>
      <c r="BI238" s="1"/>
      <c r="BJ238" s="1"/>
      <c r="BK238" s="1"/>
      <c r="BL238" s="1"/>
    </row>
    <row r="239" spans="1:64" x14ac:dyDescent="0.25">
      <c r="A239" s="23" t="s">
        <v>1</v>
      </c>
      <c r="B239" s="23" t="s">
        <v>2</v>
      </c>
      <c r="C239" s="23" t="s">
        <v>22</v>
      </c>
      <c r="D239" s="23" t="s">
        <v>4</v>
      </c>
      <c r="E239" s="23" t="s">
        <v>2728</v>
      </c>
      <c r="F239" s="23" t="s">
        <v>2729</v>
      </c>
      <c r="G239"/>
      <c r="H239" s="69">
        <v>2.2100000000000002E-2</v>
      </c>
      <c r="I239" s="69"/>
      <c r="J239" s="71">
        <v>4.8000000000000001E-2</v>
      </c>
      <c r="K239" s="71">
        <v>0.16039999999999999</v>
      </c>
      <c r="L239" s="71">
        <v>0.12790000000000001</v>
      </c>
      <c r="M239" s="71">
        <v>0.12180000000000001</v>
      </c>
      <c r="N239" s="69">
        <v>0</v>
      </c>
      <c r="O239" s="69">
        <v>-0.23130000000000001</v>
      </c>
      <c r="P239" s="71"/>
      <c r="Q239" s="72">
        <v>36</v>
      </c>
      <c r="R239" s="70">
        <v>0.8</v>
      </c>
      <c r="S239" s="70">
        <v>1.5</v>
      </c>
      <c r="T239" s="70">
        <v>-0.23</v>
      </c>
      <c r="U239" s="70">
        <v>47</v>
      </c>
      <c r="V239" s="70">
        <v>6</v>
      </c>
      <c r="BD239" s="20"/>
      <c r="BE239" s="20"/>
      <c r="BG239" s="3"/>
      <c r="BH239" s="1"/>
      <c r="BI239" s="1"/>
      <c r="BJ239" s="1"/>
      <c r="BK239" s="1"/>
      <c r="BL239" s="1"/>
    </row>
    <row r="240" spans="1:64" x14ac:dyDescent="0.25">
      <c r="A240" s="23" t="s">
        <v>1</v>
      </c>
      <c r="B240" s="23" t="s">
        <v>2</v>
      </c>
      <c r="C240" s="23" t="s">
        <v>3</v>
      </c>
      <c r="D240" s="23" t="s">
        <v>16</v>
      </c>
      <c r="E240" s="23" t="s">
        <v>1883</v>
      </c>
      <c r="F240" s="23" t="s">
        <v>1884</v>
      </c>
      <c r="G240"/>
      <c r="H240" s="69">
        <v>-1.2E-2</v>
      </c>
      <c r="I240" s="69"/>
      <c r="J240" s="71">
        <v>-3.7900000000000003E-2</v>
      </c>
      <c r="K240" s="71">
        <v>7.9699999999999993E-2</v>
      </c>
      <c r="L240" s="71">
        <v>3.4500000000000003E-2</v>
      </c>
      <c r="M240" s="71">
        <v>3.1800000000000002E-2</v>
      </c>
      <c r="N240" s="69">
        <v>-8.5000000000000006E-2</v>
      </c>
      <c r="O240" s="69">
        <v>-8.5000000000000006E-2</v>
      </c>
      <c r="P240" s="71"/>
      <c r="Q240" s="72">
        <v>6</v>
      </c>
      <c r="R240" s="70">
        <v>0.43</v>
      </c>
      <c r="S240" s="70">
        <v>0.83</v>
      </c>
      <c r="T240" s="70">
        <v>7.0000000000000007E-2</v>
      </c>
      <c r="U240" s="70">
        <v>20</v>
      </c>
      <c r="V240" s="70">
        <v>4</v>
      </c>
      <c r="BD240" s="20"/>
      <c r="BE240" s="20"/>
      <c r="BG240" s="3"/>
      <c r="BH240" s="1"/>
      <c r="BI240" s="1"/>
      <c r="BJ240" s="1"/>
      <c r="BK240" s="1"/>
      <c r="BL240" s="1"/>
    </row>
    <row r="241" spans="1:64" x14ac:dyDescent="0.25">
      <c r="A241" s="23" t="s">
        <v>1</v>
      </c>
      <c r="B241" s="23" t="s">
        <v>2</v>
      </c>
      <c r="C241" s="23" t="s">
        <v>39</v>
      </c>
      <c r="D241" s="23" t="s">
        <v>4</v>
      </c>
      <c r="E241" s="23" t="s">
        <v>318</v>
      </c>
      <c r="F241" s="23" t="s">
        <v>319</v>
      </c>
      <c r="G241"/>
      <c r="H241" s="69">
        <v>-0.02</v>
      </c>
      <c r="I241" s="69"/>
      <c r="J241" s="71">
        <v>0.15590000000000001</v>
      </c>
      <c r="K241" s="71">
        <v>0.1487</v>
      </c>
      <c r="L241" s="71">
        <v>4.02E-2</v>
      </c>
      <c r="M241" s="71">
        <v>2.93E-2</v>
      </c>
      <c r="N241" s="69">
        <v>-3.7100000000000001E-2</v>
      </c>
      <c r="O241" s="69">
        <v>-0.2717</v>
      </c>
      <c r="P241" s="71"/>
      <c r="Q241" s="72">
        <v>18</v>
      </c>
      <c r="R241" s="70">
        <v>0.27</v>
      </c>
      <c r="S241" s="70">
        <v>0.33</v>
      </c>
      <c r="T241" s="70">
        <v>0.73</v>
      </c>
      <c r="U241" s="70">
        <v>77</v>
      </c>
      <c r="V241" s="70">
        <v>27</v>
      </c>
      <c r="BD241" s="20"/>
      <c r="BE241" s="20"/>
      <c r="BG241" s="3"/>
      <c r="BH241" s="1"/>
      <c r="BI241" s="1"/>
      <c r="BJ241" s="1"/>
      <c r="BK241" s="1"/>
      <c r="BL241" s="1"/>
    </row>
    <row r="242" spans="1:64" x14ac:dyDescent="0.25">
      <c r="A242" s="23" t="s">
        <v>1</v>
      </c>
      <c r="B242" s="23" t="s">
        <v>2</v>
      </c>
      <c r="C242" s="23" t="s">
        <v>22</v>
      </c>
      <c r="D242" s="23" t="s">
        <v>4</v>
      </c>
      <c r="E242" s="23" t="s">
        <v>3150</v>
      </c>
      <c r="F242" s="23" t="s">
        <v>3151</v>
      </c>
      <c r="G242"/>
      <c r="H242" s="69">
        <v>1.5E-3</v>
      </c>
      <c r="I242" s="69"/>
      <c r="J242" s="71">
        <v>2.8199999999999999E-2</v>
      </c>
      <c r="K242" s="71">
        <v>3.6600000000000001E-2</v>
      </c>
      <c r="L242" s="71">
        <v>4.0099999999999997E-2</v>
      </c>
      <c r="M242" s="71">
        <v>4.02E-2</v>
      </c>
      <c r="N242" s="69">
        <v>-1.8E-3</v>
      </c>
      <c r="O242" s="69">
        <v>-1.89E-2</v>
      </c>
      <c r="P242" s="71"/>
      <c r="Q242" s="72">
        <v>1</v>
      </c>
      <c r="R242" s="70">
        <v>1.1000000000000001</v>
      </c>
      <c r="S242" s="70">
        <v>2.4300000000000002</v>
      </c>
      <c r="T242" s="70">
        <v>0.15</v>
      </c>
      <c r="U242" s="70">
        <v>8</v>
      </c>
      <c r="V242" s="70">
        <v>3</v>
      </c>
      <c r="BD242" s="20"/>
      <c r="BE242" s="20"/>
      <c r="BG242" s="3"/>
      <c r="BH242" s="1"/>
      <c r="BI242" s="1"/>
      <c r="BJ242" s="1"/>
      <c r="BK242" s="1"/>
      <c r="BL242" s="1"/>
    </row>
    <row r="243" spans="1:64" x14ac:dyDescent="0.25">
      <c r="A243" s="23" t="s">
        <v>1</v>
      </c>
      <c r="B243" s="23" t="s">
        <v>18</v>
      </c>
      <c r="C243" s="23" t="s">
        <v>25</v>
      </c>
      <c r="D243" s="23" t="s">
        <v>16</v>
      </c>
      <c r="E243" s="23" t="s">
        <v>1539</v>
      </c>
      <c r="F243" s="23" t="s">
        <v>1540</v>
      </c>
      <c r="G243"/>
      <c r="H243" s="69">
        <v>-4.5999999999999999E-3</v>
      </c>
      <c r="I243" s="69"/>
      <c r="J243" s="71">
        <v>-6.4999999999999997E-3</v>
      </c>
      <c r="K243" s="71">
        <v>9.4000000000000004E-3</v>
      </c>
      <c r="L243" s="71">
        <v>1.11E-2</v>
      </c>
      <c r="M243" s="71">
        <v>1.12E-2</v>
      </c>
      <c r="N243" s="69">
        <v>-7.3000000000000001E-3</v>
      </c>
      <c r="O243" s="69">
        <v>-1.5900000000000001E-2</v>
      </c>
      <c r="P243" s="71"/>
      <c r="Q243" s="72">
        <v>250</v>
      </c>
      <c r="R243" s="70">
        <v>1.18</v>
      </c>
      <c r="S243" s="70">
        <v>1.17</v>
      </c>
      <c r="T243" s="70">
        <v>0.1</v>
      </c>
      <c r="U243" s="70">
        <v>21</v>
      </c>
      <c r="V243" s="70">
        <v>4</v>
      </c>
      <c r="BD243" s="20"/>
      <c r="BE243" s="20"/>
      <c r="BG243" s="3"/>
      <c r="BH243" s="1"/>
      <c r="BI243" s="1"/>
      <c r="BJ243" s="1"/>
      <c r="BK243" s="1"/>
      <c r="BL243" s="1"/>
    </row>
    <row r="244" spans="1:64" x14ac:dyDescent="0.25">
      <c r="A244" s="23" t="s">
        <v>1</v>
      </c>
      <c r="B244" s="23" t="s">
        <v>18</v>
      </c>
      <c r="C244" s="23" t="s">
        <v>25</v>
      </c>
      <c r="D244" s="23" t="s">
        <v>16</v>
      </c>
      <c r="E244" s="23" t="s">
        <v>1539</v>
      </c>
      <c r="F244" s="23" t="s">
        <v>1541</v>
      </c>
      <c r="G244"/>
      <c r="H244" s="69">
        <v>-2.63E-2</v>
      </c>
      <c r="I244" s="69"/>
      <c r="J244" s="71">
        <v>-6.8199999999999997E-2</v>
      </c>
      <c r="K244" s="71">
        <v>0.1265</v>
      </c>
      <c r="L244" s="71">
        <v>3.9800000000000002E-2</v>
      </c>
      <c r="M244" s="71">
        <v>3.2300000000000002E-2</v>
      </c>
      <c r="N244" s="69">
        <v>-0.1537</v>
      </c>
      <c r="O244" s="69">
        <v>-0.2394</v>
      </c>
      <c r="P244" s="71"/>
      <c r="Q244" s="72">
        <v>551</v>
      </c>
      <c r="R244" s="70">
        <v>0.31</v>
      </c>
      <c r="S244" s="70">
        <v>0.42</v>
      </c>
      <c r="T244" s="70">
        <v>0.56000000000000005</v>
      </c>
      <c r="U244" s="70">
        <v>25</v>
      </c>
      <c r="V244" s="70">
        <v>7</v>
      </c>
      <c r="BD244" s="20"/>
      <c r="BE244" s="20"/>
      <c r="BG244" s="3"/>
      <c r="BH244" s="1"/>
      <c r="BI244" s="1"/>
      <c r="BJ244" s="1"/>
      <c r="BK244" s="1"/>
      <c r="BL244" s="1"/>
    </row>
    <row r="245" spans="1:64" x14ac:dyDescent="0.25">
      <c r="A245" s="23" t="s">
        <v>1</v>
      </c>
      <c r="B245" s="23" t="s">
        <v>2</v>
      </c>
      <c r="C245" s="23" t="s">
        <v>22</v>
      </c>
      <c r="D245" s="23" t="s">
        <v>16</v>
      </c>
      <c r="E245" s="23" t="s">
        <v>101</v>
      </c>
      <c r="F245" s="23" t="s">
        <v>1005</v>
      </c>
      <c r="G245"/>
      <c r="H245" s="69">
        <v>1.4999999999999999E-2</v>
      </c>
      <c r="I245" s="69"/>
      <c r="J245" s="71">
        <v>-3.5799999999999998E-2</v>
      </c>
      <c r="K245" s="71">
        <v>8.4699999999999998E-2</v>
      </c>
      <c r="L245" s="71">
        <v>2.6800000000000001E-2</v>
      </c>
      <c r="M245" s="71">
        <v>2.3599999999999999E-2</v>
      </c>
      <c r="N245" s="69">
        <v>-0.1008</v>
      </c>
      <c r="O245" s="69">
        <v>-0.1394</v>
      </c>
      <c r="P245" s="71"/>
      <c r="Q245" s="72">
        <v>4</v>
      </c>
      <c r="R245" s="70">
        <v>0.32</v>
      </c>
      <c r="S245" s="70">
        <v>0.74</v>
      </c>
      <c r="T245" s="70">
        <v>-0.24</v>
      </c>
      <c r="U245" s="70">
        <v>32</v>
      </c>
      <c r="V245" s="70">
        <v>9</v>
      </c>
      <c r="BD245" s="20"/>
      <c r="BE245" s="20"/>
      <c r="BG245" s="3"/>
      <c r="BH245" s="1"/>
      <c r="BI245" s="1"/>
      <c r="BJ245" s="1"/>
      <c r="BK245" s="1"/>
      <c r="BL245" s="1"/>
    </row>
    <row r="246" spans="1:64" x14ac:dyDescent="0.25">
      <c r="A246" s="23" t="s">
        <v>1</v>
      </c>
      <c r="B246" s="23" t="s">
        <v>2</v>
      </c>
      <c r="C246" s="23" t="s">
        <v>39</v>
      </c>
      <c r="D246" s="23" t="s">
        <v>30</v>
      </c>
      <c r="E246" s="23" t="s">
        <v>1885</v>
      </c>
      <c r="F246" s="23" t="s">
        <v>1886</v>
      </c>
      <c r="G246"/>
      <c r="H246" s="69">
        <v>-5.0599999999999999E-2</v>
      </c>
      <c r="I246" s="69"/>
      <c r="J246" s="71">
        <v>0.19309999999999999</v>
      </c>
      <c r="K246" s="71">
        <v>0.37069999999999997</v>
      </c>
      <c r="L246" s="71">
        <v>0.24410000000000001</v>
      </c>
      <c r="M246" s="71">
        <v>0.20300000000000001</v>
      </c>
      <c r="N246" s="69">
        <v>-0.12790000000000001</v>
      </c>
      <c r="O246" s="69">
        <v>-0.44719999999999999</v>
      </c>
      <c r="P246" s="71"/>
      <c r="Q246" s="72">
        <v>4</v>
      </c>
      <c r="R246" s="70">
        <v>0.66</v>
      </c>
      <c r="S246" s="70">
        <v>1.55</v>
      </c>
      <c r="T246" s="70">
        <v>0.35</v>
      </c>
      <c r="U246" s="70">
        <v>36</v>
      </c>
      <c r="V246" s="70">
        <v>7</v>
      </c>
      <c r="BD246" s="20"/>
      <c r="BE246" s="20"/>
      <c r="BG246" s="3"/>
      <c r="BH246" s="1"/>
      <c r="BI246" s="1"/>
      <c r="BJ246" s="1"/>
      <c r="BK246" s="1"/>
      <c r="BL246" s="1"/>
    </row>
    <row r="247" spans="1:64" x14ac:dyDescent="0.25">
      <c r="A247" s="23" t="s">
        <v>1</v>
      </c>
      <c r="B247" s="23" t="s">
        <v>2</v>
      </c>
      <c r="C247" s="23" t="s">
        <v>342</v>
      </c>
      <c r="D247" s="23" t="s">
        <v>48</v>
      </c>
      <c r="E247" s="23" t="s">
        <v>1885</v>
      </c>
      <c r="F247" s="23" t="s">
        <v>1887</v>
      </c>
      <c r="G247"/>
      <c r="H247" s="69">
        <v>-2.8999999999999998E-3</v>
      </c>
      <c r="I247" s="69"/>
      <c r="J247" s="71">
        <v>-5.6599999999999998E-2</v>
      </c>
      <c r="K247" s="71">
        <v>0.1938</v>
      </c>
      <c r="L247" s="71">
        <v>2.1600000000000001E-2</v>
      </c>
      <c r="M247" s="71">
        <v>6.4999999999999997E-3</v>
      </c>
      <c r="N247" s="69">
        <v>-0.29249999999999998</v>
      </c>
      <c r="O247" s="69">
        <v>-0.29249999999999998</v>
      </c>
      <c r="P247" s="71"/>
      <c r="Q247" s="72">
        <v>1</v>
      </c>
      <c r="R247" s="70">
        <v>0.11</v>
      </c>
      <c r="S247" s="70">
        <v>0.36</v>
      </c>
      <c r="T247" s="70">
        <v>-0.47</v>
      </c>
      <c r="U247" s="70">
        <v>57</v>
      </c>
      <c r="V247" s="70">
        <v>29</v>
      </c>
      <c r="BD247" s="20"/>
      <c r="BE247" s="20"/>
      <c r="BG247" s="3"/>
      <c r="BH247" s="1"/>
      <c r="BI247" s="1"/>
      <c r="BJ247" s="1"/>
      <c r="BK247" s="1"/>
      <c r="BL247" s="1"/>
    </row>
    <row r="248" spans="1:64" x14ac:dyDescent="0.25">
      <c r="A248" s="23" t="s">
        <v>1</v>
      </c>
      <c r="B248" s="23" t="s">
        <v>2</v>
      </c>
      <c r="C248" s="23" t="s">
        <v>5</v>
      </c>
      <c r="D248" s="23" t="s">
        <v>30</v>
      </c>
      <c r="E248" s="23" t="s">
        <v>1885</v>
      </c>
      <c r="F248" s="23" t="s">
        <v>1888</v>
      </c>
      <c r="G248"/>
      <c r="H248" s="69">
        <v>0</v>
      </c>
      <c r="I248" s="69"/>
      <c r="J248" s="71">
        <v>-1.4999999999999999E-2</v>
      </c>
      <c r="K248" s="71">
        <v>5.04E-2</v>
      </c>
      <c r="L248" s="71">
        <v>1.8499999999999999E-2</v>
      </c>
      <c r="M248" s="71">
        <v>1.7399999999999999E-2</v>
      </c>
      <c r="N248" s="69">
        <v>-7.3800000000000004E-2</v>
      </c>
      <c r="O248" s="69">
        <v>-0.1091</v>
      </c>
      <c r="P248" s="71"/>
      <c r="Q248" s="72">
        <v>1</v>
      </c>
      <c r="R248" s="70">
        <v>0.37</v>
      </c>
      <c r="S248" s="70">
        <v>0.52</v>
      </c>
      <c r="T248" s="70">
        <v>0.12</v>
      </c>
      <c r="U248" s="70">
        <v>37</v>
      </c>
      <c r="V248" s="70">
        <v>11</v>
      </c>
      <c r="BD248" s="20"/>
      <c r="BE248" s="20"/>
      <c r="BG248" s="3"/>
      <c r="BH248" s="1"/>
      <c r="BI248" s="1"/>
      <c r="BJ248" s="1"/>
      <c r="BK248" s="1"/>
      <c r="BL248" s="1"/>
    </row>
    <row r="249" spans="1:64" x14ac:dyDescent="0.25">
      <c r="A249" s="23" t="s">
        <v>1</v>
      </c>
      <c r="B249" s="23" t="s">
        <v>2</v>
      </c>
      <c r="C249" s="23" t="s">
        <v>56</v>
      </c>
      <c r="D249" s="23" t="s">
        <v>30</v>
      </c>
      <c r="E249" s="23" t="s">
        <v>1885</v>
      </c>
      <c r="F249" s="23" t="s">
        <v>1889</v>
      </c>
      <c r="G249"/>
      <c r="H249" s="69">
        <v>3.3599999999999998E-2</v>
      </c>
      <c r="I249" s="69"/>
      <c r="J249" s="71">
        <v>4.9799999999999997E-2</v>
      </c>
      <c r="K249" s="71">
        <v>0.19889999999999999</v>
      </c>
      <c r="L249" s="71">
        <v>9.7900000000000001E-2</v>
      </c>
      <c r="M249" s="71">
        <v>8.2400000000000001E-2</v>
      </c>
      <c r="N249" s="69">
        <v>-2.6700000000000002E-2</v>
      </c>
      <c r="O249" s="69">
        <v>-0.1757</v>
      </c>
      <c r="P249" s="71"/>
      <c r="Q249" s="72">
        <v>1</v>
      </c>
      <c r="R249" s="70">
        <v>0.49</v>
      </c>
      <c r="S249" s="70">
        <v>0.82</v>
      </c>
      <c r="T249" s="70">
        <v>-0.03</v>
      </c>
      <c r="U249" s="70">
        <v>52</v>
      </c>
      <c r="V249" s="70">
        <v>12</v>
      </c>
      <c r="BD249" s="20"/>
      <c r="BE249" s="20"/>
      <c r="BG249" s="3"/>
      <c r="BH249" s="1"/>
      <c r="BI249" s="1"/>
      <c r="BJ249" s="1"/>
      <c r="BK249" s="1"/>
      <c r="BL249" s="1"/>
    </row>
    <row r="250" spans="1:64" x14ac:dyDescent="0.25">
      <c r="A250" s="23" t="s">
        <v>1</v>
      </c>
      <c r="B250" s="23" t="s">
        <v>2</v>
      </c>
      <c r="C250" s="23" t="s">
        <v>13</v>
      </c>
      <c r="D250" s="23" t="s">
        <v>4</v>
      </c>
      <c r="E250" s="23" t="s">
        <v>103</v>
      </c>
      <c r="F250" s="23" t="s">
        <v>104</v>
      </c>
      <c r="G250"/>
      <c r="H250" s="69">
        <v>2.7000000000000001E-3</v>
      </c>
      <c r="I250" s="69"/>
      <c r="J250" s="69">
        <v>-4.6899999999999997E-2</v>
      </c>
      <c r="K250" s="71">
        <v>0.1615</v>
      </c>
      <c r="L250" s="71">
        <v>8.1199999999999994E-2</v>
      </c>
      <c r="M250" s="71">
        <v>7.0599999999999996E-2</v>
      </c>
      <c r="N250" s="69">
        <v>-0.18720000000000001</v>
      </c>
      <c r="O250" s="69">
        <v>-0.28470000000000001</v>
      </c>
      <c r="P250" s="71"/>
      <c r="Q250" s="72">
        <v>1945</v>
      </c>
      <c r="R250" s="70">
        <v>0.5</v>
      </c>
      <c r="S250" s="70">
        <v>0.94</v>
      </c>
      <c r="T250" s="70">
        <v>-0.19</v>
      </c>
      <c r="U250" s="70">
        <v>59</v>
      </c>
      <c r="V250" s="70">
        <v>12</v>
      </c>
      <c r="BD250" s="20"/>
      <c r="BE250" s="20"/>
      <c r="BG250" s="3"/>
      <c r="BH250" s="1"/>
      <c r="BI250" s="1"/>
      <c r="BJ250" s="1"/>
      <c r="BK250" s="1"/>
      <c r="BL250" s="1"/>
    </row>
    <row r="251" spans="1:64" x14ac:dyDescent="0.25">
      <c r="A251" s="23" t="s">
        <v>1</v>
      </c>
      <c r="B251" s="23" t="s">
        <v>2</v>
      </c>
      <c r="C251" s="23" t="s">
        <v>13</v>
      </c>
      <c r="D251" s="23" t="s">
        <v>4</v>
      </c>
      <c r="E251" s="23" t="s">
        <v>103</v>
      </c>
      <c r="F251" s="23" t="s">
        <v>3152</v>
      </c>
      <c r="G251"/>
      <c r="H251" s="69">
        <v>1.32E-2</v>
      </c>
      <c r="I251" s="69"/>
      <c r="J251" s="71">
        <v>-6.1999999999999998E-3</v>
      </c>
      <c r="K251" s="71">
        <v>0.13919999999999999</v>
      </c>
      <c r="L251" s="71">
        <v>5.3800000000000001E-2</v>
      </c>
      <c r="M251" s="71">
        <v>4.5100000000000001E-2</v>
      </c>
      <c r="N251" s="69">
        <v>-0.1394</v>
      </c>
      <c r="O251" s="69">
        <v>-0.25480000000000003</v>
      </c>
      <c r="P251" s="71"/>
      <c r="Q251" s="72">
        <v>153</v>
      </c>
      <c r="R251" s="70">
        <v>0.39</v>
      </c>
      <c r="S251" s="70">
        <v>0.65</v>
      </c>
      <c r="T251" s="70">
        <v>-0.19</v>
      </c>
      <c r="U251" s="70">
        <v>36</v>
      </c>
      <c r="V251" s="70">
        <v>10</v>
      </c>
      <c r="BD251" s="20"/>
      <c r="BE251" s="20"/>
      <c r="BG251" s="3"/>
      <c r="BH251" s="1"/>
      <c r="BI251" s="1"/>
      <c r="BJ251" s="1"/>
      <c r="BK251" s="1"/>
      <c r="BL251" s="1"/>
    </row>
    <row r="252" spans="1:64" x14ac:dyDescent="0.25">
      <c r="A252" s="23" t="s">
        <v>1</v>
      </c>
      <c r="B252" s="23" t="s">
        <v>2</v>
      </c>
      <c r="C252" s="23" t="s">
        <v>22</v>
      </c>
      <c r="D252" s="23" t="s">
        <v>4</v>
      </c>
      <c r="E252" s="23" t="s">
        <v>103</v>
      </c>
      <c r="F252" s="23" t="s">
        <v>334</v>
      </c>
      <c r="G252"/>
      <c r="H252" s="69">
        <v>3.3E-3</v>
      </c>
      <c r="I252" s="69"/>
      <c r="J252" s="71">
        <v>3.5000000000000003E-2</v>
      </c>
      <c r="K252" s="71">
        <v>7.5700000000000003E-2</v>
      </c>
      <c r="L252" s="71">
        <v>2.69E-2</v>
      </c>
      <c r="M252" s="71">
        <v>2.4299999999999999E-2</v>
      </c>
      <c r="N252" s="69">
        <v>-1.8499999999999999E-2</v>
      </c>
      <c r="O252" s="69">
        <v>-0.12039999999999999</v>
      </c>
      <c r="P252" s="71"/>
      <c r="Q252" s="72">
        <v>2062</v>
      </c>
      <c r="R252" s="70">
        <v>0.36</v>
      </c>
      <c r="S252" s="70">
        <v>0.74</v>
      </c>
      <c r="T252" s="70">
        <v>0.25</v>
      </c>
      <c r="U252" s="70">
        <v>29</v>
      </c>
      <c r="V252" s="70">
        <v>8</v>
      </c>
      <c r="BD252" s="20"/>
      <c r="BE252" s="20"/>
      <c r="BG252" s="3"/>
      <c r="BH252" s="1"/>
      <c r="BI252" s="1"/>
      <c r="BJ252" s="1"/>
      <c r="BK252" s="1"/>
      <c r="BL252" s="1"/>
    </row>
    <row r="253" spans="1:64" x14ac:dyDescent="0.25">
      <c r="A253" s="23" t="s">
        <v>1</v>
      </c>
      <c r="B253" s="23" t="s">
        <v>2</v>
      </c>
      <c r="C253" s="23" t="s">
        <v>22</v>
      </c>
      <c r="D253" s="23" t="s">
        <v>4</v>
      </c>
      <c r="E253" s="23" t="s">
        <v>103</v>
      </c>
      <c r="F253" s="23" t="s">
        <v>1361</v>
      </c>
      <c r="G253"/>
      <c r="H253" s="69">
        <v>4.1000000000000003E-3</v>
      </c>
      <c r="I253" s="69"/>
      <c r="J253" s="71">
        <v>3.2899999999999999E-2</v>
      </c>
      <c r="K253" s="71">
        <v>0.11310000000000001</v>
      </c>
      <c r="L253" s="71">
        <v>3.5299999999999998E-2</v>
      </c>
      <c r="M253" s="71">
        <v>2.9399999999999999E-2</v>
      </c>
      <c r="N253" s="69">
        <v>-6.54E-2</v>
      </c>
      <c r="O253" s="69">
        <v>-0.2006</v>
      </c>
      <c r="P253" s="71"/>
      <c r="Q253" s="72">
        <v>1907</v>
      </c>
      <c r="R253" s="70">
        <v>0.31</v>
      </c>
      <c r="S253" s="70">
        <v>0.63</v>
      </c>
      <c r="T253" s="70">
        <v>0.25</v>
      </c>
      <c r="U253" s="70">
        <v>29</v>
      </c>
      <c r="V253" s="70">
        <v>8</v>
      </c>
      <c r="BD253" s="20"/>
      <c r="BE253" s="20"/>
      <c r="BG253" s="3"/>
      <c r="BH253" s="1"/>
      <c r="BI253" s="1"/>
      <c r="BJ253" s="1"/>
      <c r="BK253" s="1"/>
      <c r="BL253" s="1"/>
    </row>
    <row r="254" spans="1:64" x14ac:dyDescent="0.25">
      <c r="A254" s="23" t="s">
        <v>1</v>
      </c>
      <c r="B254" s="23" t="s">
        <v>2</v>
      </c>
      <c r="C254" s="23" t="s">
        <v>22</v>
      </c>
      <c r="D254" s="23" t="s">
        <v>4</v>
      </c>
      <c r="E254" s="23" t="s">
        <v>103</v>
      </c>
      <c r="F254" s="23" t="s">
        <v>2101</v>
      </c>
      <c r="G254"/>
      <c r="H254" s="69">
        <v>-2.4499999999999999E-3</v>
      </c>
      <c r="I254" s="69"/>
      <c r="J254" s="71">
        <v>1.1000000000000001E-3</v>
      </c>
      <c r="K254" s="71">
        <v>6.8000000000000005E-2</v>
      </c>
      <c r="L254" s="71">
        <v>2.46E-2</v>
      </c>
      <c r="M254" s="71">
        <v>2.2499999999999999E-2</v>
      </c>
      <c r="N254" s="69">
        <v>-6.4100000000000004E-2</v>
      </c>
      <c r="O254" s="69">
        <v>-0.11409999999999999</v>
      </c>
      <c r="P254" s="71"/>
      <c r="Q254" s="72">
        <v>201</v>
      </c>
      <c r="R254" s="70">
        <v>0.36</v>
      </c>
      <c r="S254" s="70">
        <v>0.79</v>
      </c>
      <c r="T254" s="70">
        <v>0.28000000000000003</v>
      </c>
      <c r="U254" s="70">
        <v>29</v>
      </c>
      <c r="V254" s="70">
        <v>7</v>
      </c>
      <c r="BD254" s="20"/>
      <c r="BE254" s="20"/>
      <c r="BG254" s="3"/>
      <c r="BH254" s="1"/>
      <c r="BI254" s="1"/>
      <c r="BJ254" s="1"/>
      <c r="BK254" s="1"/>
      <c r="BL254" s="1"/>
    </row>
    <row r="255" spans="1:64" x14ac:dyDescent="0.25">
      <c r="A255" s="23" t="s">
        <v>1</v>
      </c>
      <c r="B255" s="23" t="s">
        <v>2</v>
      </c>
      <c r="C255" s="23" t="s">
        <v>22</v>
      </c>
      <c r="D255" s="23" t="s">
        <v>4</v>
      </c>
      <c r="E255" s="23" t="s">
        <v>103</v>
      </c>
      <c r="F255" s="23" t="s">
        <v>105</v>
      </c>
      <c r="G255"/>
      <c r="H255" s="69">
        <v>-4.7000000000000002E-3</v>
      </c>
      <c r="I255" s="69"/>
      <c r="J255" s="71">
        <v>7.7499999999999999E-2</v>
      </c>
      <c r="K255" s="71">
        <v>0.1244</v>
      </c>
      <c r="L255" s="71">
        <v>8.2799999999999999E-2</v>
      </c>
      <c r="M255" s="71">
        <v>7.8399999999999997E-2</v>
      </c>
      <c r="N255" s="69">
        <v>-1.2E-2</v>
      </c>
      <c r="O255" s="69">
        <v>-0.16259999999999999</v>
      </c>
      <c r="P255" s="71"/>
      <c r="Q255" s="72">
        <v>1460</v>
      </c>
      <c r="R255" s="70">
        <v>0.67</v>
      </c>
      <c r="S255" s="70">
        <v>1.28</v>
      </c>
      <c r="T255" s="70">
        <v>0.08</v>
      </c>
      <c r="U255" s="70">
        <v>36</v>
      </c>
      <c r="V255" s="70">
        <v>6</v>
      </c>
      <c r="BD255" s="20"/>
      <c r="BE255" s="20"/>
      <c r="BG255" s="3"/>
      <c r="BH255" s="1"/>
      <c r="BI255" s="1"/>
      <c r="BJ255" s="1"/>
      <c r="BK255" s="1"/>
      <c r="BL255" s="1"/>
    </row>
    <row r="256" spans="1:64" x14ac:dyDescent="0.25">
      <c r="A256" s="23" t="s">
        <v>1</v>
      </c>
      <c r="B256" s="23" t="s">
        <v>2</v>
      </c>
      <c r="C256" s="23" t="s">
        <v>22</v>
      </c>
      <c r="D256" s="23" t="s">
        <v>4</v>
      </c>
      <c r="E256" s="23" t="s">
        <v>103</v>
      </c>
      <c r="F256" s="23" t="s">
        <v>1377</v>
      </c>
      <c r="G256"/>
      <c r="H256" s="69">
        <v>-8.8000000000000005E-3</v>
      </c>
      <c r="I256" s="69"/>
      <c r="J256" s="71">
        <v>0.1018</v>
      </c>
      <c r="K256" s="71">
        <v>0.18720000000000001</v>
      </c>
      <c r="L256" s="71">
        <v>0.11990000000000001</v>
      </c>
      <c r="M256" s="71">
        <v>0.1095</v>
      </c>
      <c r="N256" s="69">
        <v>-2.3099999999999999E-2</v>
      </c>
      <c r="O256" s="69">
        <v>-0.24490000000000001</v>
      </c>
      <c r="P256" s="71"/>
      <c r="Q256" s="72">
        <v>1460</v>
      </c>
      <c r="R256" s="70">
        <v>0.64</v>
      </c>
      <c r="S256" s="70">
        <v>1.23</v>
      </c>
      <c r="T256" s="70">
        <v>0.08</v>
      </c>
      <c r="U256" s="70">
        <v>36</v>
      </c>
      <c r="V256" s="70">
        <v>6</v>
      </c>
      <c r="BD256" s="20"/>
      <c r="BE256" s="20"/>
      <c r="BG256" s="3"/>
      <c r="BH256" s="1"/>
      <c r="BI256" s="1"/>
      <c r="BJ256" s="1"/>
      <c r="BK256" s="1"/>
      <c r="BL256" s="1"/>
    </row>
    <row r="257" spans="1:64" x14ac:dyDescent="0.25">
      <c r="A257" s="23" t="s">
        <v>1</v>
      </c>
      <c r="B257" s="23" t="s">
        <v>18</v>
      </c>
      <c r="C257" s="23" t="s">
        <v>25</v>
      </c>
      <c r="D257" s="23" t="s">
        <v>40</v>
      </c>
      <c r="E257" s="23" t="s">
        <v>3153</v>
      </c>
      <c r="F257" s="23" t="s">
        <v>3154</v>
      </c>
      <c r="G257"/>
      <c r="H257" s="69">
        <v>1.11E-2</v>
      </c>
      <c r="I257" s="69"/>
      <c r="J257" s="71">
        <v>8.2799999999999999E-2</v>
      </c>
      <c r="K257" s="71">
        <v>0.13930000000000001</v>
      </c>
      <c r="L257" s="71">
        <v>3.1899999999999998E-2</v>
      </c>
      <c r="M257" s="71">
        <v>2.2499999999999999E-2</v>
      </c>
      <c r="N257" s="69">
        <v>-0.11749999999999999</v>
      </c>
      <c r="O257" s="69">
        <v>-0.32440000000000002</v>
      </c>
      <c r="P257" s="71"/>
      <c r="Q257" s="72">
        <v>1</v>
      </c>
      <c r="R257" s="70">
        <v>0.23</v>
      </c>
      <c r="S257" s="70">
        <v>0.3</v>
      </c>
      <c r="T257" s="70">
        <v>-0.04</v>
      </c>
      <c r="U257" s="70">
        <v>54</v>
      </c>
      <c r="V257" s="70">
        <v>13</v>
      </c>
      <c r="BD257" s="20"/>
      <c r="BE257" s="20"/>
      <c r="BG257" s="3"/>
      <c r="BH257" s="1"/>
      <c r="BI257" s="1"/>
      <c r="BJ257" s="1"/>
      <c r="BK257" s="1"/>
      <c r="BL257" s="1"/>
    </row>
    <row r="258" spans="1:64" x14ac:dyDescent="0.25">
      <c r="A258" s="23" t="s">
        <v>1</v>
      </c>
      <c r="B258" s="23" t="s">
        <v>2</v>
      </c>
      <c r="C258" s="23" t="s">
        <v>13</v>
      </c>
      <c r="D258" s="23" t="s">
        <v>4</v>
      </c>
      <c r="E258" s="23" t="s">
        <v>696</v>
      </c>
      <c r="F258" s="23" t="s">
        <v>347</v>
      </c>
      <c r="G258"/>
      <c r="H258" s="69">
        <v>3.2050000000000002E-2</v>
      </c>
      <c r="I258" s="69"/>
      <c r="J258" s="71">
        <v>-5.7200000000000001E-2</v>
      </c>
      <c r="K258" s="71">
        <v>9.4299999999999995E-2</v>
      </c>
      <c r="L258" s="71">
        <v>3.1600000000000003E-2</v>
      </c>
      <c r="M258" s="71">
        <v>2.76E-2</v>
      </c>
      <c r="N258" s="69">
        <v>-0.17069999999999999</v>
      </c>
      <c r="O258" s="69">
        <v>-0.19650000000000001</v>
      </c>
      <c r="P258" s="71"/>
      <c r="Q258" s="72">
        <v>145</v>
      </c>
      <c r="R258" s="70">
        <v>0.34</v>
      </c>
      <c r="S258" s="70">
        <v>0.63</v>
      </c>
      <c r="T258" s="70">
        <v>-0.17</v>
      </c>
      <c r="U258" s="70">
        <v>39</v>
      </c>
      <c r="V258" s="70">
        <v>12</v>
      </c>
      <c r="BD258" s="20"/>
      <c r="BE258" s="20"/>
      <c r="BG258" s="3"/>
      <c r="BH258" s="1"/>
      <c r="BI258" s="1"/>
      <c r="BJ258" s="1"/>
      <c r="BK258" s="1"/>
      <c r="BL258" s="1"/>
    </row>
    <row r="259" spans="1:64" x14ac:dyDescent="0.25">
      <c r="A259" s="23" t="s">
        <v>1</v>
      </c>
      <c r="B259" s="23" t="s">
        <v>18</v>
      </c>
      <c r="C259" s="23" t="s">
        <v>56</v>
      </c>
      <c r="D259" s="23" t="s">
        <v>30</v>
      </c>
      <c r="E259" s="23" t="s">
        <v>106</v>
      </c>
      <c r="F259" s="23" t="s">
        <v>107</v>
      </c>
      <c r="G259"/>
      <c r="H259" s="69">
        <v>6.7999999999999996E-3</v>
      </c>
      <c r="I259" s="69"/>
      <c r="J259" s="71">
        <v>5.8099999999999999E-2</v>
      </c>
      <c r="K259" s="71">
        <v>1.26E-2</v>
      </c>
      <c r="L259" s="71">
        <v>5.4300000000000001E-2</v>
      </c>
      <c r="M259" s="71">
        <v>5.5599999999999997E-2</v>
      </c>
      <c r="N259" s="69">
        <v>0</v>
      </c>
      <c r="O259" s="69">
        <v>-1.66E-2</v>
      </c>
      <c r="P259" s="71"/>
      <c r="Q259" s="72">
        <v>1</v>
      </c>
      <c r="R259" s="70">
        <v>4.3099999999999996</v>
      </c>
      <c r="S259" s="70">
        <v>1.38</v>
      </c>
      <c r="T259" s="70">
        <v>-7.0000000000000007E-2</v>
      </c>
      <c r="U259" s="70">
        <v>2</v>
      </c>
      <c r="V259" s="70">
        <v>1</v>
      </c>
      <c r="BD259" s="20"/>
      <c r="BE259" s="20"/>
      <c r="BG259" s="3"/>
      <c r="BH259" s="1"/>
      <c r="BI259" s="1"/>
      <c r="BJ259" s="1"/>
      <c r="BK259" s="1"/>
      <c r="BL259" s="1"/>
    </row>
    <row r="260" spans="1:64" x14ac:dyDescent="0.25">
      <c r="A260" s="23" t="s">
        <v>1</v>
      </c>
      <c r="B260" s="23" t="s">
        <v>18</v>
      </c>
      <c r="C260" s="23" t="s">
        <v>5</v>
      </c>
      <c r="D260" s="23" t="s">
        <v>30</v>
      </c>
      <c r="E260" s="23" t="s">
        <v>1984</v>
      </c>
      <c r="F260" s="23" t="s">
        <v>1985</v>
      </c>
      <c r="G260"/>
      <c r="H260" s="69">
        <v>-1.9599999999999999E-2</v>
      </c>
      <c r="I260" s="69"/>
      <c r="J260" s="71">
        <v>6.1999999999999998E-3</v>
      </c>
      <c r="K260" s="71">
        <v>8.8700000000000001E-2</v>
      </c>
      <c r="L260" s="71">
        <v>3.5400000000000001E-2</v>
      </c>
      <c r="M260" s="71">
        <v>3.1800000000000002E-2</v>
      </c>
      <c r="N260" s="69">
        <v>-5.1200000000000002E-2</v>
      </c>
      <c r="O260" s="69">
        <v>-0.15190000000000001</v>
      </c>
      <c r="P260" s="71"/>
      <c r="Q260" s="72">
        <v>3</v>
      </c>
      <c r="R260" s="70">
        <v>0.4</v>
      </c>
      <c r="S260" s="70">
        <v>0.31</v>
      </c>
      <c r="T260" s="70">
        <v>0.49</v>
      </c>
      <c r="U260" s="70">
        <v>49</v>
      </c>
      <c r="V260" s="70">
        <v>22</v>
      </c>
      <c r="BD260" s="20"/>
      <c r="BE260" s="20"/>
      <c r="BG260" s="3"/>
      <c r="BH260" s="1"/>
      <c r="BI260" s="1"/>
      <c r="BJ260" s="1"/>
      <c r="BK260" s="1"/>
      <c r="BL260" s="1"/>
    </row>
    <row r="261" spans="1:64" x14ac:dyDescent="0.25">
      <c r="A261" s="23" t="s">
        <v>1</v>
      </c>
      <c r="B261" s="23" t="s">
        <v>18</v>
      </c>
      <c r="C261" s="23" t="s">
        <v>5</v>
      </c>
      <c r="D261" s="23" t="s">
        <v>30</v>
      </c>
      <c r="E261" s="23" t="s">
        <v>1984</v>
      </c>
      <c r="F261" s="23" t="s">
        <v>2254</v>
      </c>
      <c r="G261"/>
      <c r="H261" s="69">
        <v>-3.2799999999999999E-3</v>
      </c>
      <c r="I261" s="69"/>
      <c r="J261" s="71">
        <v>9.3299999999999994E-2</v>
      </c>
      <c r="K261" s="71">
        <v>6.6100000000000006E-2</v>
      </c>
      <c r="L261" s="71">
        <v>0.1434</v>
      </c>
      <c r="M261" s="71">
        <v>0.15079999999999999</v>
      </c>
      <c r="N261" s="69">
        <v>-1.4E-2</v>
      </c>
      <c r="O261" s="69">
        <v>-3.8100000000000002E-2</v>
      </c>
      <c r="P261" s="71"/>
      <c r="Q261" s="72">
        <v>0</v>
      </c>
      <c r="R261" s="70">
        <v>2.17</v>
      </c>
      <c r="S261" s="70">
        <v>3.02</v>
      </c>
      <c r="T261" s="70">
        <v>0.68</v>
      </c>
      <c r="U261" s="70">
        <v>6</v>
      </c>
      <c r="V261" s="70">
        <v>3</v>
      </c>
      <c r="BD261" s="20"/>
      <c r="BE261" s="20"/>
      <c r="BG261" s="3"/>
      <c r="BH261" s="1"/>
      <c r="BI261" s="1"/>
      <c r="BJ261" s="1"/>
      <c r="BK261" s="1"/>
      <c r="BL261" s="1"/>
    </row>
    <row r="262" spans="1:64" x14ac:dyDescent="0.25">
      <c r="A262" s="23" t="s">
        <v>1</v>
      </c>
      <c r="B262" s="23" t="s">
        <v>18</v>
      </c>
      <c r="C262" s="23" t="s">
        <v>56</v>
      </c>
      <c r="D262" s="23" t="s">
        <v>30</v>
      </c>
      <c r="E262" s="23" t="s">
        <v>1984</v>
      </c>
      <c r="F262" s="23" t="s">
        <v>2147</v>
      </c>
      <c r="G262"/>
      <c r="H262" s="69">
        <v>-4.3E-3</v>
      </c>
      <c r="I262" s="69"/>
      <c r="J262" s="71">
        <v>8.9599999999999999E-2</v>
      </c>
      <c r="K262" s="71">
        <v>5.0799999999999998E-2</v>
      </c>
      <c r="L262" s="71">
        <v>8.7300000000000003E-2</v>
      </c>
      <c r="M262" s="71">
        <v>8.9599999999999999E-2</v>
      </c>
      <c r="N262" s="69">
        <v>-4.3E-3</v>
      </c>
      <c r="O262" s="69">
        <v>-1.77E-2</v>
      </c>
      <c r="P262" s="71"/>
      <c r="Q262" s="72">
        <v>0</v>
      </c>
      <c r="R262" s="70">
        <v>1.72</v>
      </c>
      <c r="S262" s="70">
        <v>4.4800000000000004</v>
      </c>
      <c r="T262" s="70">
        <v>0.28000000000000003</v>
      </c>
      <c r="U262" s="70">
        <v>2</v>
      </c>
      <c r="V262" s="70">
        <v>1</v>
      </c>
      <c r="BD262" s="20"/>
      <c r="BE262" s="20"/>
      <c r="BG262" s="3"/>
      <c r="BH262" s="1"/>
      <c r="BI262" s="1"/>
      <c r="BJ262" s="1"/>
      <c r="BK262" s="1"/>
      <c r="BL262" s="1"/>
    </row>
    <row r="263" spans="1:64" x14ac:dyDescent="0.25">
      <c r="A263" s="23" t="s">
        <v>1</v>
      </c>
      <c r="B263" s="23" t="s">
        <v>18</v>
      </c>
      <c r="C263" s="23" t="s">
        <v>39</v>
      </c>
      <c r="D263" s="23" t="s">
        <v>4</v>
      </c>
      <c r="E263" s="23" t="s">
        <v>108</v>
      </c>
      <c r="F263" s="23" t="s">
        <v>109</v>
      </c>
      <c r="G263"/>
      <c r="H263" s="69">
        <v>-3.3999999999999998E-3</v>
      </c>
      <c r="I263" s="69"/>
      <c r="J263" s="71">
        <v>5.9299999999999999E-2</v>
      </c>
      <c r="K263" s="71">
        <v>6.4000000000000001E-2</v>
      </c>
      <c r="L263" s="71">
        <v>2.64E-2</v>
      </c>
      <c r="M263" s="71">
        <v>2.47E-2</v>
      </c>
      <c r="N263" s="69">
        <v>-1.4800000000000001E-2</v>
      </c>
      <c r="O263" s="69">
        <v>-0.14949999999999999</v>
      </c>
      <c r="P263" s="71"/>
      <c r="Q263" s="72">
        <v>79</v>
      </c>
      <c r="R263" s="70">
        <v>0.41</v>
      </c>
      <c r="S263" s="70">
        <v>0.64</v>
      </c>
      <c r="T263" s="70">
        <v>0.75</v>
      </c>
      <c r="U263" s="70">
        <v>36</v>
      </c>
      <c r="V263" s="70">
        <v>8</v>
      </c>
      <c r="BD263" s="20"/>
      <c r="BE263" s="20"/>
      <c r="BG263" s="3"/>
      <c r="BH263" s="1"/>
      <c r="BI263" s="1"/>
      <c r="BJ263" s="1"/>
      <c r="BK263" s="1"/>
      <c r="BL263" s="1"/>
    </row>
    <row r="264" spans="1:64" x14ac:dyDescent="0.25">
      <c r="A264" s="23" t="s">
        <v>1</v>
      </c>
      <c r="B264" s="23" t="s">
        <v>18</v>
      </c>
      <c r="C264" s="23" t="s">
        <v>5</v>
      </c>
      <c r="D264" s="23" t="s">
        <v>30</v>
      </c>
      <c r="E264" s="23" t="s">
        <v>108</v>
      </c>
      <c r="F264" s="23" t="s">
        <v>598</v>
      </c>
      <c r="G264"/>
      <c r="H264" s="69">
        <v>-1.38E-2</v>
      </c>
      <c r="I264" s="69"/>
      <c r="J264" s="71">
        <v>0.1217</v>
      </c>
      <c r="K264" s="71">
        <v>9.9599999999999994E-2</v>
      </c>
      <c r="L264" s="71">
        <v>6.4100000000000004E-2</v>
      </c>
      <c r="M264" s="71">
        <v>6.0900000000000003E-2</v>
      </c>
      <c r="N264" s="69">
        <v>-1.38E-2</v>
      </c>
      <c r="O264" s="69">
        <v>-0.19350000000000001</v>
      </c>
      <c r="P264" s="71"/>
      <c r="Q264" s="72">
        <v>0</v>
      </c>
      <c r="R264" s="70">
        <v>0.64</v>
      </c>
      <c r="S264" s="70">
        <v>1.28</v>
      </c>
      <c r="T264" s="70">
        <v>0.85</v>
      </c>
      <c r="U264" s="70">
        <v>30</v>
      </c>
      <c r="V264" s="70">
        <v>4</v>
      </c>
      <c r="BD264" s="20"/>
      <c r="BE264" s="20"/>
      <c r="BG264" s="3"/>
      <c r="BH264" s="1"/>
      <c r="BI264" s="1"/>
      <c r="BJ264" s="1"/>
      <c r="BK264" s="1"/>
      <c r="BL264" s="1"/>
    </row>
    <row r="265" spans="1:64" x14ac:dyDescent="0.25">
      <c r="A265" s="23" t="s">
        <v>1</v>
      </c>
      <c r="B265" s="23" t="s">
        <v>18</v>
      </c>
      <c r="C265" s="23" t="s">
        <v>25</v>
      </c>
      <c r="D265" s="23" t="s">
        <v>16</v>
      </c>
      <c r="E265" s="23" t="s">
        <v>3352</v>
      </c>
      <c r="F265" s="23" t="s">
        <v>3353</v>
      </c>
      <c r="G265"/>
      <c r="H265" s="69">
        <v>1.6000000000000001E-3</v>
      </c>
      <c r="I265" s="69"/>
      <c r="J265" s="71">
        <v>-4.8999999999999998E-3</v>
      </c>
      <c r="K265" s="71">
        <v>0.12139999999999999</v>
      </c>
      <c r="L265" s="71">
        <v>7.1599999999999997E-2</v>
      </c>
      <c r="M265" s="71">
        <v>6.7100000000000007E-2</v>
      </c>
      <c r="N265" s="69">
        <v>-2.5999999999999999E-2</v>
      </c>
      <c r="O265" s="69">
        <v>-0.2422</v>
      </c>
      <c r="P265" s="71"/>
      <c r="Q265" s="72">
        <v>19</v>
      </c>
      <c r="R265" s="70">
        <v>0.59</v>
      </c>
      <c r="S265" s="70">
        <v>1.37</v>
      </c>
      <c r="T265" s="70">
        <v>-0.05</v>
      </c>
      <c r="U265" s="70">
        <v>99</v>
      </c>
      <c r="V265" s="70">
        <v>9</v>
      </c>
      <c r="BD265" s="20"/>
      <c r="BE265" s="20"/>
      <c r="BG265" s="3"/>
      <c r="BH265" s="1"/>
      <c r="BI265" s="1"/>
      <c r="BJ265" s="1"/>
      <c r="BK265" s="1"/>
      <c r="BL265" s="1"/>
    </row>
    <row r="266" spans="1:64" x14ac:dyDescent="0.25">
      <c r="A266" s="23" t="s">
        <v>1</v>
      </c>
      <c r="B266" s="23" t="s">
        <v>18</v>
      </c>
      <c r="C266" s="23" t="s">
        <v>25</v>
      </c>
      <c r="D266" s="23" t="s">
        <v>16</v>
      </c>
      <c r="E266" s="23" t="s">
        <v>3352</v>
      </c>
      <c r="F266" s="23" t="s">
        <v>3354</v>
      </c>
      <c r="G266"/>
      <c r="H266" s="69">
        <v>-1.4E-3</v>
      </c>
      <c r="I266" s="69"/>
      <c r="J266" s="71">
        <v>4.8999999999999998E-3</v>
      </c>
      <c r="K266" s="71">
        <v>7.8200000000000006E-2</v>
      </c>
      <c r="L266" s="71">
        <v>-6.1999999999999998E-3</v>
      </c>
      <c r="M266" s="71">
        <v>-9.1999999999999998E-3</v>
      </c>
      <c r="N266" s="69">
        <v>-0.19109999999999999</v>
      </c>
      <c r="O266" s="69">
        <v>-0.28179999999999999</v>
      </c>
      <c r="P266" s="71"/>
      <c r="Q266" s="72">
        <v>2</v>
      </c>
      <c r="R266" s="70">
        <v>-0.08</v>
      </c>
      <c r="S266" s="70">
        <v>-0.12</v>
      </c>
      <c r="T266" s="70">
        <v>-0.13</v>
      </c>
      <c r="U266" s="70">
        <v>123</v>
      </c>
      <c r="V266" s="70">
        <v>45</v>
      </c>
      <c r="BD266" s="20"/>
      <c r="BE266" s="20"/>
      <c r="BG266" s="3"/>
      <c r="BH266" s="1"/>
      <c r="BI266" s="1"/>
      <c r="BJ266" s="1"/>
      <c r="BK266" s="1"/>
      <c r="BL266" s="1"/>
    </row>
    <row r="267" spans="1:64" x14ac:dyDescent="0.25">
      <c r="A267" s="23" t="s">
        <v>1</v>
      </c>
      <c r="B267" s="23" t="s">
        <v>18</v>
      </c>
      <c r="C267" s="23" t="s">
        <v>39</v>
      </c>
      <c r="D267" s="23" t="s">
        <v>48</v>
      </c>
      <c r="E267" s="23" t="s">
        <v>110</v>
      </c>
      <c r="F267" s="23" t="s">
        <v>534</v>
      </c>
      <c r="G267"/>
      <c r="H267" s="69">
        <v>-3.7000000000000002E-3</v>
      </c>
      <c r="I267" s="69"/>
      <c r="J267" s="71">
        <v>0.1081</v>
      </c>
      <c r="K267" s="71">
        <v>4.5400000000000003E-2</v>
      </c>
      <c r="L267" s="71">
        <v>4.9299999999999997E-2</v>
      </c>
      <c r="M267" s="71">
        <v>4.9299999999999997E-2</v>
      </c>
      <c r="N267" s="69">
        <v>-3.7000000000000002E-3</v>
      </c>
      <c r="O267" s="69">
        <v>-4.99E-2</v>
      </c>
      <c r="P267" s="71"/>
      <c r="Q267" s="72">
        <v>642</v>
      </c>
      <c r="R267" s="70">
        <v>1.0900000000000001</v>
      </c>
      <c r="S267" s="70">
        <v>1.62</v>
      </c>
      <c r="T267" s="70">
        <v>0.38</v>
      </c>
      <c r="U267" s="70">
        <v>24</v>
      </c>
      <c r="V267" s="70">
        <v>4</v>
      </c>
      <c r="BD267" s="20"/>
      <c r="BE267" s="20"/>
      <c r="BG267" s="3"/>
      <c r="BH267" s="1"/>
      <c r="BI267" s="1"/>
      <c r="BJ267" s="1"/>
      <c r="BK267" s="1"/>
      <c r="BL267" s="1"/>
    </row>
    <row r="268" spans="1:64" x14ac:dyDescent="0.25">
      <c r="A268" s="23" t="s">
        <v>1</v>
      </c>
      <c r="B268" s="23" t="s">
        <v>18</v>
      </c>
      <c r="C268" s="23" t="s">
        <v>25</v>
      </c>
      <c r="D268" s="23" t="s">
        <v>40</v>
      </c>
      <c r="E268" s="23" t="s">
        <v>112</v>
      </c>
      <c r="F268" s="23" t="s">
        <v>113</v>
      </c>
      <c r="G268"/>
      <c r="H268" s="69">
        <v>7.9000000000000008E-3</v>
      </c>
      <c r="I268" s="69"/>
      <c r="J268" s="71">
        <v>0.1439</v>
      </c>
      <c r="K268" s="71">
        <v>0.1361</v>
      </c>
      <c r="L268" s="71">
        <v>8.5599999999999996E-2</v>
      </c>
      <c r="M268" s="71">
        <v>7.9399999999999998E-2</v>
      </c>
      <c r="N268" s="69">
        <v>0</v>
      </c>
      <c r="O268" s="69">
        <v>-0.29720000000000002</v>
      </c>
      <c r="P268" s="71"/>
      <c r="Q268" s="72">
        <v>60</v>
      </c>
      <c r="R268" s="70">
        <v>0.63</v>
      </c>
      <c r="S268" s="70">
        <v>1.18</v>
      </c>
      <c r="T268" s="70">
        <v>-0.03</v>
      </c>
      <c r="U268" s="70">
        <v>51</v>
      </c>
      <c r="V268" s="70">
        <v>8</v>
      </c>
      <c r="BD268" s="20"/>
      <c r="BE268" s="20"/>
      <c r="BG268" s="3"/>
      <c r="BH268" s="1"/>
      <c r="BI268" s="1"/>
      <c r="BJ268" s="1"/>
      <c r="BK268" s="1"/>
      <c r="BL268" s="1"/>
    </row>
    <row r="269" spans="1:64" x14ac:dyDescent="0.25">
      <c r="A269" s="23" t="s">
        <v>1</v>
      </c>
      <c r="B269" s="23" t="s">
        <v>18</v>
      </c>
      <c r="C269" s="23" t="s">
        <v>25</v>
      </c>
      <c r="D269" s="23" t="s">
        <v>4</v>
      </c>
      <c r="E269" s="23" t="s">
        <v>112</v>
      </c>
      <c r="F269" s="23" t="s">
        <v>1318</v>
      </c>
      <c r="G269"/>
      <c r="H269" s="69">
        <v>2.2000000000000001E-3</v>
      </c>
      <c r="I269" s="69"/>
      <c r="J269" s="71">
        <v>-0.1051</v>
      </c>
      <c r="K269" s="71">
        <v>8.2900000000000001E-2</v>
      </c>
      <c r="L269" s="71">
        <v>1.9400000000000001E-2</v>
      </c>
      <c r="M269" s="71">
        <v>1.6199999999999999E-2</v>
      </c>
      <c r="N269" s="69">
        <v>-0.2026</v>
      </c>
      <c r="O269" s="69">
        <v>-0.2203</v>
      </c>
      <c r="P269" s="71"/>
      <c r="Q269" s="72">
        <v>2</v>
      </c>
      <c r="R269" s="70">
        <v>0.23</v>
      </c>
      <c r="S269" s="70">
        <v>0.4</v>
      </c>
      <c r="T269" s="70">
        <v>0.02</v>
      </c>
      <c r="U269" s="70">
        <v>28</v>
      </c>
      <c r="V269" s="70">
        <v>9</v>
      </c>
      <c r="BD269" s="20"/>
      <c r="BE269" s="20"/>
      <c r="BG269" s="3"/>
      <c r="BH269" s="1"/>
      <c r="BI269" s="1"/>
      <c r="BJ269" s="1"/>
      <c r="BK269" s="1"/>
      <c r="BL269" s="1"/>
    </row>
    <row r="270" spans="1:64" x14ac:dyDescent="0.25">
      <c r="A270" s="23" t="s">
        <v>1</v>
      </c>
      <c r="B270" s="23" t="s">
        <v>2</v>
      </c>
      <c r="C270" s="23" t="s">
        <v>39</v>
      </c>
      <c r="D270" s="23" t="s">
        <v>4</v>
      </c>
      <c r="E270" s="23" t="s">
        <v>603</v>
      </c>
      <c r="F270" s="23" t="s">
        <v>114</v>
      </c>
      <c r="G270"/>
      <c r="H270" s="69">
        <v>-1.8E-3</v>
      </c>
      <c r="I270" s="69"/>
      <c r="J270" s="71">
        <v>2.3599999999999999E-2</v>
      </c>
      <c r="K270" s="71">
        <v>0.1038</v>
      </c>
      <c r="L270" s="71">
        <v>6.0100000000000001E-2</v>
      </c>
      <c r="M270" s="71">
        <v>5.6300000000000003E-2</v>
      </c>
      <c r="N270" s="69">
        <v>-2.41E-2</v>
      </c>
      <c r="O270" s="69">
        <v>-8.8999999999999996E-2</v>
      </c>
      <c r="P270" s="71"/>
      <c r="Q270" s="72">
        <v>525</v>
      </c>
      <c r="R270" s="70">
        <v>0.57999999999999996</v>
      </c>
      <c r="S270" s="70">
        <v>1.03</v>
      </c>
      <c r="T270" s="70">
        <v>-0.11</v>
      </c>
      <c r="U270" s="70">
        <v>23</v>
      </c>
      <c r="V270" s="70">
        <v>5</v>
      </c>
      <c r="BD270" s="20"/>
      <c r="BE270" s="20"/>
      <c r="BG270" s="3"/>
      <c r="BH270" s="1"/>
      <c r="BI270" s="1"/>
      <c r="BJ270" s="1"/>
      <c r="BK270" s="1"/>
      <c r="BL270" s="1"/>
    </row>
    <row r="271" spans="1:64" x14ac:dyDescent="0.25">
      <c r="A271" s="23" t="s">
        <v>1</v>
      </c>
      <c r="B271" s="23" t="s">
        <v>8</v>
      </c>
      <c r="C271" s="23" t="s">
        <v>7</v>
      </c>
      <c r="D271" s="23" t="s">
        <v>4</v>
      </c>
      <c r="E271" s="23" t="s">
        <v>1650</v>
      </c>
      <c r="F271" s="23" t="s">
        <v>1651</v>
      </c>
      <c r="G271"/>
      <c r="H271" s="69">
        <v>2.6183000000000001E-2</v>
      </c>
      <c r="I271" s="69"/>
      <c r="J271" s="71">
        <v>-3.56E-2</v>
      </c>
      <c r="K271" s="71">
        <v>0.23050000000000001</v>
      </c>
      <c r="L271" s="71">
        <v>9.7600000000000006E-2</v>
      </c>
      <c r="M271" s="71">
        <v>7.4800000000000005E-2</v>
      </c>
      <c r="N271" s="69">
        <v>-0.32219999999999999</v>
      </c>
      <c r="O271" s="69">
        <v>-0.39600000000000002</v>
      </c>
      <c r="P271" s="71"/>
      <c r="Q271" s="72">
        <v>12</v>
      </c>
      <c r="R271" s="70">
        <v>0.42</v>
      </c>
      <c r="S271" s="70">
        <v>0.77</v>
      </c>
      <c r="T271" s="70">
        <v>-0.04</v>
      </c>
      <c r="U271" s="70">
        <v>192</v>
      </c>
      <c r="V271" s="70">
        <v>17</v>
      </c>
      <c r="BD271" s="20"/>
      <c r="BE271" s="20"/>
      <c r="BG271" s="3"/>
      <c r="BH271" s="1"/>
      <c r="BI271" s="1"/>
      <c r="BJ271" s="1"/>
      <c r="BK271" s="1"/>
      <c r="BL271" s="1"/>
    </row>
    <row r="272" spans="1:64" x14ac:dyDescent="0.25">
      <c r="A272" s="23" t="s">
        <v>1</v>
      </c>
      <c r="B272" s="23" t="s">
        <v>2</v>
      </c>
      <c r="C272" s="23" t="s">
        <v>22</v>
      </c>
      <c r="D272" s="23" t="s">
        <v>30</v>
      </c>
      <c r="E272" s="23" t="s">
        <v>1187</v>
      </c>
      <c r="F272" s="23" t="s">
        <v>1188</v>
      </c>
      <c r="G272"/>
      <c r="H272" s="69">
        <v>-8.9999999999999998E-4</v>
      </c>
      <c r="I272" s="69"/>
      <c r="J272" s="71">
        <v>-3.8399999999999997E-2</v>
      </c>
      <c r="K272" s="71">
        <v>8.77E-2</v>
      </c>
      <c r="L272" s="71">
        <v>4.6899999999999997E-2</v>
      </c>
      <c r="M272" s="71">
        <v>4.3999999999999997E-2</v>
      </c>
      <c r="N272" s="69">
        <v>-0.1225</v>
      </c>
      <c r="O272" s="69">
        <v>-0.1757</v>
      </c>
      <c r="P272" s="71"/>
      <c r="Q272" s="72">
        <v>65</v>
      </c>
      <c r="R272" s="70">
        <v>0.53</v>
      </c>
      <c r="S272" s="70">
        <v>0.89</v>
      </c>
      <c r="T272" s="70">
        <v>-0.06</v>
      </c>
      <c r="U272" s="70">
        <v>28</v>
      </c>
      <c r="V272" s="70">
        <v>10</v>
      </c>
      <c r="BD272" s="20"/>
      <c r="BE272" s="20"/>
      <c r="BG272" s="3"/>
      <c r="BH272" s="1"/>
      <c r="BI272" s="1"/>
      <c r="BJ272" s="1"/>
      <c r="BK272" s="1"/>
      <c r="BL272" s="1"/>
    </row>
    <row r="273" spans="1:64" x14ac:dyDescent="0.25">
      <c r="A273" s="23" t="s">
        <v>1</v>
      </c>
      <c r="B273" s="23" t="s">
        <v>2</v>
      </c>
      <c r="C273" s="23" t="s">
        <v>22</v>
      </c>
      <c r="D273" s="23" t="s">
        <v>4</v>
      </c>
      <c r="E273" s="23" t="s">
        <v>1187</v>
      </c>
      <c r="F273" s="23" t="s">
        <v>2264</v>
      </c>
      <c r="G273"/>
      <c r="H273" s="69">
        <v>2.9899999999999999E-2</v>
      </c>
      <c r="I273" s="69"/>
      <c r="J273" s="71">
        <v>-3.5000000000000001E-3</v>
      </c>
      <c r="K273" s="71">
        <v>0.11219999999999999</v>
      </c>
      <c r="L273" s="71">
        <v>1.2999999999999999E-3</v>
      </c>
      <c r="M273" s="71">
        <v>-4.7000000000000002E-3</v>
      </c>
      <c r="N273" s="69">
        <v>-0.13289999999999999</v>
      </c>
      <c r="O273" s="69">
        <v>-0.15809999999999999</v>
      </c>
      <c r="P273" s="71"/>
      <c r="Q273" s="72">
        <v>15</v>
      </c>
      <c r="R273" s="70">
        <v>0.01</v>
      </c>
      <c r="S273" s="70">
        <v>0.02</v>
      </c>
      <c r="T273" s="70">
        <v>0.31</v>
      </c>
      <c r="U273" s="70">
        <v>6</v>
      </c>
      <c r="V273" s="70">
        <v>6</v>
      </c>
      <c r="BD273" s="20"/>
      <c r="BE273" s="20"/>
      <c r="BG273" s="3"/>
      <c r="BH273" s="1"/>
      <c r="BI273" s="1"/>
      <c r="BJ273" s="1"/>
      <c r="BK273" s="1"/>
      <c r="BL273" s="1"/>
    </row>
    <row r="274" spans="1:64" x14ac:dyDescent="0.25">
      <c r="A274" s="23" t="s">
        <v>1</v>
      </c>
      <c r="B274" s="23" t="s">
        <v>2</v>
      </c>
      <c r="C274" s="23" t="s">
        <v>27</v>
      </c>
      <c r="D274" s="23" t="s">
        <v>48</v>
      </c>
      <c r="E274" s="23" t="s">
        <v>1187</v>
      </c>
      <c r="F274" s="23" t="s">
        <v>1189</v>
      </c>
      <c r="G274"/>
      <c r="H274" s="69">
        <v>1.0699999999999999E-2</v>
      </c>
      <c r="I274" s="69"/>
      <c r="J274" s="71">
        <v>-1.04E-2</v>
      </c>
      <c r="K274" s="71">
        <v>0.12989999999999999</v>
      </c>
      <c r="L274" s="71">
        <v>7.2800000000000004E-2</v>
      </c>
      <c r="M274" s="71">
        <v>6.6600000000000006E-2</v>
      </c>
      <c r="N274" s="69">
        <v>-0.16270000000000001</v>
      </c>
      <c r="O274" s="69">
        <v>-0.22439999999999999</v>
      </c>
      <c r="P274" s="71"/>
      <c r="Q274" s="72">
        <v>25</v>
      </c>
      <c r="R274" s="70">
        <v>0.56000000000000005</v>
      </c>
      <c r="S274" s="70">
        <v>0.89</v>
      </c>
      <c r="T274" s="70">
        <v>0.05</v>
      </c>
      <c r="U274" s="70">
        <v>54</v>
      </c>
      <c r="V274" s="70">
        <v>10</v>
      </c>
      <c r="BD274" s="20"/>
      <c r="BE274" s="20"/>
      <c r="BG274" s="3"/>
      <c r="BH274" s="1"/>
      <c r="BI274" s="1"/>
      <c r="BJ274" s="1"/>
      <c r="BK274" s="1"/>
      <c r="BL274" s="1"/>
    </row>
    <row r="275" spans="1:64" x14ac:dyDescent="0.25">
      <c r="A275" s="23" t="s">
        <v>1</v>
      </c>
      <c r="B275" s="23" t="s">
        <v>2</v>
      </c>
      <c r="C275" s="23" t="s">
        <v>13</v>
      </c>
      <c r="D275" s="23" t="s">
        <v>4</v>
      </c>
      <c r="E275" s="23" t="s">
        <v>3005</v>
      </c>
      <c r="F275" s="23" t="s">
        <v>3129</v>
      </c>
      <c r="G275"/>
      <c r="H275" s="69">
        <v>-6.8000000000000005E-2</v>
      </c>
      <c r="I275" s="69"/>
      <c r="J275" s="71">
        <v>4.9700000000000001E-2</v>
      </c>
      <c r="K275" s="71">
        <v>0.32500000000000001</v>
      </c>
      <c r="L275" s="71">
        <v>7.7299999999999994E-2</v>
      </c>
      <c r="M275" s="71">
        <v>2.5499999999999998E-2</v>
      </c>
      <c r="N275" s="69">
        <v>-0.55520000000000003</v>
      </c>
      <c r="O275" s="69">
        <v>-0.65649999999999997</v>
      </c>
      <c r="P275" s="71"/>
      <c r="Q275" s="72">
        <v>50</v>
      </c>
      <c r="R275" s="70">
        <v>0.24</v>
      </c>
      <c r="S275" s="70">
        <v>0.42</v>
      </c>
      <c r="T275" s="70">
        <v>7.0000000000000007E-2</v>
      </c>
      <c r="U275" s="70">
        <v>160</v>
      </c>
      <c r="V275" s="70">
        <v>19</v>
      </c>
      <c r="BD275" s="20"/>
      <c r="BE275" s="20"/>
      <c r="BG275" s="3"/>
      <c r="BH275" s="1"/>
      <c r="BI275" s="1"/>
      <c r="BJ275" s="1"/>
      <c r="BK275" s="1"/>
      <c r="BL275" s="1"/>
    </row>
    <row r="276" spans="1:64" x14ac:dyDescent="0.25">
      <c r="A276" s="23" t="s">
        <v>1</v>
      </c>
      <c r="B276" s="23" t="s">
        <v>2</v>
      </c>
      <c r="C276" s="23" t="s">
        <v>13</v>
      </c>
      <c r="D276" s="23" t="s">
        <v>4</v>
      </c>
      <c r="E276" s="23" t="s">
        <v>3005</v>
      </c>
      <c r="F276" s="23" t="s">
        <v>3130</v>
      </c>
      <c r="G276"/>
      <c r="H276" s="69">
        <v>-0.05</v>
      </c>
      <c r="I276" s="69"/>
      <c r="J276" s="71">
        <v>9.4299999999999995E-2</v>
      </c>
      <c r="K276" s="71">
        <v>0.25569999999999998</v>
      </c>
      <c r="L276" s="71">
        <v>6.6000000000000003E-2</v>
      </c>
      <c r="M276" s="71">
        <v>3.44E-2</v>
      </c>
      <c r="N276" s="69">
        <v>-0.4738</v>
      </c>
      <c r="O276" s="69">
        <v>-0.62629999999999997</v>
      </c>
      <c r="P276" s="71"/>
      <c r="Q276" s="72">
        <v>7</v>
      </c>
      <c r="R276" s="70">
        <v>0.26</v>
      </c>
      <c r="S276" s="70">
        <v>0.48</v>
      </c>
      <c r="T276" s="70">
        <v>0.09</v>
      </c>
      <c r="U276" s="70">
        <v>160</v>
      </c>
      <c r="V276" s="70">
        <v>21</v>
      </c>
      <c r="BD276" s="20"/>
      <c r="BE276" s="20"/>
      <c r="BG276" s="3"/>
      <c r="BH276" s="1"/>
      <c r="BI276" s="1"/>
      <c r="BJ276" s="1"/>
      <c r="BK276" s="1"/>
      <c r="BL276" s="1"/>
    </row>
    <row r="277" spans="1:64" x14ac:dyDescent="0.25">
      <c r="A277" s="23" t="s">
        <v>1</v>
      </c>
      <c r="B277" s="23" t="s">
        <v>2</v>
      </c>
      <c r="C277" s="23" t="s">
        <v>13</v>
      </c>
      <c r="D277" s="23" t="s">
        <v>4</v>
      </c>
      <c r="E277" s="23" t="s">
        <v>3005</v>
      </c>
      <c r="F277" s="23" t="s">
        <v>3131</v>
      </c>
      <c r="G277"/>
      <c r="H277" s="69">
        <v>-0.111</v>
      </c>
      <c r="I277" s="69"/>
      <c r="J277" s="71">
        <v>-1.34E-2</v>
      </c>
      <c r="K277" s="71">
        <v>0.32500000000000001</v>
      </c>
      <c r="L277" s="71">
        <v>2.07E-2</v>
      </c>
      <c r="M277" s="71">
        <v>-3.0499999999999999E-2</v>
      </c>
      <c r="N277" s="69">
        <v>-0.56510000000000005</v>
      </c>
      <c r="O277" s="69">
        <v>-0.59409999999999996</v>
      </c>
      <c r="P277" s="71"/>
      <c r="Q277" s="72">
        <v>50</v>
      </c>
      <c r="R277" s="70">
        <v>0.06</v>
      </c>
      <c r="S277" s="70">
        <v>0.11</v>
      </c>
      <c r="T277" s="70">
        <v>0.34</v>
      </c>
      <c r="U277" s="70">
        <v>47</v>
      </c>
      <c r="V277" s="70">
        <v>23</v>
      </c>
      <c r="BD277" s="20"/>
      <c r="BE277" s="20"/>
      <c r="BG277" s="3"/>
      <c r="BH277" s="1"/>
      <c r="BI277" s="1"/>
      <c r="BJ277" s="1"/>
      <c r="BK277" s="1"/>
      <c r="BL277" s="1"/>
    </row>
    <row r="278" spans="1:64" x14ac:dyDescent="0.25">
      <c r="A278" s="23" t="s">
        <v>1</v>
      </c>
      <c r="B278" s="23" t="s">
        <v>2</v>
      </c>
      <c r="C278" s="23" t="s">
        <v>13</v>
      </c>
      <c r="D278" s="23" t="s">
        <v>4</v>
      </c>
      <c r="E278" s="23" t="s">
        <v>3005</v>
      </c>
      <c r="F278" s="23" t="s">
        <v>3006</v>
      </c>
      <c r="G278"/>
      <c r="H278" s="69">
        <v>-0.05</v>
      </c>
      <c r="I278" s="69"/>
      <c r="J278" s="71">
        <v>-0.1242</v>
      </c>
      <c r="K278" s="71">
        <v>0.29089999999999999</v>
      </c>
      <c r="L278" s="71">
        <v>7.1900000000000006E-2</v>
      </c>
      <c r="M278" s="71">
        <v>3.0800000000000001E-2</v>
      </c>
      <c r="N278" s="69">
        <v>-0.69599999999999995</v>
      </c>
      <c r="O278" s="69">
        <v>-0.69599999999999995</v>
      </c>
      <c r="P278" s="71"/>
      <c r="Q278" s="72">
        <v>1</v>
      </c>
      <c r="R278" s="70">
        <v>0.25</v>
      </c>
      <c r="S278" s="70">
        <v>0.41</v>
      </c>
      <c r="T278" s="70">
        <v>-0.08</v>
      </c>
      <c r="U278" s="70">
        <v>190</v>
      </c>
      <c r="V278" s="70">
        <v>27</v>
      </c>
      <c r="BD278" s="20"/>
      <c r="BE278" s="20"/>
      <c r="BG278" s="3"/>
      <c r="BH278" s="1"/>
      <c r="BI278" s="1"/>
      <c r="BJ278" s="1"/>
      <c r="BK278" s="1"/>
      <c r="BL278" s="1"/>
    </row>
    <row r="279" spans="1:64" x14ac:dyDescent="0.25">
      <c r="A279" s="23" t="s">
        <v>1</v>
      </c>
      <c r="B279" s="23" t="s">
        <v>2</v>
      </c>
      <c r="C279" s="23" t="s">
        <v>13</v>
      </c>
      <c r="D279" s="23" t="s">
        <v>4</v>
      </c>
      <c r="E279" s="23" t="s">
        <v>3005</v>
      </c>
      <c r="F279" s="23" t="s">
        <v>3132</v>
      </c>
      <c r="G279"/>
      <c r="H279" s="69">
        <v>-4.3999999999999997E-2</v>
      </c>
      <c r="I279" s="69"/>
      <c r="J279" s="71">
        <v>-0.1444</v>
      </c>
      <c r="K279" s="71">
        <v>0.19700000000000001</v>
      </c>
      <c r="L279" s="71">
        <v>5.5399999999999998E-2</v>
      </c>
      <c r="M279" s="71">
        <v>3.6900000000000002E-2</v>
      </c>
      <c r="N279" s="69">
        <v>-0.61409999999999998</v>
      </c>
      <c r="O279" s="69">
        <v>-0.61409999999999998</v>
      </c>
      <c r="P279" s="71"/>
      <c r="Q279" s="72">
        <v>7</v>
      </c>
      <c r="R279" s="70">
        <v>0.28000000000000003</v>
      </c>
      <c r="S279" s="70">
        <v>0.47</v>
      </c>
      <c r="T279" s="70">
        <v>-0.06</v>
      </c>
      <c r="U279" s="70">
        <v>190</v>
      </c>
      <c r="V279" s="70">
        <v>18</v>
      </c>
      <c r="BD279" s="20"/>
      <c r="BE279" s="20"/>
      <c r="BG279" s="3"/>
      <c r="BH279" s="1"/>
      <c r="BI279" s="1"/>
      <c r="BJ279" s="1"/>
      <c r="BK279" s="1"/>
      <c r="BL279" s="1"/>
    </row>
    <row r="280" spans="1:64" x14ac:dyDescent="0.25">
      <c r="A280" s="23" t="s">
        <v>1</v>
      </c>
      <c r="B280" s="23" t="s">
        <v>2</v>
      </c>
      <c r="C280" s="23" t="s">
        <v>13</v>
      </c>
      <c r="D280" s="23" t="s">
        <v>4</v>
      </c>
      <c r="E280" s="23" t="s">
        <v>3005</v>
      </c>
      <c r="F280" s="23" t="s">
        <v>3133</v>
      </c>
      <c r="G280"/>
      <c r="H280" s="69">
        <v>-6.6000000000000003E-2</v>
      </c>
      <c r="I280" s="69"/>
      <c r="J280" s="71">
        <v>-0.13569999999999999</v>
      </c>
      <c r="K280" s="71">
        <v>0.38800000000000001</v>
      </c>
      <c r="L280" s="71">
        <v>0.11840000000000001</v>
      </c>
      <c r="M280" s="71">
        <v>4.5400000000000003E-2</v>
      </c>
      <c r="N280" s="69">
        <v>-0.64939999999999998</v>
      </c>
      <c r="O280" s="69">
        <v>-0.67730000000000001</v>
      </c>
      <c r="P280" s="71"/>
      <c r="Q280" s="72">
        <v>1</v>
      </c>
      <c r="R280" s="70">
        <v>0.31</v>
      </c>
      <c r="S280" s="70">
        <v>0.49</v>
      </c>
      <c r="T280" s="70">
        <v>-0.09</v>
      </c>
      <c r="U280" s="70">
        <v>190</v>
      </c>
      <c r="V280" s="70">
        <v>25</v>
      </c>
      <c r="BD280" s="20"/>
      <c r="BE280" s="20"/>
      <c r="BG280" s="3"/>
      <c r="BH280" s="1"/>
      <c r="BI280" s="1"/>
      <c r="BJ280" s="1"/>
      <c r="BK280" s="1"/>
      <c r="BL280" s="1"/>
    </row>
    <row r="281" spans="1:64" x14ac:dyDescent="0.25">
      <c r="A281" s="23" t="s">
        <v>1</v>
      </c>
      <c r="B281" s="23" t="s">
        <v>18</v>
      </c>
      <c r="C281" s="23" t="s">
        <v>25</v>
      </c>
      <c r="D281" s="23" t="s">
        <v>16</v>
      </c>
      <c r="E281" s="23" t="s">
        <v>1401</v>
      </c>
      <c r="F281" s="23" t="s">
        <v>3134</v>
      </c>
      <c r="G281"/>
      <c r="H281" s="69">
        <v>2.1600000000000001E-2</v>
      </c>
      <c r="I281" s="69"/>
      <c r="J281" s="71">
        <v>0.1242</v>
      </c>
      <c r="K281" s="71">
        <v>0.18410000000000001</v>
      </c>
      <c r="L281" s="71">
        <v>0.1023</v>
      </c>
      <c r="M281" s="71">
        <v>8.9800000000000005E-2</v>
      </c>
      <c r="N281" s="69">
        <v>-7.0999999999999994E-2</v>
      </c>
      <c r="O281" s="69">
        <v>-0.1356</v>
      </c>
      <c r="P281" s="71"/>
      <c r="Q281" s="72">
        <v>12</v>
      </c>
      <c r="R281" s="70">
        <v>0.56000000000000005</v>
      </c>
      <c r="S281" s="70">
        <v>1.31</v>
      </c>
      <c r="T281" s="70">
        <v>0.03</v>
      </c>
      <c r="U281" s="70">
        <v>7</v>
      </c>
      <c r="V281" s="70">
        <v>4</v>
      </c>
      <c r="BD281" s="20"/>
      <c r="BE281" s="20"/>
      <c r="BG281" s="3"/>
      <c r="BH281" s="1"/>
      <c r="BI281" s="1"/>
      <c r="BJ281" s="1"/>
      <c r="BK281" s="1"/>
      <c r="BL281" s="1"/>
    </row>
    <row r="282" spans="1:64" x14ac:dyDescent="0.25">
      <c r="A282" s="23" t="s">
        <v>1</v>
      </c>
      <c r="B282" s="23" t="s">
        <v>18</v>
      </c>
      <c r="C282" s="23" t="s">
        <v>25</v>
      </c>
      <c r="D282" s="23" t="s">
        <v>16</v>
      </c>
      <c r="E282" s="23" t="s">
        <v>1401</v>
      </c>
      <c r="F282" s="23" t="s">
        <v>1402</v>
      </c>
      <c r="G282"/>
      <c r="H282" s="69">
        <v>1.2833000000000001E-2</v>
      </c>
      <c r="I282" s="69"/>
      <c r="J282" s="71">
        <v>0.111</v>
      </c>
      <c r="K282" s="71">
        <v>0.22989999999999999</v>
      </c>
      <c r="L282" s="71">
        <v>0.21820000000000001</v>
      </c>
      <c r="M282" s="71">
        <v>0.21110000000000001</v>
      </c>
      <c r="N282" s="69">
        <v>-2.1600000000000001E-2</v>
      </c>
      <c r="O282" s="69">
        <v>-0.32850000000000001</v>
      </c>
      <c r="P282" s="71"/>
      <c r="Q282" s="72">
        <v>712</v>
      </c>
      <c r="R282" s="70">
        <v>0.95</v>
      </c>
      <c r="S282" s="70">
        <v>1.52</v>
      </c>
      <c r="T282" s="70">
        <v>0.01</v>
      </c>
      <c r="U282" s="70">
        <v>25</v>
      </c>
      <c r="V282" s="70">
        <v>4</v>
      </c>
      <c r="BD282" s="20"/>
      <c r="BE282" s="20"/>
      <c r="BG282" s="3"/>
      <c r="BH282" s="1"/>
      <c r="BI282" s="1"/>
      <c r="BJ282" s="1"/>
      <c r="BK282" s="1"/>
      <c r="BL282" s="1"/>
    </row>
    <row r="283" spans="1:64" x14ac:dyDescent="0.25">
      <c r="A283" s="23" t="s">
        <v>1</v>
      </c>
      <c r="B283" s="23" t="s">
        <v>2</v>
      </c>
      <c r="C283" s="23" t="s">
        <v>22</v>
      </c>
      <c r="D283" s="23" t="s">
        <v>4</v>
      </c>
      <c r="E283" s="23" t="s">
        <v>2292</v>
      </c>
      <c r="F283" s="23" t="s">
        <v>2293</v>
      </c>
      <c r="G283"/>
      <c r="H283" s="69">
        <v>-2.0999999999999999E-3</v>
      </c>
      <c r="I283" s="69"/>
      <c r="J283" s="71">
        <v>0.13850000000000001</v>
      </c>
      <c r="K283" s="71">
        <v>0.17080000000000001</v>
      </c>
      <c r="L283" s="71">
        <v>0.13320000000000001</v>
      </c>
      <c r="M283" s="71">
        <v>0.12570000000000001</v>
      </c>
      <c r="N283" s="69">
        <v>-2.0999999999999999E-3</v>
      </c>
      <c r="O283" s="69">
        <v>-0.33389999999999997</v>
      </c>
      <c r="P283" s="71"/>
      <c r="Q283" s="72">
        <v>4</v>
      </c>
      <c r="R283" s="70">
        <v>0.78</v>
      </c>
      <c r="S283" s="70">
        <v>1.39</v>
      </c>
      <c r="T283" s="70">
        <v>-0.14000000000000001</v>
      </c>
      <c r="U283" s="70">
        <v>21</v>
      </c>
      <c r="V283" s="70">
        <v>6</v>
      </c>
      <c r="BD283" s="20"/>
      <c r="BE283" s="20"/>
      <c r="BG283" s="3"/>
      <c r="BH283" s="1"/>
      <c r="BI283" s="1"/>
      <c r="BJ283" s="1"/>
      <c r="BK283" s="1"/>
      <c r="BL283" s="1"/>
    </row>
    <row r="284" spans="1:64" x14ac:dyDescent="0.25">
      <c r="A284" s="23" t="s">
        <v>1</v>
      </c>
      <c r="B284" s="23" t="s">
        <v>2</v>
      </c>
      <c r="C284" s="23" t="s">
        <v>13</v>
      </c>
      <c r="D284" s="23" t="s">
        <v>4</v>
      </c>
      <c r="E284" s="23" t="s">
        <v>254</v>
      </c>
      <c r="F284" s="23" t="s">
        <v>255</v>
      </c>
      <c r="G284"/>
      <c r="H284" s="69">
        <v>7.5969999999999996E-3</v>
      </c>
      <c r="I284" s="69"/>
      <c r="J284" s="71">
        <v>-6.3200000000000006E-2</v>
      </c>
      <c r="K284" s="71">
        <v>0.14030000000000001</v>
      </c>
      <c r="L284" s="71">
        <v>7.0400000000000004E-2</v>
      </c>
      <c r="M284" s="71">
        <v>6.2300000000000001E-2</v>
      </c>
      <c r="N284" s="69">
        <v>-0.20150000000000001</v>
      </c>
      <c r="O284" s="69">
        <v>-0.30530000000000002</v>
      </c>
      <c r="P284" s="71"/>
      <c r="Q284" s="72">
        <v>4600</v>
      </c>
      <c r="R284" s="70">
        <v>0.5</v>
      </c>
      <c r="S284" s="70">
        <v>0.86</v>
      </c>
      <c r="T284" s="70">
        <v>-0.12</v>
      </c>
      <c r="U284" s="70">
        <v>72</v>
      </c>
      <c r="V284" s="70">
        <v>9</v>
      </c>
      <c r="BD284" s="20"/>
      <c r="BE284" s="20"/>
      <c r="BG284" s="3"/>
      <c r="BH284" s="1"/>
      <c r="BI284" s="1"/>
      <c r="BJ284" s="1"/>
      <c r="BK284" s="1"/>
      <c r="BL284" s="1"/>
    </row>
    <row r="285" spans="1:64" x14ac:dyDescent="0.25">
      <c r="A285" s="23" t="s">
        <v>1</v>
      </c>
      <c r="B285" s="23" t="s">
        <v>2</v>
      </c>
      <c r="C285" s="23" t="s">
        <v>13</v>
      </c>
      <c r="D285" s="23" t="s">
        <v>128</v>
      </c>
      <c r="E285" s="23" t="s">
        <v>254</v>
      </c>
      <c r="F285" s="23" t="s">
        <v>1569</v>
      </c>
      <c r="G285"/>
      <c r="H285" s="69">
        <v>5.9999999999999995E-4</v>
      </c>
      <c r="I285" s="69"/>
      <c r="J285" s="71">
        <v>5.8999999999999999E-3</v>
      </c>
      <c r="K285" s="71">
        <v>0.1313</v>
      </c>
      <c r="L285" s="71">
        <v>5.7000000000000002E-2</v>
      </c>
      <c r="M285" s="71">
        <v>4.9799999999999997E-2</v>
      </c>
      <c r="N285" s="69">
        <v>-0.22409999999999999</v>
      </c>
      <c r="O285" s="69">
        <v>-0.26119999999999999</v>
      </c>
      <c r="P285" s="71"/>
      <c r="Q285" s="72">
        <v>1100</v>
      </c>
      <c r="R285" s="70">
        <v>0.43</v>
      </c>
      <c r="S285" s="70">
        <v>0.88</v>
      </c>
      <c r="T285" s="70">
        <v>0.06</v>
      </c>
      <c r="U285" s="70">
        <v>32</v>
      </c>
      <c r="V285" s="70">
        <v>6</v>
      </c>
      <c r="BD285" s="20"/>
      <c r="BE285" s="20"/>
      <c r="BG285" s="3"/>
      <c r="BH285" s="1"/>
      <c r="BI285" s="1"/>
      <c r="BJ285" s="1"/>
      <c r="BK285" s="1"/>
      <c r="BL285" s="1"/>
    </row>
    <row r="286" spans="1:64" x14ac:dyDescent="0.25">
      <c r="A286" s="23" t="s">
        <v>1</v>
      </c>
      <c r="B286" s="23" t="s">
        <v>2</v>
      </c>
      <c r="C286" s="23" t="s">
        <v>25</v>
      </c>
      <c r="D286" s="23" t="s">
        <v>4</v>
      </c>
      <c r="E286" s="23" t="s">
        <v>254</v>
      </c>
      <c r="F286" s="23" t="s">
        <v>2294</v>
      </c>
      <c r="G286"/>
      <c r="H286" s="69">
        <v>4.7600000000000003E-2</v>
      </c>
      <c r="I286" s="69"/>
      <c r="J286" s="71">
        <v>6.6000000000000003E-2</v>
      </c>
      <c r="K286" s="71">
        <v>0.13819999999999999</v>
      </c>
      <c r="L286" s="71">
        <v>1.49E-2</v>
      </c>
      <c r="M286" s="71">
        <v>5.7000000000000002E-3</v>
      </c>
      <c r="N286" s="69">
        <v>-4.1099999999999998E-2</v>
      </c>
      <c r="O286" s="69">
        <v>-0.1201</v>
      </c>
      <c r="P286" s="71"/>
      <c r="Q286" s="72">
        <v>47</v>
      </c>
      <c r="R286" s="70">
        <v>0.11</v>
      </c>
      <c r="S286" s="70">
        <v>0.15</v>
      </c>
      <c r="T286" s="70">
        <v>-0.28999999999999998</v>
      </c>
      <c r="U286" s="70">
        <v>9</v>
      </c>
      <c r="V286" s="70">
        <v>5</v>
      </c>
      <c r="BD286" s="20"/>
      <c r="BE286" s="20"/>
      <c r="BG286" s="3"/>
      <c r="BH286" s="1"/>
      <c r="BI286" s="1"/>
      <c r="BJ286" s="1"/>
      <c r="BK286" s="1"/>
      <c r="BL286" s="1"/>
    </row>
    <row r="287" spans="1:64" x14ac:dyDescent="0.25">
      <c r="A287" s="23" t="s">
        <v>1</v>
      </c>
      <c r="B287" s="23" t="s">
        <v>2</v>
      </c>
      <c r="C287" s="23" t="s">
        <v>39</v>
      </c>
      <c r="D287" s="23" t="s">
        <v>4</v>
      </c>
      <c r="E287" s="23" t="s">
        <v>254</v>
      </c>
      <c r="F287" s="23" t="s">
        <v>1570</v>
      </c>
      <c r="G287"/>
      <c r="H287" s="69">
        <v>1.0500000000000001E-2</v>
      </c>
      <c r="I287" s="69"/>
      <c r="J287" s="71">
        <v>-4.6399999999999997E-2</v>
      </c>
      <c r="K287" s="71">
        <v>0.1164</v>
      </c>
      <c r="L287" s="71">
        <v>-1.3599999999999999E-2</v>
      </c>
      <c r="M287" s="71">
        <v>-2.01E-2</v>
      </c>
      <c r="N287" s="69">
        <v>-0.125</v>
      </c>
      <c r="O287" s="69">
        <v>-0.159</v>
      </c>
      <c r="P287" s="71"/>
      <c r="Q287" s="72">
        <v>176</v>
      </c>
      <c r="R287" s="70">
        <v>-0.12</v>
      </c>
      <c r="S287" s="70">
        <v>-0.15</v>
      </c>
      <c r="T287" s="70">
        <v>-0.48</v>
      </c>
      <c r="U287" s="70">
        <v>27</v>
      </c>
      <c r="V287" s="70">
        <v>14</v>
      </c>
      <c r="BD287" s="20"/>
      <c r="BE287" s="20"/>
      <c r="BG287" s="3"/>
      <c r="BH287" s="1"/>
      <c r="BI287" s="1"/>
      <c r="BJ287" s="1"/>
      <c r="BK287" s="1"/>
      <c r="BL287" s="1"/>
    </row>
    <row r="288" spans="1:64" x14ac:dyDescent="0.25">
      <c r="A288" s="23" t="s">
        <v>1</v>
      </c>
      <c r="B288" s="23" t="s">
        <v>2</v>
      </c>
      <c r="C288" s="23" t="s">
        <v>39</v>
      </c>
      <c r="D288" s="23" t="s">
        <v>4</v>
      </c>
      <c r="E288" s="23" t="s">
        <v>602</v>
      </c>
      <c r="F288" s="23" t="s">
        <v>656</v>
      </c>
      <c r="G288"/>
      <c r="H288" s="69">
        <v>1.9900000000000001E-2</v>
      </c>
      <c r="I288" s="69"/>
      <c r="J288" s="71">
        <v>0.42159999999999997</v>
      </c>
      <c r="K288" s="71">
        <v>0.3644</v>
      </c>
      <c r="L288" s="71">
        <v>0.12509999999999999</v>
      </c>
      <c r="M288" s="71">
        <v>6.5299999999999997E-2</v>
      </c>
      <c r="N288" s="69">
        <v>-0.15659999999999999</v>
      </c>
      <c r="O288" s="69">
        <v>-0.53559999999999997</v>
      </c>
      <c r="P288" s="71"/>
      <c r="Q288" s="72">
        <v>26</v>
      </c>
      <c r="R288" s="70">
        <v>0.34</v>
      </c>
      <c r="S288" s="70">
        <v>0.79</v>
      </c>
      <c r="T288" s="70">
        <v>0.64</v>
      </c>
      <c r="U288" s="70">
        <v>30</v>
      </c>
      <c r="V288" s="70">
        <v>13</v>
      </c>
      <c r="BD288" s="20"/>
      <c r="BE288" s="20"/>
      <c r="BG288" s="3"/>
      <c r="BH288" s="1"/>
      <c r="BI288" s="1"/>
      <c r="BJ288" s="1"/>
      <c r="BK288" s="1"/>
      <c r="BL288" s="1"/>
    </row>
    <row r="289" spans="1:64" x14ac:dyDescent="0.25">
      <c r="A289" s="23" t="s">
        <v>1</v>
      </c>
      <c r="B289" s="23" t="s">
        <v>2</v>
      </c>
      <c r="C289" s="23" t="s">
        <v>22</v>
      </c>
      <c r="D289" s="23" t="s">
        <v>4</v>
      </c>
      <c r="E289" s="23" t="s">
        <v>602</v>
      </c>
      <c r="F289" s="23" t="s">
        <v>1837</v>
      </c>
      <c r="G289"/>
      <c r="H289" s="69">
        <v>-8.8999999999999999E-3</v>
      </c>
      <c r="I289" s="69"/>
      <c r="J289" s="71">
        <v>0.1615</v>
      </c>
      <c r="K289" s="71">
        <v>0.32300000000000001</v>
      </c>
      <c r="L289" s="71">
        <v>0.1454</v>
      </c>
      <c r="M289" s="71">
        <v>9.8299999999999998E-2</v>
      </c>
      <c r="N289" s="69">
        <v>-0.35809999999999997</v>
      </c>
      <c r="O289" s="69">
        <v>-0.6371</v>
      </c>
      <c r="P289" s="71"/>
      <c r="Q289" s="72">
        <v>6</v>
      </c>
      <c r="R289" s="70">
        <v>0.45</v>
      </c>
      <c r="S289" s="70">
        <v>0.67</v>
      </c>
      <c r="T289" s="70">
        <v>0.39</v>
      </c>
      <c r="U289" s="70">
        <v>51</v>
      </c>
      <c r="V289" s="70">
        <v>7</v>
      </c>
      <c r="BD289" s="20"/>
      <c r="BE289" s="20"/>
      <c r="BG289" s="3"/>
      <c r="BH289" s="1"/>
      <c r="BI289" s="1"/>
      <c r="BJ289" s="1"/>
      <c r="BK289" s="1"/>
      <c r="BL289" s="1"/>
    </row>
    <row r="290" spans="1:64" x14ac:dyDescent="0.25">
      <c r="A290" s="23" t="s">
        <v>1</v>
      </c>
      <c r="B290" s="23" t="s">
        <v>2</v>
      </c>
      <c r="C290" s="23" t="s">
        <v>39</v>
      </c>
      <c r="D290" s="23" t="s">
        <v>4</v>
      </c>
      <c r="E290" s="23" t="s">
        <v>1613</v>
      </c>
      <c r="F290" s="23" t="s">
        <v>1623</v>
      </c>
      <c r="G290"/>
      <c r="H290" s="69">
        <v>1.4E-3</v>
      </c>
      <c r="I290" s="69"/>
      <c r="J290" s="71">
        <v>2.9700000000000001E-2</v>
      </c>
      <c r="K290" s="71">
        <v>0.123</v>
      </c>
      <c r="L290" s="71">
        <v>-8.9999999999999998E-4</v>
      </c>
      <c r="M290" s="71">
        <v>-8.2000000000000007E-3</v>
      </c>
      <c r="N290" s="69">
        <v>-5.5300000000000002E-2</v>
      </c>
      <c r="O290" s="69">
        <v>-0.12939999999999999</v>
      </c>
      <c r="P290" s="71"/>
      <c r="Q290" s="72">
        <v>6</v>
      </c>
      <c r="R290" s="70">
        <v>-0.01</v>
      </c>
      <c r="S290" s="70">
        <v>-0.01</v>
      </c>
      <c r="T290" s="70">
        <v>-0.28999999999999998</v>
      </c>
      <c r="U290" s="70">
        <v>14</v>
      </c>
      <c r="V290" s="70">
        <v>8</v>
      </c>
      <c r="BD290" s="20"/>
      <c r="BE290" s="20"/>
      <c r="BG290" s="3"/>
      <c r="BH290" s="1"/>
      <c r="BI290" s="1"/>
      <c r="BJ290" s="1"/>
      <c r="BK290" s="1"/>
      <c r="BL290" s="1"/>
    </row>
    <row r="291" spans="1:64" x14ac:dyDescent="0.25">
      <c r="A291" s="23" t="s">
        <v>1</v>
      </c>
      <c r="B291" s="23" t="s">
        <v>2</v>
      </c>
      <c r="C291" s="23" t="s">
        <v>39</v>
      </c>
      <c r="D291" s="23" t="s">
        <v>30</v>
      </c>
      <c r="E291" s="23" t="s">
        <v>1571</v>
      </c>
      <c r="F291" s="23" t="s">
        <v>1572</v>
      </c>
      <c r="G291"/>
      <c r="H291" s="69">
        <v>-2.1000000000000001E-2</v>
      </c>
      <c r="I291" s="69"/>
      <c r="J291" s="71">
        <v>0.1077</v>
      </c>
      <c r="K291" s="71">
        <v>0.2198</v>
      </c>
      <c r="L291" s="71">
        <v>0.1084</v>
      </c>
      <c r="M291" s="71">
        <v>8.7499999999999994E-2</v>
      </c>
      <c r="N291" s="69">
        <v>-7.4499999999999997E-2</v>
      </c>
      <c r="O291" s="69">
        <v>-0.31090000000000001</v>
      </c>
      <c r="P291" s="71"/>
      <c r="Q291" s="72">
        <v>29</v>
      </c>
      <c r="R291" s="70">
        <v>0.49</v>
      </c>
      <c r="S291" s="70">
        <v>0.61</v>
      </c>
      <c r="T291" s="70">
        <v>0.75</v>
      </c>
      <c r="U291" s="70">
        <v>29</v>
      </c>
      <c r="V291" s="70">
        <v>6</v>
      </c>
      <c r="BD291" s="20"/>
      <c r="BE291" s="20"/>
      <c r="BG291" s="3"/>
      <c r="BH291" s="1"/>
      <c r="BI291" s="1"/>
      <c r="BJ291" s="1"/>
      <c r="BK291" s="1"/>
      <c r="BL291" s="1"/>
    </row>
    <row r="292" spans="1:64" x14ac:dyDescent="0.25">
      <c r="A292" s="23" t="s">
        <v>1</v>
      </c>
      <c r="B292" s="23" t="s">
        <v>2</v>
      </c>
      <c r="C292" s="23" t="s">
        <v>39</v>
      </c>
      <c r="D292" s="23" t="s">
        <v>16</v>
      </c>
      <c r="E292" s="23" t="s">
        <v>2125</v>
      </c>
      <c r="F292" s="23" t="s">
        <v>2126</v>
      </c>
      <c r="G292"/>
      <c r="H292" s="69">
        <v>-1.1999999999999999E-3</v>
      </c>
      <c r="I292" s="69"/>
      <c r="J292" s="71">
        <v>-5.4000000000000003E-3</v>
      </c>
      <c r="K292" s="71">
        <v>4.8399999999999999E-2</v>
      </c>
      <c r="L292" s="71">
        <v>-1.8700000000000001E-2</v>
      </c>
      <c r="M292" s="71">
        <v>-1.9699999999999999E-2</v>
      </c>
      <c r="N292" s="69">
        <v>-3.7199999999999997E-2</v>
      </c>
      <c r="O292" s="69">
        <v>-5.5100000000000003E-2</v>
      </c>
      <c r="P292" s="71"/>
      <c r="Q292" s="72">
        <v>49</v>
      </c>
      <c r="R292" s="70">
        <v>-0.39</v>
      </c>
      <c r="S292" s="70">
        <v>-0.48</v>
      </c>
      <c r="T292" s="70">
        <v>0.3</v>
      </c>
      <c r="U292" s="70">
        <v>15</v>
      </c>
      <c r="V292" s="70">
        <v>8</v>
      </c>
      <c r="BD292" s="20"/>
      <c r="BE292" s="20"/>
      <c r="BG292" s="3"/>
      <c r="BH292" s="1"/>
      <c r="BI292" s="1"/>
      <c r="BJ292" s="1"/>
      <c r="BK292" s="1"/>
      <c r="BL292" s="1"/>
    </row>
    <row r="293" spans="1:64" x14ac:dyDescent="0.25">
      <c r="A293" s="23" t="s">
        <v>1</v>
      </c>
      <c r="B293" s="23" t="s">
        <v>2</v>
      </c>
      <c r="C293" s="23" t="s">
        <v>13</v>
      </c>
      <c r="D293" s="23" t="s">
        <v>4</v>
      </c>
      <c r="E293" s="23" t="s">
        <v>2219</v>
      </c>
      <c r="F293" s="23" t="s">
        <v>2220</v>
      </c>
      <c r="G293"/>
      <c r="H293" s="69">
        <v>-0.1081</v>
      </c>
      <c r="I293" s="69"/>
      <c r="J293" s="71">
        <v>-4.0599999999999997E-2</v>
      </c>
      <c r="K293" s="71">
        <v>0.2366</v>
      </c>
      <c r="L293" s="71">
        <v>8.2799999999999999E-2</v>
      </c>
      <c r="M293" s="71">
        <v>5.7200000000000001E-2</v>
      </c>
      <c r="N293" s="69">
        <v>-0.1376</v>
      </c>
      <c r="O293" s="69">
        <v>-0.29949999999999999</v>
      </c>
      <c r="P293" s="71"/>
      <c r="Q293" s="72">
        <v>30</v>
      </c>
      <c r="R293" s="70">
        <v>0.35</v>
      </c>
      <c r="S293" s="70">
        <v>0.67</v>
      </c>
      <c r="T293" s="70">
        <v>-0.19</v>
      </c>
      <c r="U293" s="70">
        <v>36</v>
      </c>
      <c r="V293" s="70">
        <v>9</v>
      </c>
      <c r="BD293" s="20"/>
      <c r="BE293" s="20"/>
      <c r="BG293" s="3"/>
      <c r="BH293" s="1"/>
      <c r="BI293" s="1"/>
      <c r="BJ293" s="1"/>
      <c r="BK293" s="1"/>
      <c r="BL293" s="1"/>
    </row>
    <row r="294" spans="1:64" x14ac:dyDescent="0.25">
      <c r="A294" s="23" t="s">
        <v>1</v>
      </c>
      <c r="B294" s="23" t="s">
        <v>18</v>
      </c>
      <c r="C294" s="23" t="s">
        <v>25</v>
      </c>
      <c r="D294" s="23" t="s">
        <v>16</v>
      </c>
      <c r="E294" s="23" t="s">
        <v>258</v>
      </c>
      <c r="F294" s="23" t="s">
        <v>259</v>
      </c>
      <c r="G294"/>
      <c r="H294" s="69">
        <v>-1.7600000000000001E-2</v>
      </c>
      <c r="I294" s="69"/>
      <c r="J294" s="71">
        <v>-5.6800000000000003E-2</v>
      </c>
      <c r="K294" s="71">
        <v>0.13200000000000001</v>
      </c>
      <c r="L294" s="71">
        <v>8.0000000000000002E-3</v>
      </c>
      <c r="M294" s="71">
        <v>-5.0000000000000001E-4</v>
      </c>
      <c r="N294" s="69">
        <v>-0.2681</v>
      </c>
      <c r="O294" s="69">
        <v>-0.31109999999999999</v>
      </c>
      <c r="P294" s="71"/>
      <c r="Q294" s="72">
        <v>1</v>
      </c>
      <c r="R294" s="70">
        <v>0.06</v>
      </c>
      <c r="S294" s="70">
        <v>0.11</v>
      </c>
      <c r="T294" s="70">
        <v>-0.26</v>
      </c>
      <c r="U294" s="70">
        <v>30</v>
      </c>
      <c r="V294" s="70">
        <v>10</v>
      </c>
      <c r="BD294" s="20"/>
      <c r="BE294" s="20"/>
      <c r="BG294" s="3"/>
      <c r="BH294" s="1"/>
      <c r="BI294" s="1"/>
      <c r="BJ294" s="1"/>
      <c r="BK294" s="1"/>
      <c r="BL294" s="1"/>
    </row>
    <row r="295" spans="1:64" x14ac:dyDescent="0.25">
      <c r="A295" s="23" t="s">
        <v>1</v>
      </c>
      <c r="B295" s="23" t="s">
        <v>2</v>
      </c>
      <c r="C295" s="23" t="s">
        <v>13</v>
      </c>
      <c r="D295" s="23" t="s">
        <v>4</v>
      </c>
      <c r="E295" s="23" t="s">
        <v>1897</v>
      </c>
      <c r="F295" s="23" t="s">
        <v>1898</v>
      </c>
      <c r="G295"/>
      <c r="H295" s="69">
        <v>-4.1200000000000001E-2</v>
      </c>
      <c r="I295" s="69"/>
      <c r="J295" s="71">
        <v>0.2392</v>
      </c>
      <c r="K295" s="71">
        <v>0.22159999999999999</v>
      </c>
      <c r="L295" s="71">
        <v>0.20599999999999999</v>
      </c>
      <c r="M295" s="71">
        <v>0.1993</v>
      </c>
      <c r="N295" s="69">
        <v>-8.5999999999999993E-2</v>
      </c>
      <c r="O295" s="69">
        <v>-0.19</v>
      </c>
      <c r="P295" s="71"/>
      <c r="Q295" s="72">
        <v>1</v>
      </c>
      <c r="R295" s="70">
        <v>0.93</v>
      </c>
      <c r="S295" s="70">
        <v>2.13</v>
      </c>
      <c r="T295" s="70">
        <v>0.4</v>
      </c>
      <c r="U295" s="70">
        <v>6</v>
      </c>
      <c r="V295" s="70">
        <v>4</v>
      </c>
      <c r="BD295" s="20"/>
      <c r="BE295" s="20"/>
      <c r="BG295" s="3"/>
      <c r="BH295" s="1"/>
      <c r="BI295" s="1"/>
      <c r="BJ295" s="1"/>
      <c r="BK295" s="1"/>
      <c r="BL295" s="1"/>
    </row>
    <row r="296" spans="1:64" x14ac:dyDescent="0.25">
      <c r="A296" s="23" t="s">
        <v>1</v>
      </c>
      <c r="B296" s="23" t="s">
        <v>2</v>
      </c>
      <c r="C296" s="23" t="s">
        <v>39</v>
      </c>
      <c r="D296" s="23" t="s">
        <v>4</v>
      </c>
      <c r="E296" s="23" t="s">
        <v>1677</v>
      </c>
      <c r="F296" s="23" t="s">
        <v>1678</v>
      </c>
      <c r="G296"/>
      <c r="H296" s="69">
        <v>-1E-3</v>
      </c>
      <c r="I296" s="69"/>
      <c r="J296" s="71">
        <v>0.1011</v>
      </c>
      <c r="K296" s="71">
        <v>0.14660000000000001</v>
      </c>
      <c r="L296" s="71">
        <v>4.7199999999999999E-2</v>
      </c>
      <c r="M296" s="71">
        <v>3.7400000000000003E-2</v>
      </c>
      <c r="N296" s="69">
        <v>-1E-3</v>
      </c>
      <c r="O296" s="69">
        <v>-0.17760000000000001</v>
      </c>
      <c r="P296" s="71"/>
      <c r="Q296" s="72">
        <v>61</v>
      </c>
      <c r="R296" s="70">
        <v>0.32</v>
      </c>
      <c r="S296" s="70">
        <v>0.54</v>
      </c>
      <c r="T296" s="70">
        <v>0.28999999999999998</v>
      </c>
      <c r="U296" s="70">
        <v>40</v>
      </c>
      <c r="V296" s="70">
        <v>11</v>
      </c>
      <c r="BD296" s="20"/>
      <c r="BE296" s="20"/>
      <c r="BG296" s="3"/>
      <c r="BH296" s="1"/>
      <c r="BI296" s="1"/>
      <c r="BJ296" s="1"/>
      <c r="BK296" s="1"/>
      <c r="BL296" s="1"/>
    </row>
    <row r="297" spans="1:64" x14ac:dyDescent="0.25">
      <c r="A297" s="23" t="s">
        <v>1</v>
      </c>
      <c r="B297" s="23" t="s">
        <v>2</v>
      </c>
      <c r="C297" s="23" t="s">
        <v>13</v>
      </c>
      <c r="D297" s="23" t="s">
        <v>4</v>
      </c>
      <c r="E297" s="23" t="s">
        <v>3136</v>
      </c>
      <c r="F297" s="23" t="s">
        <v>3137</v>
      </c>
      <c r="G297"/>
      <c r="H297" s="69">
        <v>5.9799999999999999E-2</v>
      </c>
      <c r="I297" s="69"/>
      <c r="J297" s="71">
        <v>-0.1191</v>
      </c>
      <c r="K297" s="71">
        <v>0.29630000000000001</v>
      </c>
      <c r="L297" s="71">
        <v>7.0599999999999996E-2</v>
      </c>
      <c r="M297" s="71">
        <v>2.8799999999999999E-2</v>
      </c>
      <c r="N297" s="69">
        <v>-0.41510000000000002</v>
      </c>
      <c r="O297" s="69">
        <v>-0.45860000000000001</v>
      </c>
      <c r="P297" s="71"/>
      <c r="Q297" s="72">
        <v>1</v>
      </c>
      <c r="R297" s="70">
        <v>0.24</v>
      </c>
      <c r="S297" s="70">
        <v>0.48</v>
      </c>
      <c r="T297" s="70">
        <v>0</v>
      </c>
      <c r="U297" s="70">
        <v>35</v>
      </c>
      <c r="V297" s="70">
        <v>6</v>
      </c>
      <c r="BD297" s="20"/>
      <c r="BE297" s="20"/>
      <c r="BG297" s="3"/>
      <c r="BH297" s="1"/>
      <c r="BI297" s="1"/>
      <c r="BJ297" s="1"/>
      <c r="BK297" s="1"/>
      <c r="BL297" s="1"/>
    </row>
    <row r="298" spans="1:64" x14ac:dyDescent="0.25">
      <c r="A298" s="23" t="s">
        <v>1</v>
      </c>
      <c r="B298" s="23" t="s">
        <v>2</v>
      </c>
      <c r="C298" s="23" t="s">
        <v>13</v>
      </c>
      <c r="D298" s="23" t="s">
        <v>4</v>
      </c>
      <c r="E298" s="23" t="s">
        <v>3136</v>
      </c>
      <c r="F298" s="23" t="s">
        <v>3138</v>
      </c>
      <c r="G298"/>
      <c r="H298" s="69">
        <v>2.41E-2</v>
      </c>
      <c r="I298" s="69"/>
      <c r="J298" s="71">
        <v>-6.3100000000000003E-2</v>
      </c>
      <c r="K298" s="71">
        <v>9.6600000000000005E-2</v>
      </c>
      <c r="L298" s="71">
        <v>-6.6199999999999995E-2</v>
      </c>
      <c r="M298" s="71">
        <v>-6.8500000000000005E-2</v>
      </c>
      <c r="N298" s="69">
        <v>-0.19070000000000001</v>
      </c>
      <c r="O298" s="69">
        <v>-0.20979999999999999</v>
      </c>
      <c r="P298" s="71"/>
      <c r="Q298" s="72">
        <v>1</v>
      </c>
      <c r="R298" s="70">
        <v>-0.69</v>
      </c>
      <c r="S298" s="70">
        <v>-1.04</v>
      </c>
      <c r="T298" s="70">
        <v>0.01</v>
      </c>
      <c r="U298" s="70">
        <v>29</v>
      </c>
      <c r="V298" s="70">
        <v>17</v>
      </c>
      <c r="BD298" s="20"/>
      <c r="BE298" s="20"/>
      <c r="BG298" s="3"/>
      <c r="BH298" s="1"/>
      <c r="BI298" s="1"/>
      <c r="BJ298" s="1"/>
      <c r="BK298" s="1"/>
      <c r="BL298" s="1"/>
    </row>
    <row r="299" spans="1:64" x14ac:dyDescent="0.25">
      <c r="A299" s="23" t="s">
        <v>1</v>
      </c>
      <c r="B299" s="23" t="s">
        <v>2</v>
      </c>
      <c r="C299" s="23" t="s">
        <v>5</v>
      </c>
      <c r="D299" s="23" t="s">
        <v>30</v>
      </c>
      <c r="E299" s="23" t="s">
        <v>666</v>
      </c>
      <c r="F299" s="23" t="s">
        <v>667</v>
      </c>
      <c r="G299"/>
      <c r="H299" s="69">
        <v>2.9000000000000001E-2</v>
      </c>
      <c r="I299" s="69"/>
      <c r="J299" s="71">
        <v>0.29859999999999998</v>
      </c>
      <c r="K299" s="71">
        <v>0.1613</v>
      </c>
      <c r="L299" s="71">
        <v>0.183</v>
      </c>
      <c r="M299" s="71">
        <v>0.18049999999999999</v>
      </c>
      <c r="N299" s="69">
        <v>0</v>
      </c>
      <c r="O299" s="69">
        <v>-0.38519999999999999</v>
      </c>
      <c r="P299" s="71"/>
      <c r="Q299" s="72">
        <v>122</v>
      </c>
      <c r="R299" s="70">
        <v>1.1299999999999999</v>
      </c>
      <c r="S299" s="70">
        <v>0.36</v>
      </c>
      <c r="T299" s="70">
        <v>0.12</v>
      </c>
      <c r="U299" s="70">
        <v>23</v>
      </c>
      <c r="V299" s="70">
        <v>8</v>
      </c>
      <c r="BD299" s="20"/>
      <c r="BE299" s="20"/>
      <c r="BG299" s="3"/>
      <c r="BH299" s="1"/>
      <c r="BI299" s="1"/>
      <c r="BJ299" s="1"/>
      <c r="BK299" s="1"/>
      <c r="BL299" s="1"/>
    </row>
    <row r="300" spans="1:64" x14ac:dyDescent="0.25">
      <c r="A300" s="23" t="s">
        <v>1</v>
      </c>
      <c r="B300" s="23" t="s">
        <v>18</v>
      </c>
      <c r="C300" s="23" t="s">
        <v>56</v>
      </c>
      <c r="D300" s="23" t="s">
        <v>4</v>
      </c>
      <c r="E300" s="23" t="s">
        <v>1315</v>
      </c>
      <c r="F300" s="23" t="s">
        <v>3355</v>
      </c>
      <c r="G300"/>
      <c r="H300" s="69">
        <v>-8.9999999999999993E-3</v>
      </c>
      <c r="I300" s="69"/>
      <c r="J300" s="71"/>
      <c r="K300" s="71"/>
      <c r="L300" s="71"/>
      <c r="M300" s="71"/>
      <c r="N300" s="69"/>
      <c r="O300" s="69"/>
      <c r="P300" s="71"/>
      <c r="Q300" s="72">
        <v>57</v>
      </c>
      <c r="R300" s="70"/>
      <c r="S300" s="70"/>
      <c r="T300" s="70"/>
      <c r="U300" s="70"/>
      <c r="V300" s="70"/>
      <c r="BD300" s="20"/>
      <c r="BE300" s="20"/>
      <c r="BG300" s="3"/>
      <c r="BH300" s="1"/>
      <c r="BI300" s="1"/>
      <c r="BJ300" s="1"/>
      <c r="BK300" s="1"/>
      <c r="BL300" s="1"/>
    </row>
    <row r="301" spans="1:64" x14ac:dyDescent="0.25">
      <c r="A301" s="23" t="s">
        <v>1</v>
      </c>
      <c r="B301" s="23" t="s">
        <v>2</v>
      </c>
      <c r="C301" s="23" t="s">
        <v>13</v>
      </c>
      <c r="D301" s="23" t="s">
        <v>4</v>
      </c>
      <c r="E301" s="23" t="s">
        <v>1463</v>
      </c>
      <c r="F301" s="23" t="s">
        <v>1464</v>
      </c>
      <c r="G301"/>
      <c r="H301" s="69">
        <v>1.6999999999999999E-3</v>
      </c>
      <c r="I301" s="69"/>
      <c r="J301" s="71">
        <v>-2.8000000000000001E-2</v>
      </c>
      <c r="K301" s="71">
        <v>0.20860000000000001</v>
      </c>
      <c r="L301" s="71">
        <v>7.8899999999999998E-2</v>
      </c>
      <c r="M301" s="71">
        <v>5.9299999999999999E-2</v>
      </c>
      <c r="N301" s="69">
        <v>-0.12239999999999999</v>
      </c>
      <c r="O301" s="69">
        <v>-0.3115</v>
      </c>
      <c r="P301" s="71"/>
      <c r="Q301" s="72">
        <v>1</v>
      </c>
      <c r="R301" s="70">
        <v>0.38</v>
      </c>
      <c r="S301" s="70">
        <v>0.6</v>
      </c>
      <c r="T301" s="70">
        <v>-0.18</v>
      </c>
      <c r="U301" s="70">
        <v>33</v>
      </c>
      <c r="V301" s="70">
        <v>20</v>
      </c>
      <c r="BD301" s="20"/>
      <c r="BE301" s="20"/>
      <c r="BG301" s="3"/>
      <c r="BH301" s="1"/>
      <c r="BI301" s="1"/>
      <c r="BJ301" s="1"/>
      <c r="BK301" s="1"/>
      <c r="BL301" s="1"/>
    </row>
    <row r="302" spans="1:64" x14ac:dyDescent="0.25">
      <c r="A302" s="23" t="s">
        <v>1</v>
      </c>
      <c r="B302" s="23" t="s">
        <v>18</v>
      </c>
      <c r="C302" s="23" t="s">
        <v>71</v>
      </c>
      <c r="D302" s="23" t="s">
        <v>40</v>
      </c>
      <c r="E302" s="23" t="s">
        <v>2925</v>
      </c>
      <c r="F302" s="23" t="s">
        <v>2926</v>
      </c>
      <c r="G302"/>
      <c r="H302" s="69">
        <v>-9.4000000000000004E-3</v>
      </c>
      <c r="I302" s="69"/>
      <c r="J302" s="71">
        <v>6.4799999999999996E-2</v>
      </c>
      <c r="K302" s="71">
        <v>0.2853</v>
      </c>
      <c r="L302" s="71">
        <v>0.1153</v>
      </c>
      <c r="M302" s="71">
        <v>7.8299999999999995E-2</v>
      </c>
      <c r="N302" s="69">
        <v>-5.9700000000000003E-2</v>
      </c>
      <c r="O302" s="69">
        <v>-0.29139999999999999</v>
      </c>
      <c r="P302" s="71"/>
      <c r="Q302" s="72">
        <v>2</v>
      </c>
      <c r="R302" s="70">
        <v>0.4</v>
      </c>
      <c r="S302" s="70">
        <v>0.53</v>
      </c>
      <c r="T302" s="70">
        <v>-0.04</v>
      </c>
      <c r="U302" s="70">
        <v>8</v>
      </c>
      <c r="V302" s="70">
        <v>4</v>
      </c>
      <c r="BD302" s="20"/>
      <c r="BE302" s="20"/>
      <c r="BG302" s="3"/>
      <c r="BH302" s="1"/>
      <c r="BI302" s="1"/>
      <c r="BJ302" s="1"/>
      <c r="BK302" s="1"/>
      <c r="BL302" s="1"/>
    </row>
    <row r="303" spans="1:64" x14ac:dyDescent="0.25">
      <c r="A303" s="23" t="s">
        <v>1</v>
      </c>
      <c r="B303" s="23" t="s">
        <v>2</v>
      </c>
      <c r="C303" s="23" t="s">
        <v>39</v>
      </c>
      <c r="D303" s="23" t="s">
        <v>4</v>
      </c>
      <c r="E303" s="23" t="s">
        <v>1753</v>
      </c>
      <c r="F303" s="23" t="s">
        <v>1754</v>
      </c>
      <c r="G303"/>
      <c r="H303" s="69">
        <v>-1.0200000000000001E-2</v>
      </c>
      <c r="I303" s="69"/>
      <c r="J303" s="71">
        <v>-1.8100000000000002E-2</v>
      </c>
      <c r="K303" s="71">
        <v>5.9499999999999997E-2</v>
      </c>
      <c r="L303" s="71">
        <v>5.4300000000000001E-2</v>
      </c>
      <c r="M303" s="71">
        <v>5.3800000000000001E-2</v>
      </c>
      <c r="N303" s="69">
        <v>-1.8100000000000002E-2</v>
      </c>
      <c r="O303" s="69">
        <v>-7.1199999999999999E-2</v>
      </c>
      <c r="P303" s="71"/>
      <c r="Q303" s="72">
        <v>125</v>
      </c>
      <c r="R303" s="70">
        <v>0.91</v>
      </c>
      <c r="S303" s="70">
        <v>1.72</v>
      </c>
      <c r="T303" s="70">
        <v>-7.0000000000000007E-2</v>
      </c>
      <c r="U303" s="70">
        <v>39</v>
      </c>
      <c r="V303" s="70">
        <v>7</v>
      </c>
      <c r="BD303" s="20"/>
      <c r="BE303" s="20"/>
      <c r="BG303" s="3"/>
      <c r="BH303" s="1"/>
      <c r="BI303" s="1"/>
      <c r="BJ303" s="1"/>
      <c r="BK303" s="1"/>
      <c r="BL303" s="1"/>
    </row>
    <row r="304" spans="1:64" x14ac:dyDescent="0.25">
      <c r="A304" s="23" t="s">
        <v>1</v>
      </c>
      <c r="B304" s="23" t="s">
        <v>2</v>
      </c>
      <c r="C304" s="23" t="s">
        <v>13</v>
      </c>
      <c r="D304" s="23" t="s">
        <v>4</v>
      </c>
      <c r="E304" s="23" t="s">
        <v>260</v>
      </c>
      <c r="F304" s="23" t="s">
        <v>261</v>
      </c>
      <c r="G304"/>
      <c r="H304" s="69">
        <v>1.5709999999999998E-2</v>
      </c>
      <c r="I304" s="69"/>
      <c r="J304" s="71">
        <v>5.8999999999999997E-2</v>
      </c>
      <c r="K304" s="71">
        <v>0.14180000000000001</v>
      </c>
      <c r="L304" s="71">
        <v>0.1114</v>
      </c>
      <c r="M304" s="71">
        <v>0.10639999999999999</v>
      </c>
      <c r="N304" s="69">
        <v>-0.13239999999999999</v>
      </c>
      <c r="O304" s="69">
        <v>-0.20219999999999999</v>
      </c>
      <c r="P304" s="71"/>
      <c r="Q304" s="72">
        <v>4270</v>
      </c>
      <c r="R304" s="70">
        <v>0.79</v>
      </c>
      <c r="S304" s="70">
        <v>1.66</v>
      </c>
      <c r="T304" s="70">
        <v>-0.02</v>
      </c>
      <c r="U304" s="70">
        <v>42</v>
      </c>
      <c r="V304" s="70">
        <v>6</v>
      </c>
      <c r="BD304" s="20"/>
      <c r="BE304" s="20"/>
      <c r="BG304" s="3"/>
      <c r="BH304" s="1"/>
      <c r="BI304" s="1"/>
      <c r="BJ304" s="1"/>
      <c r="BK304" s="1"/>
      <c r="BL304" s="1"/>
    </row>
    <row r="305" spans="1:64" x14ac:dyDescent="0.25">
      <c r="A305" s="23" t="s">
        <v>1</v>
      </c>
      <c r="B305" s="23" t="s">
        <v>2</v>
      </c>
      <c r="C305" s="23" t="s">
        <v>13</v>
      </c>
      <c r="D305" s="23" t="s">
        <v>4</v>
      </c>
      <c r="E305" s="23" t="s">
        <v>260</v>
      </c>
      <c r="F305" s="23" t="s">
        <v>1573</v>
      </c>
      <c r="G305"/>
      <c r="H305" s="69">
        <v>1.38E-2</v>
      </c>
      <c r="I305" s="69"/>
      <c r="J305" s="71">
        <v>7.3200000000000001E-2</v>
      </c>
      <c r="K305" s="71">
        <v>0.1547</v>
      </c>
      <c r="L305" s="71">
        <v>6.4899999999999999E-2</v>
      </c>
      <c r="M305" s="71">
        <v>5.4600000000000003E-2</v>
      </c>
      <c r="N305" s="69">
        <v>-0.125</v>
      </c>
      <c r="O305" s="69">
        <v>-0.2326</v>
      </c>
      <c r="P305" s="71"/>
      <c r="Q305" s="72">
        <v>84</v>
      </c>
      <c r="R305" s="70">
        <v>0.42</v>
      </c>
      <c r="S305" s="70">
        <v>0.8</v>
      </c>
      <c r="T305" s="70">
        <v>0.05</v>
      </c>
      <c r="U305" s="70">
        <v>23</v>
      </c>
      <c r="V305" s="70">
        <v>9</v>
      </c>
      <c r="BD305" s="20"/>
      <c r="BE305" s="20"/>
      <c r="BG305" s="3"/>
      <c r="BH305" s="1"/>
      <c r="BI305" s="1"/>
      <c r="BJ305" s="1"/>
      <c r="BK305" s="1"/>
      <c r="BL305" s="1"/>
    </row>
    <row r="306" spans="1:64" x14ac:dyDescent="0.25">
      <c r="A306" s="23" t="s">
        <v>1</v>
      </c>
      <c r="B306" s="23" t="s">
        <v>2</v>
      </c>
      <c r="C306" s="23" t="s">
        <v>13</v>
      </c>
      <c r="D306" s="23" t="s">
        <v>4</v>
      </c>
      <c r="E306" s="23" t="s">
        <v>260</v>
      </c>
      <c r="F306" s="23" t="s">
        <v>262</v>
      </c>
      <c r="G306"/>
      <c r="H306" s="69">
        <v>1.5186E-2</v>
      </c>
      <c r="I306" s="69"/>
      <c r="J306" s="71">
        <v>6.7000000000000004E-2</v>
      </c>
      <c r="K306" s="71">
        <v>9.2100000000000001E-2</v>
      </c>
      <c r="L306" s="71">
        <v>7.2700000000000001E-2</v>
      </c>
      <c r="M306" s="71">
        <v>7.0699999999999999E-2</v>
      </c>
      <c r="N306" s="69">
        <v>-7.6499999999999999E-2</v>
      </c>
      <c r="O306" s="69">
        <v>-0.1363</v>
      </c>
      <c r="P306" s="71"/>
      <c r="Q306" s="72">
        <v>669</v>
      </c>
      <c r="R306" s="70">
        <v>0.79</v>
      </c>
      <c r="S306" s="70">
        <v>1.63</v>
      </c>
      <c r="T306" s="70">
        <v>-0.06</v>
      </c>
      <c r="U306" s="70">
        <v>42</v>
      </c>
      <c r="V306" s="70">
        <v>6</v>
      </c>
      <c r="BD306" s="20"/>
      <c r="BE306" s="20"/>
      <c r="BG306" s="3"/>
      <c r="BH306" s="1"/>
      <c r="BI306" s="1"/>
      <c r="BJ306" s="1"/>
      <c r="BK306" s="1"/>
      <c r="BL306" s="1"/>
    </row>
    <row r="307" spans="1:64" x14ac:dyDescent="0.25">
      <c r="A307" s="23" t="s">
        <v>1</v>
      </c>
      <c r="B307" s="23" t="s">
        <v>2</v>
      </c>
      <c r="C307" s="23" t="s">
        <v>13</v>
      </c>
      <c r="D307" s="23" t="s">
        <v>4</v>
      </c>
      <c r="E307" s="23" t="s">
        <v>260</v>
      </c>
      <c r="F307" s="23" t="s">
        <v>1574</v>
      </c>
      <c r="G307"/>
      <c r="H307" s="69">
        <v>3.0207000000000001E-2</v>
      </c>
      <c r="I307" s="69"/>
      <c r="J307" s="71">
        <v>7.1400000000000005E-2</v>
      </c>
      <c r="K307" s="71">
        <v>0.29239999999999999</v>
      </c>
      <c r="L307" s="71">
        <v>0.12690000000000001</v>
      </c>
      <c r="M307" s="71">
        <v>8.8300000000000003E-2</v>
      </c>
      <c r="N307" s="69">
        <v>-0.27239999999999998</v>
      </c>
      <c r="O307" s="69">
        <v>-0.39200000000000002</v>
      </c>
      <c r="P307" s="71"/>
      <c r="Q307" s="72">
        <v>118</v>
      </c>
      <c r="R307" s="70">
        <v>0.43</v>
      </c>
      <c r="S307" s="70">
        <v>0.83</v>
      </c>
      <c r="T307" s="70">
        <v>7.0000000000000007E-2</v>
      </c>
      <c r="U307" s="70">
        <v>42</v>
      </c>
      <c r="V307" s="70">
        <v>9</v>
      </c>
      <c r="BD307" s="20"/>
      <c r="BE307" s="20"/>
      <c r="BG307" s="3"/>
      <c r="BH307" s="1"/>
      <c r="BI307" s="1"/>
      <c r="BJ307" s="1"/>
      <c r="BK307" s="1"/>
      <c r="BL307" s="1"/>
    </row>
    <row r="308" spans="1:64" x14ac:dyDescent="0.25">
      <c r="A308" s="23" t="s">
        <v>1</v>
      </c>
      <c r="B308" s="23" t="s">
        <v>2</v>
      </c>
      <c r="C308" s="23" t="s">
        <v>13</v>
      </c>
      <c r="D308" s="23" t="s">
        <v>4</v>
      </c>
      <c r="E308" s="23" t="s">
        <v>260</v>
      </c>
      <c r="F308" s="23" t="s">
        <v>730</v>
      </c>
      <c r="G308"/>
      <c r="H308" s="69">
        <v>1.3028E-2</v>
      </c>
      <c r="I308" s="69"/>
      <c r="J308" s="71">
        <v>7.1099999999999997E-2</v>
      </c>
      <c r="K308" s="71">
        <v>0.1525</v>
      </c>
      <c r="L308" s="71">
        <v>4.3400000000000001E-2</v>
      </c>
      <c r="M308" s="71">
        <v>3.2500000000000001E-2</v>
      </c>
      <c r="N308" s="69">
        <v>-0.12909999999999999</v>
      </c>
      <c r="O308" s="69">
        <v>-0.23139999999999999</v>
      </c>
      <c r="P308" s="71"/>
      <c r="Q308" s="72">
        <v>84</v>
      </c>
      <c r="R308" s="70">
        <v>0.28000000000000003</v>
      </c>
      <c r="S308" s="70">
        <v>0.51</v>
      </c>
      <c r="T308" s="70">
        <v>0.05</v>
      </c>
      <c r="U308" s="70">
        <v>36</v>
      </c>
      <c r="V308" s="70">
        <v>14</v>
      </c>
      <c r="BD308" s="20"/>
      <c r="BE308" s="20"/>
      <c r="BG308" s="3"/>
      <c r="BH308" s="1"/>
      <c r="BI308" s="1"/>
      <c r="BJ308" s="1"/>
      <c r="BK308" s="1"/>
      <c r="BL308" s="1"/>
    </row>
    <row r="309" spans="1:64" x14ac:dyDescent="0.25">
      <c r="A309" s="23" t="s">
        <v>1</v>
      </c>
      <c r="B309" s="23" t="s">
        <v>2</v>
      </c>
      <c r="C309" s="23" t="s">
        <v>27</v>
      </c>
      <c r="D309" s="23" t="s">
        <v>4</v>
      </c>
      <c r="E309" s="23" t="s">
        <v>3139</v>
      </c>
      <c r="F309" s="23" t="s">
        <v>3140</v>
      </c>
      <c r="G309"/>
      <c r="H309" s="69">
        <v>1.1299999999999999E-2</v>
      </c>
      <c r="I309" s="69"/>
      <c r="J309" s="71">
        <v>-3.9800000000000002E-2</v>
      </c>
      <c r="K309" s="71">
        <v>0.10249999999999999</v>
      </c>
      <c r="L309" s="71">
        <v>-1.5800000000000002E-2</v>
      </c>
      <c r="M309" s="71">
        <v>-2.07E-2</v>
      </c>
      <c r="N309" s="69">
        <v>-0.14399999999999999</v>
      </c>
      <c r="O309" s="69">
        <v>-0.1794</v>
      </c>
      <c r="P309" s="71"/>
      <c r="Q309" s="72">
        <v>10</v>
      </c>
      <c r="R309" s="70">
        <v>-0.15</v>
      </c>
      <c r="S309" s="70">
        <v>-0.28999999999999998</v>
      </c>
      <c r="T309" s="70">
        <v>0.02</v>
      </c>
      <c r="U309" s="70">
        <v>56</v>
      </c>
      <c r="V309" s="70">
        <v>20</v>
      </c>
      <c r="BD309" s="20"/>
      <c r="BE309" s="20"/>
      <c r="BG309" s="3"/>
      <c r="BH309" s="1"/>
      <c r="BI309" s="1"/>
      <c r="BJ309" s="1"/>
      <c r="BK309" s="1"/>
      <c r="BL309" s="1"/>
    </row>
    <row r="310" spans="1:64" x14ac:dyDescent="0.25">
      <c r="A310" s="23" t="s">
        <v>1</v>
      </c>
      <c r="B310" s="23" t="s">
        <v>18</v>
      </c>
      <c r="C310" s="23" t="s">
        <v>25</v>
      </c>
      <c r="D310" s="23" t="s">
        <v>4</v>
      </c>
      <c r="E310" s="23" t="s">
        <v>1757</v>
      </c>
      <c r="F310" s="23" t="s">
        <v>1797</v>
      </c>
      <c r="G310"/>
      <c r="H310" s="69">
        <v>5.9999999999999995E-4</v>
      </c>
      <c r="I310" s="69"/>
      <c r="J310" s="71">
        <v>8.9399999999999993E-2</v>
      </c>
      <c r="K310" s="71">
        <v>6.0699999999999997E-2</v>
      </c>
      <c r="L310" s="71">
        <v>3.73E-2</v>
      </c>
      <c r="M310" s="71">
        <v>3.61E-2</v>
      </c>
      <c r="N310" s="69">
        <v>0</v>
      </c>
      <c r="O310" s="69">
        <v>-4.4299999999999999E-2</v>
      </c>
      <c r="P310" s="71"/>
      <c r="Q310" s="72">
        <v>40</v>
      </c>
      <c r="R310" s="70">
        <v>0.61</v>
      </c>
      <c r="S310" s="70">
        <v>1.07</v>
      </c>
      <c r="T310" s="70">
        <v>-0.34</v>
      </c>
      <c r="U310" s="70">
        <v>11</v>
      </c>
      <c r="V310" s="70">
        <v>6</v>
      </c>
      <c r="BD310" s="20"/>
      <c r="BE310" s="20"/>
      <c r="BG310" s="3"/>
      <c r="BH310" s="1"/>
      <c r="BI310" s="1"/>
      <c r="BJ310" s="1"/>
      <c r="BK310" s="1"/>
      <c r="BL310" s="1"/>
    </row>
    <row r="311" spans="1:64" x14ac:dyDescent="0.25">
      <c r="A311" s="23" t="s">
        <v>1</v>
      </c>
      <c r="B311" s="23" t="s">
        <v>2</v>
      </c>
      <c r="C311" s="23" t="s">
        <v>22</v>
      </c>
      <c r="D311" s="23" t="s">
        <v>4</v>
      </c>
      <c r="E311" s="23" t="s">
        <v>1307</v>
      </c>
      <c r="F311" s="23" t="s">
        <v>1308</v>
      </c>
      <c r="G311"/>
      <c r="H311" s="69">
        <v>-9.2999999999999992E-3</v>
      </c>
      <c r="I311" s="69"/>
      <c r="J311" s="71">
        <v>2.1000000000000001E-2</v>
      </c>
      <c r="K311" s="71">
        <v>7.5600000000000001E-2</v>
      </c>
      <c r="L311" s="71">
        <v>7.9799999999999996E-2</v>
      </c>
      <c r="M311" s="71">
        <v>7.9699999999999993E-2</v>
      </c>
      <c r="N311" s="69">
        <v>-9.2999999999999992E-3</v>
      </c>
      <c r="O311" s="69">
        <v>-0.12130000000000001</v>
      </c>
      <c r="P311" s="71"/>
      <c r="Q311" s="72">
        <v>430</v>
      </c>
      <c r="R311" s="70">
        <v>1.06</v>
      </c>
      <c r="S311" s="70">
        <v>1.4</v>
      </c>
      <c r="T311" s="70">
        <v>-0.08</v>
      </c>
      <c r="U311" s="70">
        <v>13</v>
      </c>
      <c r="V311" s="70">
        <v>3</v>
      </c>
      <c r="BD311" s="20"/>
      <c r="BE311" s="20"/>
      <c r="BG311" s="3"/>
      <c r="BH311" s="1"/>
      <c r="BI311" s="1"/>
      <c r="BJ311" s="1"/>
      <c r="BK311" s="1"/>
      <c r="BL311" s="1"/>
    </row>
    <row r="312" spans="1:64" x14ac:dyDescent="0.25">
      <c r="A312" s="23" t="s">
        <v>1</v>
      </c>
      <c r="B312" s="23" t="s">
        <v>18</v>
      </c>
      <c r="C312" s="23" t="s">
        <v>56</v>
      </c>
      <c r="D312" s="23" t="s">
        <v>48</v>
      </c>
      <c r="E312" s="23" t="s">
        <v>1346</v>
      </c>
      <c r="F312" s="23" t="s">
        <v>1899</v>
      </c>
      <c r="G312"/>
      <c r="H312" s="69">
        <v>1.04E-2</v>
      </c>
      <c r="I312" s="69"/>
      <c r="J312" s="71">
        <v>5.9299999999999999E-2</v>
      </c>
      <c r="K312" s="71">
        <v>4.24E-2</v>
      </c>
      <c r="L312" s="71">
        <v>4.7199999999999999E-2</v>
      </c>
      <c r="M312" s="71">
        <v>4.7300000000000002E-2</v>
      </c>
      <c r="N312" s="69">
        <v>-7.4999999999999997E-3</v>
      </c>
      <c r="O312" s="69">
        <v>-1.8200000000000001E-2</v>
      </c>
      <c r="P312" s="71"/>
      <c r="Q312" s="72">
        <v>42</v>
      </c>
      <c r="R312" s="70">
        <v>1.1100000000000001</v>
      </c>
      <c r="S312" s="70">
        <v>2.15</v>
      </c>
      <c r="T312" s="70">
        <v>-0.57999999999999996</v>
      </c>
      <c r="U312" s="70">
        <v>5</v>
      </c>
      <c r="V312" s="70">
        <v>3</v>
      </c>
      <c r="BD312" s="20"/>
      <c r="BE312" s="20"/>
      <c r="BG312" s="3"/>
      <c r="BH312" s="1"/>
      <c r="BI312" s="1"/>
      <c r="BJ312" s="1"/>
      <c r="BK312" s="1"/>
      <c r="BL312" s="1"/>
    </row>
    <row r="313" spans="1:64" x14ac:dyDescent="0.25">
      <c r="A313" s="23" t="s">
        <v>1</v>
      </c>
      <c r="B313" s="23" t="s">
        <v>2</v>
      </c>
      <c r="C313" s="23" t="s">
        <v>28</v>
      </c>
      <c r="D313" s="23" t="s">
        <v>4</v>
      </c>
      <c r="E313" s="23" t="s">
        <v>263</v>
      </c>
      <c r="F313" s="23" t="s">
        <v>264</v>
      </c>
      <c r="G313"/>
      <c r="H313" s="69">
        <v>2.358E-2</v>
      </c>
      <c r="I313" s="69"/>
      <c r="J313" s="71">
        <v>8.4900000000000003E-2</v>
      </c>
      <c r="K313" s="71">
        <v>4.7600000000000003E-2</v>
      </c>
      <c r="L313" s="71">
        <v>1.7899999999999999E-2</v>
      </c>
      <c r="M313" s="71">
        <v>1.6899999999999998E-2</v>
      </c>
      <c r="N313" s="69">
        <v>0</v>
      </c>
      <c r="O313" s="69">
        <v>-0.1439</v>
      </c>
      <c r="P313" s="71"/>
      <c r="Q313" s="72">
        <v>181</v>
      </c>
      <c r="R313" s="70">
        <v>0.38</v>
      </c>
      <c r="S313" s="70">
        <v>0.57999999999999996</v>
      </c>
      <c r="T313" s="70">
        <v>-0.05</v>
      </c>
      <c r="U313" s="70">
        <v>49</v>
      </c>
      <c r="V313" s="70">
        <v>7</v>
      </c>
      <c r="BD313" s="20"/>
      <c r="BE313" s="20"/>
      <c r="BG313" s="3"/>
      <c r="BH313" s="1"/>
      <c r="BI313" s="1"/>
      <c r="BJ313" s="1"/>
      <c r="BK313" s="1"/>
      <c r="BL313" s="1"/>
    </row>
    <row r="314" spans="1:64" x14ac:dyDescent="0.25">
      <c r="A314" s="23" t="s">
        <v>1</v>
      </c>
      <c r="B314" s="23" t="s">
        <v>2</v>
      </c>
      <c r="C314" s="23" t="s">
        <v>13</v>
      </c>
      <c r="D314" s="23" t="s">
        <v>4</v>
      </c>
      <c r="E314" s="23" t="s">
        <v>1575</v>
      </c>
      <c r="F314" s="23" t="s">
        <v>1755</v>
      </c>
      <c r="G314"/>
      <c r="H314" s="69">
        <v>1.7100000000000001E-2</v>
      </c>
      <c r="I314" s="69"/>
      <c r="J314" s="71">
        <v>1.8800000000000001E-2</v>
      </c>
      <c r="K314" s="71">
        <v>0.14219999999999999</v>
      </c>
      <c r="L314" s="71">
        <v>4.2200000000000001E-2</v>
      </c>
      <c r="M314" s="71">
        <v>3.2599999999999997E-2</v>
      </c>
      <c r="N314" s="69">
        <v>-0.1211</v>
      </c>
      <c r="O314" s="69">
        <v>-0.19839999999999999</v>
      </c>
      <c r="P314" s="71"/>
      <c r="Q314" s="72">
        <v>821</v>
      </c>
      <c r="R314" s="70">
        <v>0.3</v>
      </c>
      <c r="S314" s="70">
        <v>0.48</v>
      </c>
      <c r="T314" s="70">
        <v>0.13</v>
      </c>
      <c r="U314" s="70">
        <v>37</v>
      </c>
      <c r="V314" s="70">
        <v>10</v>
      </c>
      <c r="BD314" s="20"/>
      <c r="BE314" s="20"/>
      <c r="BG314" s="3"/>
      <c r="BH314" s="1"/>
      <c r="BI314" s="1"/>
      <c r="BJ314" s="1"/>
      <c r="BK314" s="1"/>
      <c r="BL314" s="1"/>
    </row>
    <row r="315" spans="1:64" x14ac:dyDescent="0.25">
      <c r="A315" s="23" t="s">
        <v>1</v>
      </c>
      <c r="B315" s="23" t="s">
        <v>2</v>
      </c>
      <c r="C315" s="23" t="s">
        <v>39</v>
      </c>
      <c r="D315" s="23" t="s">
        <v>30</v>
      </c>
      <c r="E315" s="23" t="s">
        <v>265</v>
      </c>
      <c r="F315" s="23" t="s">
        <v>266</v>
      </c>
      <c r="G315"/>
      <c r="H315" s="69">
        <v>-2.2499999999999999E-2</v>
      </c>
      <c r="I315" s="69"/>
      <c r="J315" s="71">
        <v>0.123</v>
      </c>
      <c r="K315" s="71">
        <v>0.15529999999999999</v>
      </c>
      <c r="L315" s="71">
        <v>6.1899999999999997E-2</v>
      </c>
      <c r="M315" s="71">
        <v>5.0900000000000001E-2</v>
      </c>
      <c r="N315" s="69">
        <v>-2.2499999999999999E-2</v>
      </c>
      <c r="O315" s="69">
        <v>-0.21029999999999999</v>
      </c>
      <c r="P315" s="71"/>
      <c r="Q315" s="72">
        <v>15</v>
      </c>
      <c r="R315" s="70">
        <v>0.4</v>
      </c>
      <c r="S315" s="70">
        <v>0.51</v>
      </c>
      <c r="T315" s="70">
        <v>0.88</v>
      </c>
      <c r="U315" s="70">
        <v>31</v>
      </c>
      <c r="V315" s="70">
        <v>6</v>
      </c>
      <c r="BD315" s="20"/>
      <c r="BE315" s="20"/>
      <c r="BG315" s="3"/>
      <c r="BH315" s="1"/>
      <c r="BI315" s="1"/>
      <c r="BJ315" s="1"/>
      <c r="BK315" s="1"/>
      <c r="BL315" s="1"/>
    </row>
    <row r="316" spans="1:64" x14ac:dyDescent="0.25">
      <c r="A316" s="23" t="s">
        <v>1</v>
      </c>
      <c r="B316" s="23" t="s">
        <v>2</v>
      </c>
      <c r="C316" s="23" t="s">
        <v>39</v>
      </c>
      <c r="D316" s="23" t="s">
        <v>30</v>
      </c>
      <c r="E316" s="23" t="s">
        <v>265</v>
      </c>
      <c r="F316" s="23" t="s">
        <v>267</v>
      </c>
      <c r="G316"/>
      <c r="H316" s="69">
        <v>-1.17E-2</v>
      </c>
      <c r="I316" s="69"/>
      <c r="J316" s="71">
        <v>5.4300000000000001E-2</v>
      </c>
      <c r="K316" s="71">
        <v>7.2599999999999998E-2</v>
      </c>
      <c r="L316" s="71">
        <v>2.2200000000000001E-2</v>
      </c>
      <c r="M316" s="71">
        <v>1.9800000000000002E-2</v>
      </c>
      <c r="N316" s="69">
        <v>-1.17E-2</v>
      </c>
      <c r="O316" s="69">
        <v>-0.1091</v>
      </c>
      <c r="P316" s="71"/>
      <c r="Q316" s="72">
        <v>3</v>
      </c>
      <c r="R316" s="70">
        <v>0.31</v>
      </c>
      <c r="S316" s="70">
        <v>0.39</v>
      </c>
      <c r="T316" s="70">
        <v>0.88</v>
      </c>
      <c r="U316" s="70">
        <v>29</v>
      </c>
      <c r="V316" s="70">
        <v>7</v>
      </c>
      <c r="BD316" s="20"/>
      <c r="BE316" s="20"/>
      <c r="BG316" s="3"/>
      <c r="BH316" s="1"/>
      <c r="BI316" s="1"/>
      <c r="BJ316" s="1"/>
      <c r="BK316" s="1"/>
      <c r="BL316" s="1"/>
    </row>
    <row r="317" spans="1:64" x14ac:dyDescent="0.25">
      <c r="A317" s="23" t="s">
        <v>1</v>
      </c>
      <c r="B317" s="23" t="s">
        <v>2</v>
      </c>
      <c r="C317" s="23" t="s">
        <v>56</v>
      </c>
      <c r="D317" s="23" t="s">
        <v>30</v>
      </c>
      <c r="E317" s="23" t="s">
        <v>3051</v>
      </c>
      <c r="F317" s="23" t="s">
        <v>3052</v>
      </c>
      <c r="G317"/>
      <c r="H317" s="69">
        <v>4.3E-3</v>
      </c>
      <c r="I317" s="69"/>
      <c r="J317" s="71">
        <v>-5.1999999999999998E-2</v>
      </c>
      <c r="K317" s="71">
        <v>3.0599999999999999E-2</v>
      </c>
      <c r="L317" s="71">
        <v>-4.3200000000000002E-2</v>
      </c>
      <c r="M317" s="71">
        <v>-4.2799999999999998E-2</v>
      </c>
      <c r="N317" s="69">
        <v>-6.8599999999999994E-2</v>
      </c>
      <c r="O317" s="69">
        <v>-7.2599999999999998E-2</v>
      </c>
      <c r="P317" s="71"/>
      <c r="Q317" s="72">
        <v>1400</v>
      </c>
      <c r="R317" s="70">
        <v>-1.41</v>
      </c>
      <c r="S317" s="70">
        <v>-2.36</v>
      </c>
      <c r="T317" s="70">
        <v>-0.65</v>
      </c>
      <c r="U317" s="70">
        <v>14</v>
      </c>
      <c r="V317" s="70">
        <v>14</v>
      </c>
      <c r="BD317" s="20"/>
      <c r="BE317" s="20"/>
      <c r="BG317" s="3"/>
      <c r="BH317" s="1"/>
      <c r="BI317" s="1"/>
      <c r="BJ317" s="1"/>
      <c r="BK317" s="1"/>
      <c r="BL317" s="1"/>
    </row>
    <row r="318" spans="1:64" x14ac:dyDescent="0.25">
      <c r="A318" s="23" t="s">
        <v>1</v>
      </c>
      <c r="B318" s="23" t="s">
        <v>18</v>
      </c>
      <c r="C318" s="23" t="s">
        <v>25</v>
      </c>
      <c r="D318" s="23" t="s">
        <v>29</v>
      </c>
      <c r="E318" s="23" t="s">
        <v>622</v>
      </c>
      <c r="F318" s="23" t="s">
        <v>2329</v>
      </c>
      <c r="G318"/>
      <c r="H318" s="69">
        <v>-2.1000000000000001E-2</v>
      </c>
      <c r="I318" s="69"/>
      <c r="J318" s="71">
        <v>-0.1416</v>
      </c>
      <c r="K318" s="71">
        <v>0.16059999999999999</v>
      </c>
      <c r="L318" s="71">
        <v>-2.4500000000000001E-2</v>
      </c>
      <c r="M318" s="71">
        <v>-3.6799999999999999E-2</v>
      </c>
      <c r="N318" s="69">
        <v>-0.31879999999999997</v>
      </c>
      <c r="O318" s="69">
        <v>-0.33179999999999998</v>
      </c>
      <c r="P318" s="71"/>
      <c r="Q318" s="72">
        <v>259</v>
      </c>
      <c r="R318" s="70">
        <v>-0.15</v>
      </c>
      <c r="S318" s="70">
        <v>-0.22</v>
      </c>
      <c r="T318" s="70">
        <v>0.25</v>
      </c>
      <c r="U318" s="70">
        <v>105</v>
      </c>
      <c r="V318" s="70">
        <v>36</v>
      </c>
      <c r="BD318" s="20"/>
      <c r="BE318" s="20"/>
      <c r="BG318" s="3"/>
      <c r="BH318" s="1"/>
      <c r="BI318" s="1"/>
      <c r="BJ318" s="1"/>
      <c r="BK318" s="1"/>
      <c r="BL318" s="1"/>
    </row>
    <row r="319" spans="1:64" x14ac:dyDescent="0.25">
      <c r="A319" s="23" t="s">
        <v>1</v>
      </c>
      <c r="B319" s="23" t="s">
        <v>2</v>
      </c>
      <c r="C319" s="23" t="s">
        <v>39</v>
      </c>
      <c r="D319" s="23" t="s">
        <v>4</v>
      </c>
      <c r="E319" s="23" t="s">
        <v>3289</v>
      </c>
      <c r="F319" s="23" t="s">
        <v>3290</v>
      </c>
      <c r="G319"/>
      <c r="H319" s="69">
        <v>1.6299999999999999E-2</v>
      </c>
      <c r="I319" s="69"/>
      <c r="J319" s="71">
        <v>-9.5999999999999992E-3</v>
      </c>
      <c r="K319" s="71">
        <v>9.4700000000000006E-2</v>
      </c>
      <c r="L319" s="71">
        <v>8.1600000000000006E-2</v>
      </c>
      <c r="M319" s="71">
        <v>0.08</v>
      </c>
      <c r="N319" s="69">
        <v>-0.1178</v>
      </c>
      <c r="O319" s="69">
        <v>-0.15090000000000001</v>
      </c>
      <c r="P319" s="71"/>
      <c r="Q319" s="72">
        <v>15</v>
      </c>
      <c r="R319" s="70">
        <v>0.86</v>
      </c>
      <c r="S319" s="70">
        <v>1.34</v>
      </c>
      <c r="T319" s="70">
        <v>-0.16</v>
      </c>
      <c r="U319" s="70">
        <v>14</v>
      </c>
      <c r="V319" s="70">
        <v>7</v>
      </c>
      <c r="BD319" s="20"/>
      <c r="BE319" s="20"/>
      <c r="BG319" s="3"/>
      <c r="BH319" s="1"/>
      <c r="BI319" s="1"/>
      <c r="BJ319" s="1"/>
      <c r="BK319" s="1"/>
      <c r="BL319" s="1"/>
    </row>
    <row r="320" spans="1:64" x14ac:dyDescent="0.25">
      <c r="A320" s="23" t="s">
        <v>1</v>
      </c>
      <c r="B320" s="23" t="s">
        <v>2</v>
      </c>
      <c r="C320" s="23" t="s">
        <v>39</v>
      </c>
      <c r="D320" s="23" t="s">
        <v>48</v>
      </c>
      <c r="E320" s="23" t="s">
        <v>3053</v>
      </c>
      <c r="F320" s="23" t="s">
        <v>3054</v>
      </c>
      <c r="G320"/>
      <c r="H320" s="69">
        <v>8.8999999999999999E-3</v>
      </c>
      <c r="I320" s="69"/>
      <c r="J320" s="71">
        <v>2.6499999999999999E-2</v>
      </c>
      <c r="K320" s="71">
        <v>6.7000000000000004E-2</v>
      </c>
      <c r="L320" s="71">
        <v>0.1079</v>
      </c>
      <c r="M320" s="71">
        <v>0.1111</v>
      </c>
      <c r="N320" s="69">
        <v>0</v>
      </c>
      <c r="O320" s="69">
        <v>-2.6599999999999999E-2</v>
      </c>
      <c r="P320" s="71"/>
      <c r="Q320" s="72">
        <v>182</v>
      </c>
      <c r="R320" s="70">
        <v>1.61</v>
      </c>
      <c r="S320" s="70">
        <v>3.14</v>
      </c>
      <c r="T320" s="70">
        <v>-0.24</v>
      </c>
      <c r="U320" s="70">
        <v>3</v>
      </c>
      <c r="V320" s="70">
        <v>2</v>
      </c>
      <c r="BD320" s="20"/>
      <c r="BE320" s="20"/>
      <c r="BG320" s="3"/>
      <c r="BH320" s="1"/>
      <c r="BI320" s="1"/>
      <c r="BJ320" s="1"/>
      <c r="BK320" s="1"/>
      <c r="BL320" s="1"/>
    </row>
    <row r="321" spans="1:64" x14ac:dyDescent="0.25">
      <c r="A321" s="23" t="s">
        <v>1</v>
      </c>
      <c r="B321" s="23" t="s">
        <v>18</v>
      </c>
      <c r="C321" s="23" t="s">
        <v>39</v>
      </c>
      <c r="D321" s="23" t="s">
        <v>45</v>
      </c>
      <c r="E321" s="23" t="s">
        <v>3141</v>
      </c>
      <c r="F321" s="23" t="s">
        <v>3142</v>
      </c>
      <c r="G321"/>
      <c r="H321" s="69">
        <v>4.8999999999999998E-3</v>
      </c>
      <c r="I321" s="69"/>
      <c r="J321" s="71">
        <v>0.1205</v>
      </c>
      <c r="K321" s="71">
        <v>0.12570000000000001</v>
      </c>
      <c r="L321" s="71">
        <v>0.1477</v>
      </c>
      <c r="M321" s="71">
        <v>0.14929999999999999</v>
      </c>
      <c r="N321" s="69">
        <v>0</v>
      </c>
      <c r="O321" s="69">
        <v>-0.24310000000000001</v>
      </c>
      <c r="P321" s="71"/>
      <c r="Q321" s="72">
        <v>71</v>
      </c>
      <c r="R321" s="70">
        <v>1.18</v>
      </c>
      <c r="S321" s="70">
        <v>1.75</v>
      </c>
      <c r="T321" s="70">
        <v>0.08</v>
      </c>
      <c r="U321" s="70">
        <v>25</v>
      </c>
      <c r="V321" s="70">
        <v>3</v>
      </c>
      <c r="BD321" s="20"/>
      <c r="BE321" s="20"/>
      <c r="BG321" s="3"/>
      <c r="BH321" s="1"/>
      <c r="BI321" s="1"/>
      <c r="BJ321" s="1"/>
      <c r="BK321" s="1"/>
      <c r="BL321" s="1"/>
    </row>
    <row r="322" spans="1:64" x14ac:dyDescent="0.25">
      <c r="A322" s="23" t="s">
        <v>1</v>
      </c>
      <c r="B322" s="23" t="s">
        <v>2</v>
      </c>
      <c r="C322" s="23" t="s">
        <v>13</v>
      </c>
      <c r="D322" s="23" t="s">
        <v>4</v>
      </c>
      <c r="E322" s="23" t="s">
        <v>1900</v>
      </c>
      <c r="F322" s="23" t="s">
        <v>1901</v>
      </c>
      <c r="G322"/>
      <c r="H322" s="69">
        <v>1.0800000000000001E-2</v>
      </c>
      <c r="I322" s="69"/>
      <c r="J322" s="71">
        <v>-0.14610000000000001</v>
      </c>
      <c r="K322" s="71">
        <v>0.1444</v>
      </c>
      <c r="L322" s="71">
        <v>-6.7999999999999996E-3</v>
      </c>
      <c r="M322" s="71">
        <v>-1.7000000000000001E-2</v>
      </c>
      <c r="N322" s="69">
        <v>-0.28999999999999998</v>
      </c>
      <c r="O322" s="69">
        <v>-0.30299999999999999</v>
      </c>
      <c r="P322" s="71"/>
      <c r="Q322" s="72">
        <v>17</v>
      </c>
      <c r="R322" s="70">
        <v>-0.05</v>
      </c>
      <c r="S322" s="70">
        <v>-0.08</v>
      </c>
      <c r="T322" s="70">
        <v>-0.24</v>
      </c>
      <c r="U322" s="70">
        <v>39</v>
      </c>
      <c r="V322" s="70">
        <v>14</v>
      </c>
      <c r="BD322" s="20"/>
      <c r="BE322" s="20"/>
      <c r="BG322" s="3"/>
      <c r="BH322" s="1"/>
      <c r="BI322" s="1"/>
      <c r="BJ322" s="1"/>
      <c r="BK322" s="1"/>
      <c r="BL322" s="1"/>
    </row>
    <row r="323" spans="1:64" x14ac:dyDescent="0.25">
      <c r="A323" s="23" t="s">
        <v>1</v>
      </c>
      <c r="B323" s="23" t="s">
        <v>2</v>
      </c>
      <c r="C323" s="23" t="s">
        <v>27</v>
      </c>
      <c r="D323" s="23" t="s">
        <v>30</v>
      </c>
      <c r="E323" s="23" t="s">
        <v>1900</v>
      </c>
      <c r="F323" s="23" t="s">
        <v>1902</v>
      </c>
      <c r="G323"/>
      <c r="H323" s="69">
        <v>1.72E-2</v>
      </c>
      <c r="I323" s="69"/>
      <c r="J323" s="71">
        <v>1.7299999999999999E-2</v>
      </c>
      <c r="K323" s="71">
        <v>0.1225</v>
      </c>
      <c r="L323" s="71">
        <v>6.6799999999999998E-2</v>
      </c>
      <c r="M323" s="71">
        <v>6.1100000000000002E-2</v>
      </c>
      <c r="N323" s="69">
        <v>-3.9E-2</v>
      </c>
      <c r="O323" s="69">
        <v>-0.16600000000000001</v>
      </c>
      <c r="P323" s="71"/>
      <c r="Q323" s="72">
        <v>290</v>
      </c>
      <c r="R323" s="70">
        <v>0.55000000000000004</v>
      </c>
      <c r="S323" s="70">
        <v>0.86</v>
      </c>
      <c r="T323" s="70">
        <v>-0.24</v>
      </c>
      <c r="U323" s="70">
        <v>19</v>
      </c>
      <c r="V323" s="70">
        <v>7</v>
      </c>
      <c r="BD323" s="20"/>
      <c r="BE323" s="20"/>
      <c r="BG323" s="3"/>
      <c r="BH323" s="1"/>
      <c r="BI323" s="1"/>
      <c r="BJ323" s="1"/>
      <c r="BK323" s="1"/>
      <c r="BL323" s="1"/>
    </row>
    <row r="324" spans="1:64" x14ac:dyDescent="0.25">
      <c r="A324" s="23" t="s">
        <v>1</v>
      </c>
      <c r="B324" s="23" t="s">
        <v>2</v>
      </c>
      <c r="C324" s="23" t="s">
        <v>39</v>
      </c>
      <c r="D324" s="23" t="s">
        <v>4</v>
      </c>
      <c r="E324" s="23" t="s">
        <v>1900</v>
      </c>
      <c r="F324" s="23" t="s">
        <v>1903</v>
      </c>
      <c r="G324"/>
      <c r="H324" s="69">
        <v>2.1100000000000001E-2</v>
      </c>
      <c r="I324" s="69"/>
      <c r="J324" s="71">
        <v>3.56E-2</v>
      </c>
      <c r="K324" s="71">
        <v>0.11840000000000001</v>
      </c>
      <c r="L324" s="71">
        <v>1.37E-2</v>
      </c>
      <c r="M324" s="71">
        <v>6.7999999999999996E-3</v>
      </c>
      <c r="N324" s="69">
        <v>-0.23169999999999999</v>
      </c>
      <c r="O324" s="69">
        <v>-0.29320000000000002</v>
      </c>
      <c r="P324" s="71"/>
      <c r="Q324" s="72">
        <v>290</v>
      </c>
      <c r="R324" s="70">
        <v>0.12</v>
      </c>
      <c r="S324" s="70">
        <v>0.18</v>
      </c>
      <c r="T324" s="70">
        <v>-0.05</v>
      </c>
      <c r="U324" s="70">
        <v>61</v>
      </c>
      <c r="V324" s="70">
        <v>12</v>
      </c>
      <c r="BD324" s="20"/>
      <c r="BE324" s="20"/>
      <c r="BG324" s="3"/>
      <c r="BH324" s="1"/>
      <c r="BI324" s="1"/>
      <c r="BJ324" s="1"/>
      <c r="BK324" s="1"/>
      <c r="BL324" s="1"/>
    </row>
    <row r="325" spans="1:64" x14ac:dyDescent="0.25">
      <c r="A325" s="23" t="s">
        <v>1</v>
      </c>
      <c r="B325" s="23" t="s">
        <v>18</v>
      </c>
      <c r="C325" s="23" t="s">
        <v>39</v>
      </c>
      <c r="D325" s="23" t="s">
        <v>4</v>
      </c>
      <c r="E325" s="23" t="s">
        <v>2281</v>
      </c>
      <c r="F325" s="23" t="s">
        <v>688</v>
      </c>
      <c r="G325"/>
      <c r="H325" s="69">
        <v>-1.2E-2</v>
      </c>
      <c r="I325" s="69"/>
      <c r="J325" s="71">
        <v>-0.83830000000000005</v>
      </c>
      <c r="K325" s="71">
        <v>0.70450000000000002</v>
      </c>
      <c r="L325" s="71">
        <v>-0.69350000000000001</v>
      </c>
      <c r="M325" s="71">
        <v>-0.64929999999999999</v>
      </c>
      <c r="N325" s="69">
        <v>-0.95399999999999996</v>
      </c>
      <c r="O325" s="69">
        <v>-0.95909999999999995</v>
      </c>
      <c r="P325" s="71"/>
      <c r="Q325" s="72">
        <v>2</v>
      </c>
      <c r="R325" s="70">
        <v>-0.98</v>
      </c>
      <c r="S325" s="70">
        <v>-1.06</v>
      </c>
      <c r="T325" s="70">
        <v>-0.16</v>
      </c>
      <c r="U325" s="70">
        <v>23</v>
      </c>
      <c r="V325" s="70">
        <v>6</v>
      </c>
      <c r="BD325" s="20"/>
      <c r="BE325" s="20"/>
      <c r="BG325" s="3"/>
      <c r="BH325" s="1"/>
      <c r="BI325" s="1"/>
      <c r="BJ325" s="1"/>
      <c r="BK325" s="1"/>
      <c r="BL325" s="1"/>
    </row>
    <row r="326" spans="1:64" x14ac:dyDescent="0.25">
      <c r="A326" s="23" t="s">
        <v>1</v>
      </c>
      <c r="B326" s="23" t="s">
        <v>2</v>
      </c>
      <c r="C326" s="23" t="s">
        <v>39</v>
      </c>
      <c r="D326" s="23" t="s">
        <v>4</v>
      </c>
      <c r="E326" s="23" t="s">
        <v>270</v>
      </c>
      <c r="F326" s="23" t="s">
        <v>1351</v>
      </c>
      <c r="G326"/>
      <c r="H326" s="69">
        <v>-3.6200000000000003E-2</v>
      </c>
      <c r="I326" s="69"/>
      <c r="J326" s="71">
        <v>-0.14799999999999999</v>
      </c>
      <c r="K326" s="71">
        <v>0.2097</v>
      </c>
      <c r="L326" s="71">
        <v>6.4799999999999996E-2</v>
      </c>
      <c r="M326" s="71">
        <v>4.36E-2</v>
      </c>
      <c r="N326" s="69">
        <v>-0.33250000000000002</v>
      </c>
      <c r="O326" s="69">
        <v>-0.4239</v>
      </c>
      <c r="P326" s="71"/>
      <c r="Q326" s="72">
        <v>10</v>
      </c>
      <c r="R326" s="70">
        <v>0.31</v>
      </c>
      <c r="S326" s="70">
        <v>0.46</v>
      </c>
      <c r="T326" s="70">
        <v>0.51</v>
      </c>
      <c r="U326" s="70">
        <v>49</v>
      </c>
      <c r="V326" s="70">
        <v>7</v>
      </c>
      <c r="BD326" s="20"/>
      <c r="BE326" s="20"/>
      <c r="BG326" s="3"/>
      <c r="BH326" s="1"/>
      <c r="BI326" s="1"/>
      <c r="BJ326" s="1"/>
      <c r="BK326" s="1"/>
      <c r="BL326" s="1"/>
    </row>
    <row r="327" spans="1:64" x14ac:dyDescent="0.25">
      <c r="A327" s="23" t="s">
        <v>1</v>
      </c>
      <c r="B327" s="23" t="s">
        <v>2</v>
      </c>
      <c r="C327" s="23" t="s">
        <v>39</v>
      </c>
      <c r="D327" s="23" t="s">
        <v>4</v>
      </c>
      <c r="E327" s="23" t="s">
        <v>270</v>
      </c>
      <c r="F327" s="23" t="s">
        <v>271</v>
      </c>
      <c r="G327"/>
      <c r="H327" s="69">
        <v>-1.34E-2</v>
      </c>
      <c r="I327" s="69"/>
      <c r="J327" s="71">
        <v>-5.3900000000000003E-2</v>
      </c>
      <c r="K327" s="71">
        <v>7.0000000000000007E-2</v>
      </c>
      <c r="L327" s="71">
        <v>1.8800000000000001E-2</v>
      </c>
      <c r="M327" s="71">
        <v>1.6500000000000001E-2</v>
      </c>
      <c r="N327" s="69">
        <v>-0.14449999999999999</v>
      </c>
      <c r="O327" s="69">
        <v>-0.1825</v>
      </c>
      <c r="P327" s="71"/>
      <c r="Q327" s="72">
        <v>34</v>
      </c>
      <c r="R327" s="70">
        <v>0.27</v>
      </c>
      <c r="S327" s="70">
        <v>0.38</v>
      </c>
      <c r="T327" s="70">
        <v>0.49</v>
      </c>
      <c r="U327" s="70">
        <v>49</v>
      </c>
      <c r="V327" s="70">
        <v>8</v>
      </c>
      <c r="BD327" s="20"/>
      <c r="BE327" s="20"/>
      <c r="BG327" s="3"/>
      <c r="BH327" s="1"/>
      <c r="BI327" s="1"/>
      <c r="BJ327" s="1"/>
      <c r="BK327" s="1"/>
      <c r="BL327" s="1"/>
    </row>
    <row r="328" spans="1:64" x14ac:dyDescent="0.25">
      <c r="A328" s="23" t="s">
        <v>1</v>
      </c>
      <c r="B328" s="23" t="s">
        <v>2</v>
      </c>
      <c r="C328" s="23" t="s">
        <v>28</v>
      </c>
      <c r="D328" s="23" t="s">
        <v>4</v>
      </c>
      <c r="E328" s="23" t="s">
        <v>272</v>
      </c>
      <c r="F328" s="23" t="s">
        <v>114</v>
      </c>
      <c r="G328"/>
      <c r="H328" s="69">
        <v>4.1999999999999997E-3</v>
      </c>
      <c r="I328" s="69"/>
      <c r="J328" s="71">
        <v>2.1299999999999999E-2</v>
      </c>
      <c r="K328" s="71">
        <v>9.3399999999999997E-2</v>
      </c>
      <c r="L328" s="71">
        <v>4.9099999999999998E-2</v>
      </c>
      <c r="M328" s="71">
        <v>4.58E-2</v>
      </c>
      <c r="N328" s="69">
        <v>-8.0100000000000005E-2</v>
      </c>
      <c r="O328" s="69">
        <v>-0.1512</v>
      </c>
      <c r="P328" s="71"/>
      <c r="Q328" s="72">
        <v>308</v>
      </c>
      <c r="R328" s="70">
        <v>0.53</v>
      </c>
      <c r="S328" s="70">
        <v>1.06</v>
      </c>
      <c r="T328" s="70">
        <v>-0.19</v>
      </c>
      <c r="U328" s="70">
        <v>27</v>
      </c>
      <c r="V328" s="70">
        <v>6</v>
      </c>
      <c r="BD328" s="20"/>
      <c r="BE328" s="20"/>
      <c r="BG328" s="3"/>
      <c r="BH328" s="1"/>
      <c r="BI328" s="1"/>
      <c r="BJ328" s="1"/>
      <c r="BK328" s="1"/>
      <c r="BL328" s="1"/>
    </row>
    <row r="329" spans="1:64" x14ac:dyDescent="0.25">
      <c r="A329" s="23" t="s">
        <v>1</v>
      </c>
      <c r="B329" s="23" t="s">
        <v>2</v>
      </c>
      <c r="C329" s="23" t="s">
        <v>13</v>
      </c>
      <c r="D329" s="23" t="s">
        <v>4</v>
      </c>
      <c r="E329" s="23" t="s">
        <v>612</v>
      </c>
      <c r="F329" s="23" t="s">
        <v>613</v>
      </c>
      <c r="G329"/>
      <c r="H329" s="69">
        <v>3.4799999999999998E-2</v>
      </c>
      <c r="I329" s="69"/>
      <c r="J329" s="71">
        <v>5.3100000000000001E-2</v>
      </c>
      <c r="K329" s="71">
        <v>0.15690000000000001</v>
      </c>
      <c r="L329" s="71">
        <v>6.7100000000000007E-2</v>
      </c>
      <c r="M329" s="71">
        <v>5.6800000000000003E-2</v>
      </c>
      <c r="N329" s="69">
        <v>-8.2299999999999998E-2</v>
      </c>
      <c r="O329" s="69">
        <v>-0.45440000000000003</v>
      </c>
      <c r="P329" s="71"/>
      <c r="Q329" s="72">
        <v>22</v>
      </c>
      <c r="R329" s="70">
        <v>0.43</v>
      </c>
      <c r="S329" s="70">
        <v>0.98</v>
      </c>
      <c r="T329" s="70">
        <v>-0.25</v>
      </c>
      <c r="U329" s="70">
        <v>72</v>
      </c>
      <c r="V329" s="70">
        <v>11</v>
      </c>
      <c r="BD329" s="20"/>
      <c r="BE329" s="20"/>
      <c r="BG329" s="3"/>
      <c r="BH329" s="1"/>
      <c r="BI329" s="1"/>
      <c r="BJ329" s="1"/>
      <c r="BK329" s="1"/>
      <c r="BL329" s="1"/>
    </row>
    <row r="330" spans="1:64" x14ac:dyDescent="0.25">
      <c r="A330" s="23" t="s">
        <v>1</v>
      </c>
      <c r="B330" s="23" t="s">
        <v>2</v>
      </c>
      <c r="C330" s="23" t="s">
        <v>13</v>
      </c>
      <c r="D330" s="23" t="s">
        <v>4</v>
      </c>
      <c r="E330" s="23" t="s">
        <v>273</v>
      </c>
      <c r="F330" s="23" t="s">
        <v>274</v>
      </c>
      <c r="G330"/>
      <c r="H330" s="69">
        <v>9.7999999999999997E-3</v>
      </c>
      <c r="I330" s="69"/>
      <c r="J330" s="71">
        <v>-3.4500000000000003E-2</v>
      </c>
      <c r="K330" s="71">
        <v>0.1386</v>
      </c>
      <c r="L330" s="71">
        <v>6.8699999999999997E-2</v>
      </c>
      <c r="M330" s="71">
        <v>6.08E-2</v>
      </c>
      <c r="N330" s="69">
        <v>-0.30259999999999998</v>
      </c>
      <c r="O330" s="69">
        <v>-0.33179999999999998</v>
      </c>
      <c r="P330" s="71"/>
      <c r="Q330" s="72">
        <v>929</v>
      </c>
      <c r="R330" s="70">
        <v>0.5</v>
      </c>
      <c r="S330" s="70">
        <v>0.95</v>
      </c>
      <c r="T330" s="70">
        <v>-0.01</v>
      </c>
      <c r="U330" s="70">
        <v>46</v>
      </c>
      <c r="V330" s="70">
        <v>8</v>
      </c>
      <c r="BD330" s="20"/>
      <c r="BE330" s="20"/>
      <c r="BG330" s="3"/>
      <c r="BH330" s="1"/>
      <c r="BI330" s="1"/>
      <c r="BJ330" s="1"/>
      <c r="BK330" s="1"/>
      <c r="BL330" s="1"/>
    </row>
    <row r="331" spans="1:64" x14ac:dyDescent="0.25">
      <c r="A331" s="23" t="s">
        <v>1</v>
      </c>
      <c r="B331" s="23" t="s">
        <v>2</v>
      </c>
      <c r="C331" s="23" t="s">
        <v>39</v>
      </c>
      <c r="D331" s="23" t="s">
        <v>4</v>
      </c>
      <c r="E331" s="23" t="s">
        <v>273</v>
      </c>
      <c r="F331" s="23" t="s">
        <v>39</v>
      </c>
      <c r="G331"/>
      <c r="H331" s="69">
        <v>1.09E-2</v>
      </c>
      <c r="I331" s="69"/>
      <c r="J331" s="71">
        <v>-2.4899999999999999E-2</v>
      </c>
      <c r="K331" s="71">
        <v>0.1074</v>
      </c>
      <c r="L331" s="71">
        <v>-0.1225</v>
      </c>
      <c r="M331" s="71">
        <v>-0.12089999999999999</v>
      </c>
      <c r="N331" s="69">
        <v>-0.25169999999999998</v>
      </c>
      <c r="O331" s="69">
        <v>-0.26829999999999998</v>
      </c>
      <c r="P331" s="71"/>
      <c r="Q331" s="72">
        <v>43</v>
      </c>
      <c r="R331" s="70">
        <v>-1.1399999999999999</v>
      </c>
      <c r="S331" s="70">
        <v>-1.99</v>
      </c>
      <c r="T331" s="70">
        <v>-0.03</v>
      </c>
      <c r="U331" s="70">
        <v>26</v>
      </c>
      <c r="V331" s="70">
        <v>26</v>
      </c>
      <c r="BD331" s="20"/>
      <c r="BE331" s="20"/>
      <c r="BG331" s="3"/>
      <c r="BH331" s="1"/>
      <c r="BI331" s="1"/>
      <c r="BJ331" s="1"/>
      <c r="BK331" s="1"/>
      <c r="BL331" s="1"/>
    </row>
    <row r="332" spans="1:64" x14ac:dyDescent="0.25">
      <c r="A332" s="23" t="s">
        <v>1</v>
      </c>
      <c r="B332" s="23" t="s">
        <v>2</v>
      </c>
      <c r="C332" s="23" t="s">
        <v>13</v>
      </c>
      <c r="D332" s="23" t="s">
        <v>4</v>
      </c>
      <c r="E332" s="23" t="s">
        <v>273</v>
      </c>
      <c r="F332" s="23" t="s">
        <v>285</v>
      </c>
      <c r="G332"/>
      <c r="H332" s="69">
        <v>8.9999999999999998E-4</v>
      </c>
      <c r="I332" s="69"/>
      <c r="J332" s="71">
        <v>-3.2899999999999999E-2</v>
      </c>
      <c r="K332" s="71">
        <v>9.2799999999999994E-2</v>
      </c>
      <c r="L332" s="71">
        <v>4.9700000000000001E-2</v>
      </c>
      <c r="M332" s="71">
        <v>4.6399999999999997E-2</v>
      </c>
      <c r="N332" s="69">
        <v>-0.1951</v>
      </c>
      <c r="O332" s="69">
        <v>-0.20799999999999999</v>
      </c>
      <c r="P332" s="71"/>
      <c r="Q332" s="72">
        <v>672</v>
      </c>
      <c r="R332" s="70">
        <v>0.54</v>
      </c>
      <c r="S332" s="70">
        <v>0.99</v>
      </c>
      <c r="T332" s="70">
        <v>-0.03</v>
      </c>
      <c r="U332" s="70">
        <v>51</v>
      </c>
      <c r="V332" s="70">
        <v>10</v>
      </c>
      <c r="BD332" s="20"/>
      <c r="BE332" s="20"/>
      <c r="BG332" s="3"/>
      <c r="BH332" s="1"/>
      <c r="BI332" s="1"/>
      <c r="BJ332" s="1"/>
      <c r="BK332" s="1"/>
      <c r="BL332" s="1"/>
    </row>
    <row r="333" spans="1:64" x14ac:dyDescent="0.25">
      <c r="A333" s="23" t="s">
        <v>1</v>
      </c>
      <c r="B333" s="23" t="s">
        <v>18</v>
      </c>
      <c r="C333" s="23" t="s">
        <v>25</v>
      </c>
      <c r="D333" s="23" t="s">
        <v>16</v>
      </c>
      <c r="E333" s="23" t="s">
        <v>2487</v>
      </c>
      <c r="F333" s="23" t="s">
        <v>1649</v>
      </c>
      <c r="G333"/>
      <c r="H333" s="69">
        <v>-1.2999999999999999E-2</v>
      </c>
      <c r="I333" s="69"/>
      <c r="J333" s="71">
        <v>5.5399999999999998E-2</v>
      </c>
      <c r="K333" s="71">
        <v>6.7699999999999996E-2</v>
      </c>
      <c r="L333" s="71">
        <v>0.13200000000000001</v>
      </c>
      <c r="M333" s="71">
        <v>0</v>
      </c>
      <c r="N333" s="69">
        <v>-1.2999999999999999E-2</v>
      </c>
      <c r="O333" s="69">
        <v>-1.2999999999999999E-2</v>
      </c>
      <c r="P333" s="71"/>
      <c r="Q333" s="72">
        <v>11</v>
      </c>
      <c r="R333" s="70">
        <v>1.95</v>
      </c>
      <c r="S333" s="70">
        <v>6.73</v>
      </c>
      <c r="T333" s="70"/>
      <c r="U333" s="70">
        <v>1</v>
      </c>
      <c r="V333" s="70">
        <v>1</v>
      </c>
      <c r="BD333" s="20"/>
      <c r="BE333" s="20"/>
      <c r="BG333" s="3"/>
      <c r="BH333" s="1"/>
      <c r="BI333" s="1"/>
      <c r="BJ333" s="1"/>
      <c r="BK333" s="1"/>
      <c r="BL333" s="1"/>
    </row>
    <row r="334" spans="1:64" x14ac:dyDescent="0.25">
      <c r="A334" s="23" t="s">
        <v>1</v>
      </c>
      <c r="B334" s="23" t="s">
        <v>2</v>
      </c>
      <c r="C334" s="23" t="s">
        <v>13</v>
      </c>
      <c r="D334" s="23" t="s">
        <v>4</v>
      </c>
      <c r="E334" s="23" t="s">
        <v>2899</v>
      </c>
      <c r="F334" s="23" t="s">
        <v>2900</v>
      </c>
      <c r="G334"/>
      <c r="H334" s="69">
        <v>2.3E-3</v>
      </c>
      <c r="I334" s="69"/>
      <c r="J334" s="71">
        <v>2.86E-2</v>
      </c>
      <c r="K334" s="71">
        <v>8.6199999999999999E-2</v>
      </c>
      <c r="L334" s="71">
        <v>8.1799999999999998E-2</v>
      </c>
      <c r="M334" s="71">
        <v>8.1000000000000003E-2</v>
      </c>
      <c r="N334" s="69">
        <v>0</v>
      </c>
      <c r="O334" s="69">
        <v>-0.1628</v>
      </c>
      <c r="P334" s="71"/>
      <c r="Q334" s="72">
        <v>9</v>
      </c>
      <c r="R334" s="70">
        <v>0.95</v>
      </c>
      <c r="S334" s="70">
        <v>1.75</v>
      </c>
      <c r="T334" s="70">
        <v>-0.13</v>
      </c>
      <c r="U334" s="70">
        <v>30</v>
      </c>
      <c r="V334" s="70">
        <v>5</v>
      </c>
      <c r="BD334" s="20"/>
      <c r="BE334" s="20"/>
      <c r="BG334" s="3"/>
      <c r="BH334" s="1"/>
      <c r="BI334" s="1"/>
      <c r="BJ334" s="1"/>
      <c r="BK334" s="1"/>
      <c r="BL334" s="1"/>
    </row>
    <row r="335" spans="1:64" x14ac:dyDescent="0.25">
      <c r="A335" s="23" t="s">
        <v>1</v>
      </c>
      <c r="B335" s="23" t="s">
        <v>18</v>
      </c>
      <c r="C335" s="23" t="s">
        <v>25</v>
      </c>
      <c r="D335" s="23" t="s">
        <v>40</v>
      </c>
      <c r="E335" s="23" t="s">
        <v>275</v>
      </c>
      <c r="F335" s="23" t="s">
        <v>276</v>
      </c>
      <c r="G335"/>
      <c r="H335" s="69">
        <v>1.03E-2</v>
      </c>
      <c r="I335" s="69"/>
      <c r="J335" s="71">
        <v>-0.15579999999999999</v>
      </c>
      <c r="K335" s="71">
        <v>0.10730000000000001</v>
      </c>
      <c r="L335" s="71">
        <v>5.5399999999999998E-2</v>
      </c>
      <c r="M335" s="71">
        <v>5.0999999999999997E-2</v>
      </c>
      <c r="N335" s="69">
        <v>-0.16869999999999999</v>
      </c>
      <c r="O335" s="69">
        <v>-0.1772</v>
      </c>
      <c r="P335" s="71"/>
      <c r="Q335" s="72">
        <v>12</v>
      </c>
      <c r="R335" s="70">
        <v>0.52</v>
      </c>
      <c r="S335" s="70">
        <v>0.94</v>
      </c>
      <c r="T335" s="70">
        <v>-0.06</v>
      </c>
      <c r="U335" s="70">
        <v>30</v>
      </c>
      <c r="V335" s="70">
        <v>8</v>
      </c>
      <c r="BD335" s="20"/>
      <c r="BE335" s="20"/>
      <c r="BG335" s="3"/>
      <c r="BH335" s="1"/>
      <c r="BI335" s="1"/>
      <c r="BJ335" s="1"/>
      <c r="BK335" s="1"/>
      <c r="BL335" s="1"/>
    </row>
    <row r="336" spans="1:64" x14ac:dyDescent="0.25">
      <c r="A336" s="23" t="s">
        <v>1</v>
      </c>
      <c r="B336" s="23" t="s">
        <v>18</v>
      </c>
      <c r="C336" s="23" t="s">
        <v>5</v>
      </c>
      <c r="D336" s="23" t="s">
        <v>30</v>
      </c>
      <c r="E336" s="23" t="s">
        <v>1608</v>
      </c>
      <c r="F336" s="23" t="s">
        <v>1609</v>
      </c>
      <c r="G336"/>
      <c r="H336" s="69">
        <v>9.4000000000000004E-3</v>
      </c>
      <c r="I336" s="69"/>
      <c r="J336" s="71">
        <v>0.13450000000000001</v>
      </c>
      <c r="K336" s="71">
        <v>0.1087</v>
      </c>
      <c r="L336" s="71">
        <v>8.5099999999999995E-2</v>
      </c>
      <c r="M336" s="71">
        <v>8.14E-2</v>
      </c>
      <c r="N336" s="69">
        <v>0</v>
      </c>
      <c r="O336" s="69">
        <v>-0.27460000000000001</v>
      </c>
      <c r="P336" s="71"/>
      <c r="Q336" s="72">
        <v>10</v>
      </c>
      <c r="R336" s="70">
        <v>0.78</v>
      </c>
      <c r="S336" s="70">
        <v>0.36</v>
      </c>
      <c r="T336" s="70">
        <v>0.36</v>
      </c>
      <c r="U336" s="70">
        <v>43</v>
      </c>
      <c r="V336" s="70">
        <v>9</v>
      </c>
      <c r="BD336" s="20"/>
      <c r="BE336" s="20"/>
      <c r="BG336" s="3"/>
      <c r="BH336" s="1"/>
      <c r="BI336" s="1"/>
      <c r="BJ336" s="1"/>
      <c r="BK336" s="1"/>
      <c r="BL336" s="1"/>
    </row>
    <row r="337" spans="1:64" x14ac:dyDescent="0.25">
      <c r="A337" s="23" t="s">
        <v>1</v>
      </c>
      <c r="B337" s="23" t="s">
        <v>18</v>
      </c>
      <c r="C337" s="23" t="s">
        <v>5</v>
      </c>
      <c r="D337" s="23" t="s">
        <v>30</v>
      </c>
      <c r="E337" s="23" t="s">
        <v>1608</v>
      </c>
      <c r="F337" s="23" t="s">
        <v>1610</v>
      </c>
      <c r="G337"/>
      <c r="H337" s="69">
        <v>1.4E-2</v>
      </c>
      <c r="I337" s="69"/>
      <c r="J337" s="71">
        <v>8.2100000000000006E-2</v>
      </c>
      <c r="K337" s="71">
        <v>3.2899999999999999E-2</v>
      </c>
      <c r="L337" s="71">
        <v>0.1181</v>
      </c>
      <c r="M337" s="71">
        <v>0.1242</v>
      </c>
      <c r="N337" s="69">
        <v>0</v>
      </c>
      <c r="O337" s="69">
        <v>-3.9100000000000003E-2</v>
      </c>
      <c r="P337" s="71"/>
      <c r="Q337" s="72">
        <v>1</v>
      </c>
      <c r="R337" s="70">
        <v>3.59</v>
      </c>
      <c r="S337" s="70">
        <v>4.03</v>
      </c>
      <c r="T337" s="70">
        <v>0.19</v>
      </c>
      <c r="U337" s="70">
        <v>4</v>
      </c>
      <c r="V337" s="70">
        <v>1</v>
      </c>
      <c r="BD337" s="20"/>
      <c r="BE337" s="20"/>
      <c r="BG337" s="3"/>
      <c r="BH337" s="1"/>
      <c r="BI337" s="1"/>
      <c r="BJ337" s="1"/>
      <c r="BK337" s="1"/>
      <c r="BL337" s="1"/>
    </row>
    <row r="338" spans="1:64" x14ac:dyDescent="0.25">
      <c r="A338" s="23" t="s">
        <v>1</v>
      </c>
      <c r="B338" s="23" t="s">
        <v>18</v>
      </c>
      <c r="C338" s="23" t="s">
        <v>5</v>
      </c>
      <c r="D338" s="23" t="s">
        <v>30</v>
      </c>
      <c r="E338" s="23" t="s">
        <v>1608</v>
      </c>
      <c r="F338" s="23" t="s">
        <v>1611</v>
      </c>
      <c r="G338"/>
      <c r="H338" s="69">
        <v>6.9999999999999999E-4</v>
      </c>
      <c r="I338" s="69"/>
      <c r="J338" s="71">
        <v>0.12330000000000001</v>
      </c>
      <c r="K338" s="71">
        <v>0.1023</v>
      </c>
      <c r="L338" s="71">
        <v>9.5100000000000004E-2</v>
      </c>
      <c r="M338" s="71">
        <v>9.3399999999999997E-2</v>
      </c>
      <c r="N338" s="69">
        <v>0</v>
      </c>
      <c r="O338" s="69">
        <v>-0.18729999999999999</v>
      </c>
      <c r="P338" s="71"/>
      <c r="Q338" s="72">
        <v>14</v>
      </c>
      <c r="R338" s="70">
        <v>0.93</v>
      </c>
      <c r="S338" s="70">
        <v>0.71</v>
      </c>
      <c r="T338" s="70">
        <v>0.42</v>
      </c>
      <c r="U338" s="70">
        <v>22</v>
      </c>
      <c r="V338" s="70">
        <v>5</v>
      </c>
      <c r="BD338" s="20"/>
      <c r="BE338" s="20"/>
      <c r="BG338" s="3"/>
      <c r="BH338" s="1"/>
      <c r="BI338" s="1"/>
      <c r="BJ338" s="1"/>
      <c r="BK338" s="1"/>
      <c r="BL338" s="1"/>
    </row>
    <row r="339" spans="1:64" x14ac:dyDescent="0.25">
      <c r="A339" s="23" t="s">
        <v>1</v>
      </c>
      <c r="B339" s="23" t="s">
        <v>2</v>
      </c>
      <c r="C339" s="23" t="s">
        <v>39</v>
      </c>
      <c r="D339" s="23" t="s">
        <v>29</v>
      </c>
      <c r="E339" s="23" t="s">
        <v>3007</v>
      </c>
      <c r="F339" s="23" t="s">
        <v>3008</v>
      </c>
      <c r="G339"/>
      <c r="H339" s="69">
        <v>1.34E-2</v>
      </c>
      <c r="I339" s="69"/>
      <c r="J339" s="71">
        <v>0.1467</v>
      </c>
      <c r="K339" s="71">
        <v>0.1148</v>
      </c>
      <c r="L339" s="71">
        <v>0.23830000000000001</v>
      </c>
      <c r="M339" s="71">
        <v>0.2581</v>
      </c>
      <c r="N339" s="69">
        <v>0</v>
      </c>
      <c r="O339" s="69">
        <v>-0.1487</v>
      </c>
      <c r="P339" s="71"/>
      <c r="Q339" s="72">
        <v>0</v>
      </c>
      <c r="R339" s="70">
        <v>2.08</v>
      </c>
      <c r="S339" s="70">
        <v>0.96</v>
      </c>
      <c r="T339" s="70">
        <v>0.21</v>
      </c>
      <c r="U339" s="70">
        <v>9</v>
      </c>
      <c r="V339" s="70">
        <v>3</v>
      </c>
      <c r="BD339" s="20"/>
      <c r="BE339" s="20"/>
      <c r="BG339" s="3"/>
      <c r="BH339" s="1"/>
      <c r="BI339" s="1"/>
      <c r="BJ339" s="1"/>
      <c r="BK339" s="1"/>
      <c r="BL339" s="1"/>
    </row>
    <row r="340" spans="1:64" x14ac:dyDescent="0.25">
      <c r="A340" s="23" t="s">
        <v>1</v>
      </c>
      <c r="B340" s="23" t="s">
        <v>2</v>
      </c>
      <c r="C340" s="23" t="s">
        <v>39</v>
      </c>
      <c r="D340" s="23" t="s">
        <v>4</v>
      </c>
      <c r="E340" s="23" t="s">
        <v>277</v>
      </c>
      <c r="F340" s="23" t="s">
        <v>2877</v>
      </c>
      <c r="G340"/>
      <c r="H340" s="69">
        <v>1.4200000000000001E-2</v>
      </c>
      <c r="I340" s="69"/>
      <c r="J340" s="71">
        <v>7.0199999999999999E-2</v>
      </c>
      <c r="K340" s="71">
        <v>8.0100000000000005E-2</v>
      </c>
      <c r="L340" s="71">
        <v>4.2099999999999999E-2</v>
      </c>
      <c r="M340" s="71">
        <v>3.9600000000000003E-2</v>
      </c>
      <c r="N340" s="69">
        <v>-4.9099999999999998E-2</v>
      </c>
      <c r="O340" s="69">
        <v>-0.24149999999999999</v>
      </c>
      <c r="P340" s="71"/>
      <c r="Q340" s="72">
        <v>87</v>
      </c>
      <c r="R340" s="70">
        <v>0.53</v>
      </c>
      <c r="S340" s="70">
        <v>0.99</v>
      </c>
      <c r="T340" s="70">
        <v>0.03</v>
      </c>
      <c r="U340" s="70">
        <v>35</v>
      </c>
      <c r="V340" s="70">
        <v>9</v>
      </c>
      <c r="BD340" s="20"/>
      <c r="BE340" s="20"/>
      <c r="BG340" s="3"/>
      <c r="BH340" s="1"/>
      <c r="BI340" s="1"/>
      <c r="BJ340" s="1"/>
      <c r="BK340" s="1"/>
      <c r="BL340" s="1"/>
    </row>
    <row r="341" spans="1:64" x14ac:dyDescent="0.25">
      <c r="A341" s="23" t="s">
        <v>1</v>
      </c>
      <c r="B341" s="23" t="s">
        <v>2</v>
      </c>
      <c r="C341" s="23" t="s">
        <v>13</v>
      </c>
      <c r="D341" s="23" t="s">
        <v>344</v>
      </c>
      <c r="E341" s="23" t="s">
        <v>277</v>
      </c>
      <c r="F341" s="23" t="s">
        <v>2733</v>
      </c>
      <c r="G341"/>
      <c r="H341" s="69">
        <v>2.0999999999999999E-3</v>
      </c>
      <c r="I341" s="69"/>
      <c r="J341" s="71">
        <v>-4.2799999999999998E-2</v>
      </c>
      <c r="K341" s="71">
        <v>6.1499999999999999E-2</v>
      </c>
      <c r="L341" s="71">
        <v>1.2800000000000001E-2</v>
      </c>
      <c r="M341" s="71">
        <v>1.0999999999999999E-2</v>
      </c>
      <c r="N341" s="69">
        <v>-5.7099999999999998E-2</v>
      </c>
      <c r="O341" s="69">
        <v>-7.5200000000000003E-2</v>
      </c>
      <c r="P341" s="71"/>
      <c r="Q341" s="72">
        <v>1271</v>
      </c>
      <c r="R341" s="70">
        <v>0.21</v>
      </c>
      <c r="S341" s="70">
        <v>0.28999999999999998</v>
      </c>
      <c r="T341" s="70">
        <v>-0.16</v>
      </c>
      <c r="U341" s="70">
        <v>9</v>
      </c>
      <c r="V341" s="70">
        <v>2</v>
      </c>
      <c r="BD341" s="20"/>
      <c r="BE341" s="20"/>
      <c r="BG341" s="3"/>
      <c r="BH341" s="1"/>
      <c r="BI341" s="1"/>
      <c r="BJ341" s="1"/>
      <c r="BK341" s="1"/>
      <c r="BL341" s="1"/>
    </row>
    <row r="342" spans="1:64" x14ac:dyDescent="0.25">
      <c r="A342" s="23" t="s">
        <v>1</v>
      </c>
      <c r="B342" s="23" t="s">
        <v>2</v>
      </c>
      <c r="C342" s="23" t="s">
        <v>13</v>
      </c>
      <c r="D342" s="23" t="s">
        <v>4</v>
      </c>
      <c r="E342" s="23" t="s">
        <v>277</v>
      </c>
      <c r="F342" s="23" t="s">
        <v>1496</v>
      </c>
      <c r="G342"/>
      <c r="H342" s="69">
        <v>1.72E-2</v>
      </c>
      <c r="I342" s="69"/>
      <c r="J342" s="71">
        <v>4.7500000000000001E-2</v>
      </c>
      <c r="K342" s="71">
        <v>0.14399999999999999</v>
      </c>
      <c r="L342" s="71">
        <v>0.108</v>
      </c>
      <c r="M342" s="71">
        <v>0.1024</v>
      </c>
      <c r="N342" s="69">
        <v>-7.1300000000000002E-2</v>
      </c>
      <c r="O342" s="69">
        <v>-0.25590000000000002</v>
      </c>
      <c r="P342" s="71"/>
      <c r="Q342" s="72">
        <v>3752</v>
      </c>
      <c r="R342" s="70">
        <v>0.75</v>
      </c>
      <c r="S342" s="70">
        <v>1.37</v>
      </c>
      <c r="T342" s="70">
        <v>-0.04</v>
      </c>
      <c r="U342" s="70">
        <v>30</v>
      </c>
      <c r="V342" s="70">
        <v>5</v>
      </c>
      <c r="BD342" s="20"/>
      <c r="BE342" s="20"/>
      <c r="BG342" s="3"/>
      <c r="BH342" s="1"/>
      <c r="BI342" s="1"/>
      <c r="BJ342" s="1"/>
      <c r="BK342" s="1"/>
      <c r="BL342" s="1"/>
    </row>
    <row r="343" spans="1:64" x14ac:dyDescent="0.25">
      <c r="A343" s="23" t="s">
        <v>1</v>
      </c>
      <c r="B343" s="23" t="s">
        <v>2</v>
      </c>
      <c r="C343" s="23" t="s">
        <v>13</v>
      </c>
      <c r="D343" s="23" t="s">
        <v>4</v>
      </c>
      <c r="E343" s="23" t="s">
        <v>277</v>
      </c>
      <c r="F343" s="23" t="s">
        <v>1756</v>
      </c>
      <c r="G343"/>
      <c r="H343" s="69">
        <v>1.72E-2</v>
      </c>
      <c r="I343" s="69"/>
      <c r="J343" s="71">
        <v>4.8099999999999997E-2</v>
      </c>
      <c r="K343" s="71">
        <v>7.4300000000000005E-2</v>
      </c>
      <c r="L343" s="71">
        <v>4.3900000000000002E-2</v>
      </c>
      <c r="M343" s="71">
        <v>4.2200000000000001E-2</v>
      </c>
      <c r="N343" s="69">
        <v>-7.0699999999999999E-2</v>
      </c>
      <c r="O343" s="69">
        <v>-8.8499999999999995E-2</v>
      </c>
      <c r="P343" s="71"/>
      <c r="Q343" s="72">
        <v>3752</v>
      </c>
      <c r="R343" s="70">
        <v>0.59</v>
      </c>
      <c r="S343" s="70">
        <v>2.2000000000000002</v>
      </c>
      <c r="T343" s="70">
        <v>-0.28999999999999998</v>
      </c>
      <c r="U343" s="70">
        <v>8</v>
      </c>
      <c r="V343" s="70">
        <v>5</v>
      </c>
      <c r="BD343" s="20"/>
      <c r="BE343" s="20"/>
      <c r="BG343" s="3"/>
      <c r="BH343" s="1"/>
      <c r="BI343" s="1"/>
      <c r="BJ343" s="1"/>
      <c r="BK343" s="1"/>
      <c r="BL343" s="1"/>
    </row>
    <row r="344" spans="1:64" x14ac:dyDescent="0.25">
      <c r="A344" s="23" t="s">
        <v>1</v>
      </c>
      <c r="B344" s="23" t="s">
        <v>2</v>
      </c>
      <c r="C344" s="23" t="s">
        <v>13</v>
      </c>
      <c r="D344" s="23" t="s">
        <v>4</v>
      </c>
      <c r="E344" s="23" t="s">
        <v>277</v>
      </c>
      <c r="F344" s="23" t="s">
        <v>1497</v>
      </c>
      <c r="G344"/>
      <c r="H344" s="69">
        <v>1.9E-2</v>
      </c>
      <c r="I344" s="69"/>
      <c r="J344" s="71">
        <v>2.6599999999999999E-2</v>
      </c>
      <c r="K344" s="71">
        <v>9.7600000000000006E-2</v>
      </c>
      <c r="L344" s="71">
        <v>6.7699999999999996E-2</v>
      </c>
      <c r="M344" s="71">
        <v>6.4899999999999999E-2</v>
      </c>
      <c r="N344" s="69">
        <v>-7.6700000000000004E-2</v>
      </c>
      <c r="O344" s="69">
        <v>-0.1056</v>
      </c>
      <c r="P344" s="71"/>
      <c r="Q344" s="72">
        <v>2260</v>
      </c>
      <c r="R344" s="70">
        <v>0.69</v>
      </c>
      <c r="S344" s="70">
        <v>1.2</v>
      </c>
      <c r="T344" s="70">
        <v>-0.23</v>
      </c>
      <c r="U344" s="70">
        <v>17</v>
      </c>
      <c r="V344" s="70">
        <v>5</v>
      </c>
      <c r="BD344" s="20"/>
      <c r="BE344" s="20"/>
      <c r="BG344" s="3"/>
      <c r="BH344" s="1"/>
      <c r="BI344" s="1"/>
      <c r="BJ344" s="1"/>
      <c r="BK344" s="1"/>
      <c r="BL344" s="1"/>
    </row>
    <row r="345" spans="1:64" x14ac:dyDescent="0.25">
      <c r="A345" s="23" t="s">
        <v>1</v>
      </c>
      <c r="B345" s="23" t="s">
        <v>2</v>
      </c>
      <c r="C345" s="23" t="s">
        <v>13</v>
      </c>
      <c r="D345" s="23" t="s">
        <v>4</v>
      </c>
      <c r="E345" s="23" t="s">
        <v>277</v>
      </c>
      <c r="F345" s="23" t="s">
        <v>2734</v>
      </c>
      <c r="G345"/>
      <c r="H345" s="69">
        <v>1.35E-2</v>
      </c>
      <c r="I345" s="69"/>
      <c r="J345" s="71">
        <v>0.1031</v>
      </c>
      <c r="K345" s="71">
        <v>0.14330000000000001</v>
      </c>
      <c r="L345" s="71">
        <v>0.106</v>
      </c>
      <c r="M345" s="71">
        <v>0.1003</v>
      </c>
      <c r="N345" s="69">
        <v>-5.1000000000000004E-3</v>
      </c>
      <c r="O345" s="69">
        <v>-0.25750000000000001</v>
      </c>
      <c r="P345" s="71"/>
      <c r="Q345" s="72">
        <v>4406</v>
      </c>
      <c r="R345" s="70">
        <v>0.74</v>
      </c>
      <c r="S345" s="70">
        <v>1.31</v>
      </c>
      <c r="T345" s="70">
        <v>-0.03</v>
      </c>
      <c r="U345" s="70">
        <v>31</v>
      </c>
      <c r="V345" s="70">
        <v>5</v>
      </c>
      <c r="BD345" s="20"/>
      <c r="BE345" s="20"/>
      <c r="BG345" s="3"/>
      <c r="BH345" s="1"/>
      <c r="BI345" s="1"/>
      <c r="BJ345" s="1"/>
      <c r="BK345" s="1"/>
      <c r="BL345" s="1"/>
    </row>
    <row r="346" spans="1:64" x14ac:dyDescent="0.25">
      <c r="A346" s="23" t="s">
        <v>1</v>
      </c>
      <c r="B346" s="23" t="s">
        <v>2</v>
      </c>
      <c r="C346" s="23" t="s">
        <v>13</v>
      </c>
      <c r="D346" s="23" t="s">
        <v>4</v>
      </c>
      <c r="E346" s="23" t="s">
        <v>1576</v>
      </c>
      <c r="F346" s="23" t="s">
        <v>1577</v>
      </c>
      <c r="G346"/>
      <c r="H346" s="69">
        <v>-1.89E-2</v>
      </c>
      <c r="I346" s="69"/>
      <c r="J346" s="71">
        <v>3.0599999999999999E-2</v>
      </c>
      <c r="K346" s="71">
        <v>6.3899999999999998E-2</v>
      </c>
      <c r="L346" s="71">
        <v>-1.1999999999999999E-3</v>
      </c>
      <c r="M346" s="71">
        <v>-3.2000000000000002E-3</v>
      </c>
      <c r="N346" s="69">
        <v>-0.10009999999999999</v>
      </c>
      <c r="O346" s="69">
        <v>-0.29020000000000001</v>
      </c>
      <c r="P346" s="71"/>
      <c r="Q346" s="72">
        <v>178</v>
      </c>
      <c r="R346" s="70">
        <v>-0.02</v>
      </c>
      <c r="S346" s="70">
        <v>-0.03</v>
      </c>
      <c r="T346" s="70">
        <v>0.25</v>
      </c>
      <c r="U346" s="70">
        <v>164</v>
      </c>
      <c r="V346" s="70">
        <v>164</v>
      </c>
      <c r="BD346" s="20"/>
      <c r="BE346" s="20"/>
      <c r="BG346" s="3"/>
      <c r="BH346" s="1"/>
      <c r="BI346" s="1"/>
      <c r="BJ346" s="1"/>
      <c r="BK346" s="1"/>
      <c r="BL346" s="1"/>
    </row>
    <row r="347" spans="1:64" x14ac:dyDescent="0.25">
      <c r="A347" s="23" t="s">
        <v>1</v>
      </c>
      <c r="B347" s="23" t="s">
        <v>2</v>
      </c>
      <c r="C347" s="23" t="s">
        <v>39</v>
      </c>
      <c r="D347" s="23" t="s">
        <v>4</v>
      </c>
      <c r="E347" s="23" t="s">
        <v>1578</v>
      </c>
      <c r="F347" s="23" t="s">
        <v>1579</v>
      </c>
      <c r="G347"/>
      <c r="H347" s="69">
        <v>2.0858000000000002E-2</v>
      </c>
      <c r="I347" s="69"/>
      <c r="J347" s="71">
        <v>0.13469999999999999</v>
      </c>
      <c r="K347" s="71">
        <v>0.10539999999999999</v>
      </c>
      <c r="L347" s="71">
        <v>6.9400000000000003E-2</v>
      </c>
      <c r="M347" s="71">
        <v>6.59E-2</v>
      </c>
      <c r="N347" s="69">
        <v>0</v>
      </c>
      <c r="O347" s="69">
        <v>-0.1123</v>
      </c>
      <c r="P347" s="71"/>
      <c r="Q347" s="72">
        <v>53</v>
      </c>
      <c r="R347" s="70">
        <v>0.66</v>
      </c>
      <c r="S347" s="70">
        <v>0.73</v>
      </c>
      <c r="T347" s="70">
        <v>-0.33</v>
      </c>
      <c r="U347" s="70">
        <v>16</v>
      </c>
      <c r="V347" s="70">
        <v>5</v>
      </c>
      <c r="BD347" s="20"/>
      <c r="BE347" s="20"/>
      <c r="BG347" s="3"/>
      <c r="BH347" s="1"/>
      <c r="BI347" s="1"/>
      <c r="BJ347" s="1"/>
      <c r="BK347" s="1"/>
      <c r="BL347" s="1"/>
    </row>
    <row r="348" spans="1:64" x14ac:dyDescent="0.25">
      <c r="A348" s="23" t="s">
        <v>1</v>
      </c>
      <c r="B348" s="23" t="s">
        <v>18</v>
      </c>
      <c r="C348" s="23" t="s">
        <v>25</v>
      </c>
      <c r="D348" s="23" t="s">
        <v>40</v>
      </c>
      <c r="E348" s="23" t="s">
        <v>1279</v>
      </c>
      <c r="F348" s="23" t="s">
        <v>1280</v>
      </c>
      <c r="G348"/>
      <c r="H348" s="69">
        <v>5.4999999999999997E-3</v>
      </c>
      <c r="I348" s="69"/>
      <c r="J348" s="71">
        <v>8.2000000000000007E-3</v>
      </c>
      <c r="K348" s="71">
        <v>0.15329999999999999</v>
      </c>
      <c r="L348" s="71">
        <v>6.4600000000000005E-2</v>
      </c>
      <c r="M348" s="71">
        <v>5.5E-2</v>
      </c>
      <c r="N348" s="69">
        <v>-0.1991</v>
      </c>
      <c r="O348" s="69">
        <v>-0.2092</v>
      </c>
      <c r="P348" s="71"/>
      <c r="Q348" s="72">
        <v>10</v>
      </c>
      <c r="R348" s="70">
        <v>0.42</v>
      </c>
      <c r="S348" s="70">
        <v>0.73</v>
      </c>
      <c r="T348" s="70">
        <v>0.1</v>
      </c>
      <c r="U348" s="70">
        <v>47</v>
      </c>
      <c r="V348" s="70">
        <v>15</v>
      </c>
      <c r="BD348" s="20"/>
      <c r="BE348" s="20"/>
      <c r="BG348" s="3"/>
      <c r="BH348" s="1"/>
      <c r="BI348" s="1"/>
      <c r="BJ348" s="1"/>
      <c r="BK348" s="1"/>
      <c r="BL348" s="1"/>
    </row>
    <row r="349" spans="1:64" x14ac:dyDescent="0.25">
      <c r="A349" s="23" t="s">
        <v>1</v>
      </c>
      <c r="B349" s="23" t="s">
        <v>18</v>
      </c>
      <c r="C349" s="23" t="s">
        <v>25</v>
      </c>
      <c r="D349" s="23" t="s">
        <v>40</v>
      </c>
      <c r="E349" s="23" t="s">
        <v>115</v>
      </c>
      <c r="F349" s="23" t="s">
        <v>116</v>
      </c>
      <c r="G349"/>
      <c r="H349" s="69">
        <v>-4.1500000000000002E-2</v>
      </c>
      <c r="I349" s="69"/>
      <c r="J349" s="71">
        <v>-9.7600000000000006E-2</v>
      </c>
      <c r="K349" s="71">
        <v>0.28129999999999999</v>
      </c>
      <c r="L349" s="71">
        <v>8.6400000000000005E-2</v>
      </c>
      <c r="M349" s="71">
        <v>5.1200000000000002E-2</v>
      </c>
      <c r="N349" s="69">
        <v>-0.2011</v>
      </c>
      <c r="O349" s="69">
        <v>-0.49149999999999999</v>
      </c>
      <c r="P349" s="71"/>
      <c r="Q349" s="72">
        <v>3</v>
      </c>
      <c r="R349" s="70">
        <v>0.31</v>
      </c>
      <c r="S349" s="70">
        <v>0.48</v>
      </c>
      <c r="T349" s="70">
        <v>0.05</v>
      </c>
      <c r="U349" s="70">
        <v>113</v>
      </c>
      <c r="V349" s="70">
        <v>32</v>
      </c>
      <c r="BD349" s="20"/>
      <c r="BE349" s="20"/>
      <c r="BG349" s="3"/>
      <c r="BH349" s="1"/>
      <c r="BI349" s="1"/>
      <c r="BJ349" s="1"/>
      <c r="BK349" s="1"/>
      <c r="BL349" s="1"/>
    </row>
    <row r="350" spans="1:64" x14ac:dyDescent="0.25">
      <c r="A350" s="23" t="s">
        <v>1</v>
      </c>
      <c r="B350" s="23" t="s">
        <v>2</v>
      </c>
      <c r="C350" s="23" t="s">
        <v>13</v>
      </c>
      <c r="D350" s="23" t="s">
        <v>4</v>
      </c>
      <c r="E350" s="23" t="s">
        <v>1991</v>
      </c>
      <c r="F350" s="23" t="s">
        <v>1545</v>
      </c>
      <c r="G350"/>
      <c r="H350" s="69">
        <v>-1.9139999999999999E-3</v>
      </c>
      <c r="I350" s="69"/>
      <c r="J350" s="71">
        <v>5.57E-2</v>
      </c>
      <c r="K350" s="71">
        <v>9.9400000000000002E-2</v>
      </c>
      <c r="L350" s="71">
        <v>1.11E-2</v>
      </c>
      <c r="M350" s="71">
        <v>6.1999999999999998E-3</v>
      </c>
      <c r="N350" s="69">
        <v>-9.6000000000000002E-2</v>
      </c>
      <c r="O350" s="69">
        <v>-0.28060000000000002</v>
      </c>
      <c r="P350" s="71"/>
      <c r="Q350" s="72">
        <v>44</v>
      </c>
      <c r="R350" s="70">
        <v>0.11</v>
      </c>
      <c r="S350" s="70">
        <v>0.19</v>
      </c>
      <c r="T350" s="70">
        <v>7.0000000000000007E-2</v>
      </c>
      <c r="U350" s="70">
        <v>84</v>
      </c>
      <c r="V350" s="70">
        <v>29</v>
      </c>
      <c r="BD350" s="20"/>
      <c r="BE350" s="20"/>
      <c r="BG350" s="3"/>
      <c r="BH350" s="1"/>
      <c r="BI350" s="1"/>
      <c r="BJ350" s="1"/>
      <c r="BK350" s="1"/>
      <c r="BL350" s="1"/>
    </row>
    <row r="351" spans="1:64" x14ac:dyDescent="0.25">
      <c r="A351" s="23" t="s">
        <v>1</v>
      </c>
      <c r="B351" s="23" t="s">
        <v>2</v>
      </c>
      <c r="C351" s="23" t="s">
        <v>13</v>
      </c>
      <c r="D351" s="23" t="s">
        <v>4</v>
      </c>
      <c r="E351" s="23" t="s">
        <v>1992</v>
      </c>
      <c r="F351" s="23" t="s">
        <v>1993</v>
      </c>
      <c r="G351"/>
      <c r="H351" s="69">
        <v>2.3999999999999998E-3</v>
      </c>
      <c r="I351" s="69"/>
      <c r="J351" s="71">
        <v>2.98E-2</v>
      </c>
      <c r="K351" s="71">
        <v>5.9900000000000002E-2</v>
      </c>
      <c r="L351" s="71">
        <v>5.9700000000000003E-2</v>
      </c>
      <c r="M351" s="71">
        <v>5.9499999999999997E-2</v>
      </c>
      <c r="N351" s="69">
        <v>0</v>
      </c>
      <c r="O351" s="69">
        <v>-2.6599999999999999E-2</v>
      </c>
      <c r="P351" s="71"/>
      <c r="Q351" s="72">
        <v>21</v>
      </c>
      <c r="R351" s="70">
        <v>1</v>
      </c>
      <c r="S351" s="70">
        <v>2.74</v>
      </c>
      <c r="T351" s="70">
        <v>0.3</v>
      </c>
      <c r="U351" s="70">
        <v>10</v>
      </c>
      <c r="V351" s="70">
        <v>4</v>
      </c>
      <c r="BD351" s="20"/>
      <c r="BE351" s="20"/>
      <c r="BG351" s="3"/>
      <c r="BH351" s="1"/>
      <c r="BI351" s="1"/>
      <c r="BJ351" s="1"/>
      <c r="BK351" s="1"/>
      <c r="BL351" s="1"/>
    </row>
    <row r="352" spans="1:64" x14ac:dyDescent="0.25">
      <c r="A352" s="23" t="s">
        <v>1</v>
      </c>
      <c r="B352" s="23" t="s">
        <v>18</v>
      </c>
      <c r="C352" s="23" t="s">
        <v>56</v>
      </c>
      <c r="D352" s="23" t="s">
        <v>48</v>
      </c>
      <c r="E352" s="23" t="s">
        <v>926</v>
      </c>
      <c r="F352" s="23" t="s">
        <v>3155</v>
      </c>
      <c r="G352"/>
      <c r="H352" s="69">
        <v>1.1845E-2</v>
      </c>
      <c r="I352" s="69"/>
      <c r="J352" s="71">
        <v>-8.8000000000000005E-3</v>
      </c>
      <c r="K352" s="71">
        <v>8.5900000000000004E-2</v>
      </c>
      <c r="L352" s="71">
        <v>8.5900000000000004E-2</v>
      </c>
      <c r="M352" s="71">
        <v>8.5400000000000004E-2</v>
      </c>
      <c r="N352" s="69">
        <v>-3.0200000000000001E-2</v>
      </c>
      <c r="O352" s="69">
        <v>-0.14879999999999999</v>
      </c>
      <c r="P352" s="71"/>
      <c r="Q352" s="72">
        <v>152</v>
      </c>
      <c r="R352" s="70">
        <v>1</v>
      </c>
      <c r="S352" s="70">
        <v>1.45</v>
      </c>
      <c r="T352" s="70">
        <v>-0.01</v>
      </c>
      <c r="U352" s="70">
        <v>38</v>
      </c>
      <c r="V352" s="70">
        <v>4</v>
      </c>
      <c r="BD352" s="20"/>
      <c r="BE352" s="20"/>
      <c r="BG352" s="3"/>
      <c r="BH352" s="1"/>
      <c r="BI352" s="1"/>
      <c r="BJ352" s="1"/>
      <c r="BK352" s="1"/>
      <c r="BL352" s="1"/>
    </row>
    <row r="353" spans="1:64" x14ac:dyDescent="0.25">
      <c r="A353" s="23" t="s">
        <v>1</v>
      </c>
      <c r="B353" s="23" t="s">
        <v>18</v>
      </c>
      <c r="C353" s="23" t="s">
        <v>56</v>
      </c>
      <c r="D353" s="23" t="s">
        <v>48</v>
      </c>
      <c r="E353" s="23" t="s">
        <v>926</v>
      </c>
      <c r="F353" s="23" t="s">
        <v>927</v>
      </c>
      <c r="G353"/>
      <c r="H353" s="69">
        <v>8.7500000000000008E-3</v>
      </c>
      <c r="I353" s="69"/>
      <c r="J353" s="71">
        <v>-3.4099999999999998E-2</v>
      </c>
      <c r="K353" s="71">
        <v>0.10349999999999999</v>
      </c>
      <c r="L353" s="71">
        <v>2.1299999999999999E-2</v>
      </c>
      <c r="M353" s="71">
        <v>1.66E-2</v>
      </c>
      <c r="N353" s="69">
        <v>-4.3900000000000002E-2</v>
      </c>
      <c r="O353" s="69">
        <v>-0.13650000000000001</v>
      </c>
      <c r="P353" s="71"/>
      <c r="Q353" s="72">
        <v>83</v>
      </c>
      <c r="R353" s="70">
        <v>0.21</v>
      </c>
      <c r="S353" s="70">
        <v>0.52</v>
      </c>
      <c r="T353" s="70">
        <v>-0.32</v>
      </c>
      <c r="U353" s="70">
        <v>19</v>
      </c>
      <c r="V353" s="70">
        <v>8</v>
      </c>
      <c r="BD353" s="20"/>
      <c r="BE353" s="20"/>
      <c r="BG353" s="3"/>
      <c r="BH353" s="1"/>
      <c r="BI353" s="1"/>
      <c r="BJ353" s="1"/>
      <c r="BK353" s="1"/>
      <c r="BL353" s="1"/>
    </row>
    <row r="354" spans="1:64" x14ac:dyDescent="0.25">
      <c r="A354" s="23" t="s">
        <v>1</v>
      </c>
      <c r="B354" s="23" t="s">
        <v>18</v>
      </c>
      <c r="C354" s="23" t="s">
        <v>25</v>
      </c>
      <c r="D354" s="23" t="s">
        <v>4</v>
      </c>
      <c r="E354" s="23" t="s">
        <v>2991</v>
      </c>
      <c r="F354" s="23" t="s">
        <v>2992</v>
      </c>
      <c r="G354"/>
      <c r="H354" s="69">
        <v>-5.1900000000000002E-2</v>
      </c>
      <c r="I354" s="69"/>
      <c r="J354" s="71">
        <v>-2.9600000000000001E-2</v>
      </c>
      <c r="K354" s="71">
        <v>0.14230000000000001</v>
      </c>
      <c r="L354" s="71">
        <v>3.0599999999999999E-2</v>
      </c>
      <c r="M354" s="71">
        <v>2.06E-2</v>
      </c>
      <c r="N354" s="69">
        <v>-0.157</v>
      </c>
      <c r="O354" s="69">
        <v>-0.45800000000000002</v>
      </c>
      <c r="P354" s="71"/>
      <c r="Q354" s="72">
        <v>23</v>
      </c>
      <c r="R354" s="70">
        <v>0.22</v>
      </c>
      <c r="S354" s="70">
        <v>0.3</v>
      </c>
      <c r="T354" s="70">
        <v>7.0000000000000007E-2</v>
      </c>
      <c r="U354" s="70">
        <v>89</v>
      </c>
      <c r="V354" s="70">
        <v>12</v>
      </c>
      <c r="BD354" s="20"/>
      <c r="BE354" s="20"/>
      <c r="BG354" s="3"/>
      <c r="BH354" s="1"/>
      <c r="BI354" s="1"/>
      <c r="BJ354" s="1"/>
      <c r="BK354" s="1"/>
      <c r="BL354" s="1"/>
    </row>
    <row r="355" spans="1:64" x14ac:dyDescent="0.25">
      <c r="A355" s="23" t="s">
        <v>1</v>
      </c>
      <c r="B355" s="23" t="s">
        <v>2</v>
      </c>
      <c r="C355" s="23" t="s">
        <v>22</v>
      </c>
      <c r="D355" s="23" t="s">
        <v>4</v>
      </c>
      <c r="E355" s="23" t="s">
        <v>119</v>
      </c>
      <c r="F355" s="23" t="s">
        <v>120</v>
      </c>
      <c r="G355"/>
      <c r="H355" s="69">
        <v>-2.3140000000000001E-3</v>
      </c>
      <c r="I355" s="69"/>
      <c r="J355" s="71">
        <v>0.1232</v>
      </c>
      <c r="K355" s="71">
        <v>9.74E-2</v>
      </c>
      <c r="L355" s="71">
        <v>6.6199999999999995E-2</v>
      </c>
      <c r="M355" s="71">
        <v>6.3299999999999995E-2</v>
      </c>
      <c r="N355" s="69">
        <v>-2.3E-3</v>
      </c>
      <c r="O355" s="69">
        <v>-0.22109999999999999</v>
      </c>
      <c r="P355" s="71"/>
      <c r="Q355" s="72">
        <v>361</v>
      </c>
      <c r="R355" s="70">
        <v>0.68</v>
      </c>
      <c r="S355" s="70">
        <v>1.25</v>
      </c>
      <c r="T355" s="70">
        <v>0.05</v>
      </c>
      <c r="U355" s="70">
        <v>34</v>
      </c>
      <c r="V355" s="70">
        <v>6</v>
      </c>
      <c r="BD355" s="20"/>
      <c r="BE355" s="20"/>
      <c r="BG355" s="3"/>
      <c r="BH355" s="1"/>
      <c r="BI355" s="1"/>
      <c r="BJ355" s="1"/>
      <c r="BK355" s="1"/>
      <c r="BL355" s="1"/>
    </row>
    <row r="356" spans="1:64" x14ac:dyDescent="0.25">
      <c r="A356" s="23" t="s">
        <v>1</v>
      </c>
      <c r="B356" s="23" t="s">
        <v>18</v>
      </c>
      <c r="C356" s="23" t="s">
        <v>25</v>
      </c>
      <c r="D356" s="23" t="s">
        <v>170</v>
      </c>
      <c r="E356" s="23" t="s">
        <v>2221</v>
      </c>
      <c r="F356" s="23" t="s">
        <v>2222</v>
      </c>
      <c r="G356"/>
      <c r="H356" s="69">
        <v>-0.02</v>
      </c>
      <c r="I356" s="69"/>
      <c r="J356" s="71">
        <v>-2.29E-2</v>
      </c>
      <c r="K356" s="71">
        <v>9.0899999999999995E-2</v>
      </c>
      <c r="L356" s="71">
        <v>6.1499999999999999E-2</v>
      </c>
      <c r="M356" s="71">
        <v>5.8999999999999997E-2</v>
      </c>
      <c r="N356" s="69">
        <v>-0.1414</v>
      </c>
      <c r="O356" s="69">
        <v>-0.1414</v>
      </c>
      <c r="P356" s="71"/>
      <c r="Q356" s="72">
        <v>7</v>
      </c>
      <c r="R356" s="70">
        <v>0.68</v>
      </c>
      <c r="S356" s="70">
        <v>1.26</v>
      </c>
      <c r="T356" s="70">
        <v>0.41</v>
      </c>
      <c r="U356" s="70">
        <v>33</v>
      </c>
      <c r="V356" s="70">
        <v>7</v>
      </c>
      <c r="BD356" s="20"/>
      <c r="BE356" s="20"/>
      <c r="BG356" s="3"/>
      <c r="BH356" s="1"/>
      <c r="BI356" s="1"/>
      <c r="BJ356" s="1"/>
      <c r="BK356" s="1"/>
      <c r="BL356" s="1"/>
    </row>
    <row r="357" spans="1:64" x14ac:dyDescent="0.25">
      <c r="A357" s="23" t="s">
        <v>1</v>
      </c>
      <c r="B357" s="23" t="s">
        <v>2</v>
      </c>
      <c r="C357" s="23" t="s">
        <v>13</v>
      </c>
      <c r="D357" s="23" t="s">
        <v>4</v>
      </c>
      <c r="E357" s="23" t="s">
        <v>122</v>
      </c>
      <c r="F357" s="23" t="s">
        <v>123</v>
      </c>
      <c r="G357"/>
      <c r="H357" s="69">
        <v>2.24E-2</v>
      </c>
      <c r="I357" s="69"/>
      <c r="J357" s="71">
        <v>4.6399999999999997E-2</v>
      </c>
      <c r="K357" s="71">
        <v>0.1908</v>
      </c>
      <c r="L357" s="71">
        <v>0.10199999999999999</v>
      </c>
      <c r="M357" s="71">
        <v>8.7599999999999997E-2</v>
      </c>
      <c r="N357" s="69">
        <v>-0.21149999999999999</v>
      </c>
      <c r="O357" s="69">
        <v>-0.3251</v>
      </c>
      <c r="P357" s="71"/>
      <c r="Q357" s="72">
        <v>340</v>
      </c>
      <c r="R357" s="70">
        <v>0.53</v>
      </c>
      <c r="S357" s="70">
        <v>1.06</v>
      </c>
      <c r="T357" s="70">
        <v>-0.17</v>
      </c>
      <c r="U357" s="70">
        <v>82</v>
      </c>
      <c r="V357" s="70">
        <v>9</v>
      </c>
      <c r="BD357" s="20"/>
      <c r="BE357" s="20"/>
      <c r="BG357" s="3"/>
      <c r="BH357" s="1"/>
      <c r="BI357" s="1"/>
      <c r="BJ357" s="1"/>
      <c r="BK357" s="1"/>
      <c r="BL357" s="1"/>
    </row>
    <row r="358" spans="1:64" x14ac:dyDescent="0.25">
      <c r="A358" s="23" t="s">
        <v>1</v>
      </c>
      <c r="B358" s="23" t="s">
        <v>2</v>
      </c>
      <c r="C358" s="23" t="s">
        <v>13</v>
      </c>
      <c r="D358" s="23" t="s">
        <v>4</v>
      </c>
      <c r="E358" s="23" t="s">
        <v>122</v>
      </c>
      <c r="F358" s="23" t="s">
        <v>39</v>
      </c>
      <c r="G358"/>
      <c r="H358" s="69">
        <v>-3.0000000000000001E-3</v>
      </c>
      <c r="I358" s="69"/>
      <c r="J358" s="71">
        <v>4.8899999999999999E-2</v>
      </c>
      <c r="K358" s="71">
        <v>9.3299999999999994E-2</v>
      </c>
      <c r="L358" s="71">
        <v>7.0099999999999996E-2</v>
      </c>
      <c r="M358" s="71">
        <v>6.7900000000000002E-2</v>
      </c>
      <c r="N358" s="69">
        <v>-8.5999999999999993E-2</v>
      </c>
      <c r="O358" s="69">
        <v>-0.13719999999999999</v>
      </c>
      <c r="P358" s="71"/>
      <c r="Q358" s="72">
        <v>15</v>
      </c>
      <c r="R358" s="70">
        <v>0.75</v>
      </c>
      <c r="S358" s="70">
        <v>1.34</v>
      </c>
      <c r="T358" s="70">
        <v>0.39</v>
      </c>
      <c r="U358" s="70">
        <v>32</v>
      </c>
      <c r="V358" s="70">
        <v>9</v>
      </c>
      <c r="BD358" s="20"/>
      <c r="BE358" s="20"/>
      <c r="BG358" s="3"/>
      <c r="BH358" s="1"/>
      <c r="BI358" s="1"/>
      <c r="BJ358" s="1"/>
      <c r="BK358" s="1"/>
      <c r="BL358" s="1"/>
    </row>
    <row r="359" spans="1:64" x14ac:dyDescent="0.25">
      <c r="A359" s="23" t="s">
        <v>1</v>
      </c>
      <c r="B359" s="23" t="s">
        <v>2</v>
      </c>
      <c r="C359" s="23" t="s">
        <v>13</v>
      </c>
      <c r="D359" s="23" t="s">
        <v>4</v>
      </c>
      <c r="E359" s="23" t="s">
        <v>1387</v>
      </c>
      <c r="F359" s="23" t="s">
        <v>1398</v>
      </c>
      <c r="G359"/>
      <c r="H359" s="69">
        <v>1.0266000000000001E-2</v>
      </c>
      <c r="I359" s="69"/>
      <c r="J359" s="71">
        <v>9.5600000000000004E-2</v>
      </c>
      <c r="K359" s="71">
        <v>0.14119999999999999</v>
      </c>
      <c r="L359" s="71">
        <v>5.28E-2</v>
      </c>
      <c r="M359" s="71">
        <v>4.3799999999999999E-2</v>
      </c>
      <c r="N359" s="69">
        <v>-5.3199999999999997E-2</v>
      </c>
      <c r="O359" s="69">
        <v>-0.2853</v>
      </c>
      <c r="P359" s="71"/>
      <c r="Q359" s="72">
        <v>522</v>
      </c>
      <c r="R359" s="70">
        <v>0.37</v>
      </c>
      <c r="S359" s="70">
        <v>0.61</v>
      </c>
      <c r="T359" s="70">
        <v>-0.11</v>
      </c>
      <c r="U359" s="70">
        <v>48</v>
      </c>
      <c r="V359" s="70">
        <v>9</v>
      </c>
      <c r="BD359" s="20"/>
      <c r="BE359" s="20"/>
      <c r="BG359" s="3"/>
      <c r="BH359" s="1"/>
      <c r="BI359" s="1"/>
      <c r="BJ359" s="1"/>
      <c r="BK359" s="1"/>
      <c r="BL359" s="1"/>
    </row>
    <row r="360" spans="1:64" x14ac:dyDescent="0.25">
      <c r="A360" s="23" t="s">
        <v>1</v>
      </c>
      <c r="B360" s="23" t="s">
        <v>2</v>
      </c>
      <c r="C360" s="23" t="s">
        <v>13</v>
      </c>
      <c r="D360" s="23" t="s">
        <v>4</v>
      </c>
      <c r="E360" s="23" t="s">
        <v>1387</v>
      </c>
      <c r="F360" s="23" t="s">
        <v>1394</v>
      </c>
      <c r="G360"/>
      <c r="H360" s="69">
        <v>7.3330000000000001E-3</v>
      </c>
      <c r="I360" s="69"/>
      <c r="J360" s="71">
        <v>7.6499999999999999E-2</v>
      </c>
      <c r="K360" s="71">
        <v>0.31780000000000003</v>
      </c>
      <c r="L360" s="71">
        <v>0.1653</v>
      </c>
      <c r="M360" s="71">
        <v>0.12230000000000001</v>
      </c>
      <c r="N360" s="69">
        <v>-0.19589999999999999</v>
      </c>
      <c r="O360" s="69">
        <v>-0.60250000000000004</v>
      </c>
      <c r="P360" s="71"/>
      <c r="Q360" s="72">
        <v>788</v>
      </c>
      <c r="R360" s="70">
        <v>0.52</v>
      </c>
      <c r="S360" s="70">
        <v>0.94</v>
      </c>
      <c r="T360" s="70">
        <v>-0.13</v>
      </c>
      <c r="U360" s="70">
        <v>89</v>
      </c>
      <c r="V360" s="70">
        <v>9</v>
      </c>
      <c r="BD360" s="20"/>
      <c r="BE360" s="20"/>
      <c r="BG360" s="3"/>
      <c r="BH360" s="1"/>
      <c r="BI360" s="1"/>
      <c r="BJ360" s="1"/>
      <c r="BK360" s="1"/>
      <c r="BL360" s="1"/>
    </row>
    <row r="361" spans="1:64" x14ac:dyDescent="0.25">
      <c r="A361" s="23" t="s">
        <v>1</v>
      </c>
      <c r="B361" s="23" t="s">
        <v>2</v>
      </c>
      <c r="C361" s="23" t="s">
        <v>13</v>
      </c>
      <c r="D361" s="23" t="s">
        <v>4</v>
      </c>
      <c r="E361" s="23" t="s">
        <v>1387</v>
      </c>
      <c r="F361" s="23" t="s">
        <v>1395</v>
      </c>
      <c r="G361"/>
      <c r="H361" s="69">
        <v>4.7200000000000002E-3</v>
      </c>
      <c r="I361" s="69"/>
      <c r="J361" s="71">
        <v>4.8800000000000003E-2</v>
      </c>
      <c r="K361" s="71">
        <v>0.1133</v>
      </c>
      <c r="L361" s="71">
        <v>4.9500000000000002E-2</v>
      </c>
      <c r="M361" s="71">
        <v>4.3999999999999997E-2</v>
      </c>
      <c r="N361" s="69">
        <v>-9.64E-2</v>
      </c>
      <c r="O361" s="69">
        <v>-0.15160000000000001</v>
      </c>
      <c r="P361" s="71"/>
      <c r="Q361" s="72">
        <v>549</v>
      </c>
      <c r="R361" s="70">
        <v>0.44</v>
      </c>
      <c r="S361" s="70">
        <v>0.69</v>
      </c>
      <c r="T361" s="70">
        <v>-0.08</v>
      </c>
      <c r="U361" s="70">
        <v>29</v>
      </c>
      <c r="V361" s="70">
        <v>8</v>
      </c>
      <c r="BD361" s="20"/>
      <c r="BE361" s="20"/>
      <c r="BG361" s="3"/>
      <c r="BH361" s="1"/>
      <c r="BI361" s="1"/>
      <c r="BJ361" s="1"/>
      <c r="BK361" s="1"/>
      <c r="BL361" s="1"/>
    </row>
    <row r="362" spans="1:64" x14ac:dyDescent="0.25">
      <c r="A362" s="23" t="s">
        <v>1</v>
      </c>
      <c r="B362" s="23" t="s">
        <v>2</v>
      </c>
      <c r="C362" s="23" t="s">
        <v>27</v>
      </c>
      <c r="D362" s="23" t="s">
        <v>48</v>
      </c>
      <c r="E362" s="23" t="s">
        <v>1387</v>
      </c>
      <c r="F362" s="23" t="s">
        <v>1542</v>
      </c>
      <c r="G362"/>
      <c r="H362" s="69">
        <v>8.2000000000000007E-3</v>
      </c>
      <c r="I362" s="69"/>
      <c r="J362" s="71">
        <v>-9.1999999999999998E-3</v>
      </c>
      <c r="K362" s="71">
        <v>0.1716</v>
      </c>
      <c r="L362" s="71">
        <v>7.2999999999999995E-2</v>
      </c>
      <c r="M362" s="71">
        <v>6.1899999999999997E-2</v>
      </c>
      <c r="N362" s="69">
        <v>-0.1787</v>
      </c>
      <c r="O362" s="69">
        <v>-0.28210000000000002</v>
      </c>
      <c r="P362" s="71"/>
      <c r="Q362" s="72">
        <v>27</v>
      </c>
      <c r="R362" s="70">
        <v>0.43</v>
      </c>
      <c r="S362" s="70">
        <v>1.02</v>
      </c>
      <c r="T362" s="70">
        <v>-0.06</v>
      </c>
      <c r="U362" s="70">
        <v>49</v>
      </c>
      <c r="V362" s="70">
        <v>10</v>
      </c>
      <c r="BD362" s="20"/>
      <c r="BE362" s="20"/>
      <c r="BG362" s="3"/>
      <c r="BH362" s="1"/>
      <c r="BI362" s="1"/>
      <c r="BJ362" s="1"/>
      <c r="BK362" s="1"/>
      <c r="BL362" s="1"/>
    </row>
    <row r="363" spans="1:64" x14ac:dyDescent="0.25">
      <c r="A363" s="23" t="s">
        <v>1</v>
      </c>
      <c r="B363" s="23" t="s">
        <v>2</v>
      </c>
      <c r="C363" s="23" t="s">
        <v>39</v>
      </c>
      <c r="D363" s="23" t="s">
        <v>4</v>
      </c>
      <c r="E363" s="23" t="s">
        <v>697</v>
      </c>
      <c r="F363" s="23" t="s">
        <v>1543</v>
      </c>
      <c r="G363"/>
      <c r="H363" s="69">
        <v>-8.0000000000000002E-3</v>
      </c>
      <c r="I363" s="69"/>
      <c r="J363" s="71">
        <v>6.9599999999999995E-2</v>
      </c>
      <c r="K363" s="71">
        <v>0.10780000000000001</v>
      </c>
      <c r="L363" s="71">
        <v>5.1799999999999999E-2</v>
      </c>
      <c r="M363" s="71">
        <v>4.7E-2</v>
      </c>
      <c r="N363" s="69">
        <v>-0.11119999999999999</v>
      </c>
      <c r="O363" s="69">
        <v>-0.17580000000000001</v>
      </c>
      <c r="P363" s="71"/>
      <c r="Q363" s="72">
        <v>1300</v>
      </c>
      <c r="R363" s="70">
        <v>0.48</v>
      </c>
      <c r="S363" s="70">
        <v>0.76</v>
      </c>
      <c r="T363" s="70">
        <v>-0.06</v>
      </c>
      <c r="U363" s="70">
        <v>26</v>
      </c>
      <c r="V363" s="70">
        <v>11</v>
      </c>
      <c r="BD363" s="20"/>
      <c r="BE363" s="20"/>
      <c r="BG363" s="3"/>
      <c r="BH363" s="1"/>
      <c r="BI363" s="1"/>
      <c r="BJ363" s="1"/>
      <c r="BK363" s="1"/>
      <c r="BL363" s="1"/>
    </row>
    <row r="364" spans="1:64" x14ac:dyDescent="0.25">
      <c r="A364" s="23" t="s">
        <v>1</v>
      </c>
      <c r="B364" s="23" t="s">
        <v>2</v>
      </c>
      <c r="C364" s="23" t="s">
        <v>39</v>
      </c>
      <c r="D364" s="23" t="s">
        <v>4</v>
      </c>
      <c r="E364" s="23" t="s">
        <v>727</v>
      </c>
      <c r="F364" s="23" t="s">
        <v>1626</v>
      </c>
      <c r="G364"/>
      <c r="H364" s="69">
        <v>1.2999999999999999E-2</v>
      </c>
      <c r="I364" s="69"/>
      <c r="J364" s="71">
        <v>-1.52E-2</v>
      </c>
      <c r="K364" s="71">
        <v>0.16769999999999999</v>
      </c>
      <c r="L364" s="71">
        <v>6.3200000000000006E-2</v>
      </c>
      <c r="M364" s="71">
        <v>5.04E-2</v>
      </c>
      <c r="N364" s="69">
        <v>-0.33460000000000001</v>
      </c>
      <c r="O364" s="69">
        <v>-0.37709999999999999</v>
      </c>
      <c r="P364" s="71"/>
      <c r="Q364" s="72">
        <v>230</v>
      </c>
      <c r="R364" s="70">
        <v>0.38</v>
      </c>
      <c r="S364" s="70">
        <v>0.69</v>
      </c>
      <c r="T364" s="70">
        <v>-0.24</v>
      </c>
      <c r="U364" s="70">
        <v>95</v>
      </c>
      <c r="V364" s="70">
        <v>11</v>
      </c>
      <c r="BD364" s="20"/>
      <c r="BE364" s="20"/>
      <c r="BG364" s="3"/>
      <c r="BH364" s="1"/>
      <c r="BI364" s="1"/>
      <c r="BJ364" s="1"/>
      <c r="BK364" s="1"/>
      <c r="BL364" s="1"/>
    </row>
    <row r="365" spans="1:64" x14ac:dyDescent="0.25">
      <c r="A365" s="23" t="s">
        <v>1</v>
      </c>
      <c r="B365" s="23" t="s">
        <v>2</v>
      </c>
      <c r="C365" s="23" t="s">
        <v>39</v>
      </c>
      <c r="D365" s="23" t="s">
        <v>16</v>
      </c>
      <c r="E365" s="23" t="s">
        <v>727</v>
      </c>
      <c r="F365" s="23" t="s">
        <v>3286</v>
      </c>
      <c r="G365"/>
      <c r="H365" s="69">
        <v>-3.2599999999999997E-2</v>
      </c>
      <c r="I365" s="69"/>
      <c r="J365" s="71">
        <v>0.122</v>
      </c>
      <c r="K365" s="71">
        <v>7.4700000000000003E-2</v>
      </c>
      <c r="L365" s="71">
        <v>2.1299999999999999E-2</v>
      </c>
      <c r="M365" s="71">
        <v>1.8800000000000001E-2</v>
      </c>
      <c r="N365" s="69">
        <v>-4.58E-2</v>
      </c>
      <c r="O365" s="69">
        <v>-0.16450000000000001</v>
      </c>
      <c r="P365" s="71"/>
      <c r="Q365" s="72">
        <v>20</v>
      </c>
      <c r="R365" s="70">
        <v>0.28999999999999998</v>
      </c>
      <c r="S365" s="70">
        <v>0.44</v>
      </c>
      <c r="T365" s="70">
        <v>-0.03</v>
      </c>
      <c r="U365" s="70">
        <v>32</v>
      </c>
      <c r="V365" s="70">
        <v>32</v>
      </c>
      <c r="BD365" s="20"/>
      <c r="BE365" s="20"/>
      <c r="BG365" s="3"/>
      <c r="BH365" s="1"/>
      <c r="BI365" s="1"/>
      <c r="BJ365" s="1"/>
      <c r="BK365" s="1"/>
      <c r="BL365" s="1"/>
    </row>
    <row r="366" spans="1:64" x14ac:dyDescent="0.25">
      <c r="A366" s="23" t="s">
        <v>1</v>
      </c>
      <c r="B366" s="23" t="s">
        <v>2</v>
      </c>
      <c r="C366" s="23" t="s">
        <v>13</v>
      </c>
      <c r="D366" s="23" t="s">
        <v>4</v>
      </c>
      <c r="E366" s="23" t="s">
        <v>1817</v>
      </c>
      <c r="F366" s="23" t="s">
        <v>1818</v>
      </c>
      <c r="G366"/>
      <c r="H366" s="69">
        <v>-7.3899999999999999E-3</v>
      </c>
      <c r="I366" s="69"/>
      <c r="J366" s="71">
        <v>0.2402</v>
      </c>
      <c r="K366" s="71">
        <v>0.1245</v>
      </c>
      <c r="L366" s="71">
        <v>0.15490000000000001</v>
      </c>
      <c r="M366" s="71">
        <v>0.15790000000000001</v>
      </c>
      <c r="N366" s="69">
        <v>-7.4000000000000003E-3</v>
      </c>
      <c r="O366" s="69">
        <v>-6.1899999999999997E-2</v>
      </c>
      <c r="P366" s="71"/>
      <c r="Q366" s="72">
        <v>3</v>
      </c>
      <c r="R366" s="70">
        <v>1.24</v>
      </c>
      <c r="S366" s="70">
        <v>2.8</v>
      </c>
      <c r="T366" s="70">
        <v>0.3</v>
      </c>
      <c r="U366" s="70">
        <v>5</v>
      </c>
      <c r="V366" s="70">
        <v>2</v>
      </c>
      <c r="BD366" s="20"/>
      <c r="BE366" s="20"/>
      <c r="BG366" s="3"/>
      <c r="BH366" s="1"/>
      <c r="BI366" s="1"/>
      <c r="BJ366" s="1"/>
      <c r="BK366" s="1"/>
      <c r="BL366" s="1"/>
    </row>
    <row r="367" spans="1:64" x14ac:dyDescent="0.25">
      <c r="A367" s="23" t="s">
        <v>1</v>
      </c>
      <c r="B367" s="23" t="s">
        <v>2</v>
      </c>
      <c r="C367" s="23" t="s">
        <v>39</v>
      </c>
      <c r="D367" s="23" t="s">
        <v>48</v>
      </c>
      <c r="E367" s="23" t="s">
        <v>124</v>
      </c>
      <c r="F367" s="23" t="s">
        <v>125</v>
      </c>
      <c r="G367"/>
      <c r="H367" s="69">
        <v>-1.67E-3</v>
      </c>
      <c r="I367" s="69"/>
      <c r="J367" s="71">
        <v>-4.0399999999999998E-2</v>
      </c>
      <c r="K367" s="71">
        <v>0.16059999999999999</v>
      </c>
      <c r="L367" s="71">
        <v>5.8400000000000001E-2</v>
      </c>
      <c r="M367" s="71">
        <v>4.6100000000000002E-2</v>
      </c>
      <c r="N367" s="69">
        <v>-0.24079999999999999</v>
      </c>
      <c r="O367" s="69">
        <v>-0.2964</v>
      </c>
      <c r="P367" s="71"/>
      <c r="Q367" s="72">
        <v>12</v>
      </c>
      <c r="R367" s="70">
        <v>0.36</v>
      </c>
      <c r="S367" s="70">
        <v>0.42</v>
      </c>
      <c r="T367" s="70">
        <v>0.55000000000000004</v>
      </c>
      <c r="U367" s="70">
        <v>40</v>
      </c>
      <c r="V367" s="70">
        <v>6</v>
      </c>
      <c r="BD367" s="20"/>
      <c r="BE367" s="20"/>
      <c r="BG367" s="3"/>
      <c r="BH367" s="1"/>
      <c r="BI367" s="1"/>
      <c r="BJ367" s="1"/>
      <c r="BK367" s="1"/>
      <c r="BL367" s="1"/>
    </row>
    <row r="368" spans="1:64" x14ac:dyDescent="0.25">
      <c r="A368" s="23" t="s">
        <v>1</v>
      </c>
      <c r="B368" s="23" t="s">
        <v>2</v>
      </c>
      <c r="C368" s="23" t="s">
        <v>13</v>
      </c>
      <c r="D368" s="23" t="s">
        <v>4</v>
      </c>
      <c r="E368" s="23" t="s">
        <v>126</v>
      </c>
      <c r="F368" s="23" t="s">
        <v>127</v>
      </c>
      <c r="G368"/>
      <c r="H368" s="69">
        <v>1.0028E-2</v>
      </c>
      <c r="I368" s="69"/>
      <c r="J368" s="71">
        <v>9.7999999999999997E-3</v>
      </c>
      <c r="K368" s="71">
        <v>0.31190000000000001</v>
      </c>
      <c r="L368" s="71">
        <v>0.17860000000000001</v>
      </c>
      <c r="M368" s="71">
        <v>0.1489</v>
      </c>
      <c r="N368" s="69">
        <v>-7.4700000000000003E-2</v>
      </c>
      <c r="O368" s="69">
        <v>-0.2908</v>
      </c>
      <c r="P368" s="71"/>
      <c r="Q368" s="72">
        <v>110</v>
      </c>
      <c r="R368" s="70">
        <v>0.56999999999999995</v>
      </c>
      <c r="S368" s="70">
        <v>1.39</v>
      </c>
      <c r="T368" s="70">
        <v>-0.03</v>
      </c>
      <c r="U368" s="70">
        <v>61</v>
      </c>
      <c r="V368" s="70">
        <v>7</v>
      </c>
      <c r="BD368" s="20"/>
      <c r="BE368" s="20"/>
      <c r="BG368" s="3"/>
      <c r="BH368" s="1"/>
      <c r="BI368" s="1"/>
      <c r="BJ368" s="1"/>
      <c r="BK368" s="1"/>
      <c r="BL368" s="1"/>
    </row>
    <row r="369" spans="1:64" x14ac:dyDescent="0.25">
      <c r="A369" s="23" t="s">
        <v>1</v>
      </c>
      <c r="B369" s="23" t="s">
        <v>8</v>
      </c>
      <c r="C369" s="23" t="s">
        <v>7</v>
      </c>
      <c r="D369" s="23" t="s">
        <v>4</v>
      </c>
      <c r="E369" s="23" t="s">
        <v>2993</v>
      </c>
      <c r="F369" s="23" t="s">
        <v>2994</v>
      </c>
      <c r="G369"/>
      <c r="H369" s="69">
        <v>2.47E-2</v>
      </c>
      <c r="I369" s="69"/>
      <c r="J369" s="71">
        <v>7.0900000000000005E-2</v>
      </c>
      <c r="K369" s="71">
        <v>0.12870000000000001</v>
      </c>
      <c r="L369" s="71">
        <v>5.8400000000000001E-2</v>
      </c>
      <c r="M369" s="71">
        <v>5.1299999999999998E-2</v>
      </c>
      <c r="N369" s="69">
        <v>-0.1038</v>
      </c>
      <c r="O369" s="69">
        <v>-0.22950000000000001</v>
      </c>
      <c r="P369" s="71"/>
      <c r="Q369" s="72">
        <v>297</v>
      </c>
      <c r="R369" s="70">
        <v>0.45</v>
      </c>
      <c r="S369" s="70">
        <v>0.75</v>
      </c>
      <c r="T369" s="70">
        <v>-0.03</v>
      </c>
      <c r="U369" s="70">
        <v>72</v>
      </c>
      <c r="V369" s="70">
        <v>13</v>
      </c>
      <c r="BD369" s="20"/>
      <c r="BE369" s="20"/>
      <c r="BG369" s="3"/>
      <c r="BH369" s="1"/>
      <c r="BI369" s="1"/>
      <c r="BJ369" s="1"/>
      <c r="BK369" s="1"/>
      <c r="BL369" s="1"/>
    </row>
    <row r="370" spans="1:64" x14ac:dyDescent="0.25">
      <c r="A370" s="23" t="s">
        <v>1</v>
      </c>
      <c r="B370" s="23" t="s">
        <v>2</v>
      </c>
      <c r="C370" s="23" t="s">
        <v>39</v>
      </c>
      <c r="D370" s="23" t="s">
        <v>4</v>
      </c>
      <c r="E370" s="23" t="s">
        <v>132</v>
      </c>
      <c r="F370" s="23" t="s">
        <v>729</v>
      </c>
      <c r="G370"/>
      <c r="H370" s="69">
        <v>4.7000000000000002E-3</v>
      </c>
      <c r="I370" s="69"/>
      <c r="J370" s="71">
        <v>-2.93E-2</v>
      </c>
      <c r="K370" s="71">
        <v>0.1111</v>
      </c>
      <c r="L370" s="71">
        <v>6.6199999999999995E-2</v>
      </c>
      <c r="M370" s="71">
        <v>6.1800000000000001E-2</v>
      </c>
      <c r="N370" s="69">
        <v>-0.12189999999999999</v>
      </c>
      <c r="O370" s="69">
        <v>-0.15559999999999999</v>
      </c>
      <c r="P370" s="71"/>
      <c r="Q370" s="72">
        <v>11</v>
      </c>
      <c r="R370" s="70">
        <v>0.6</v>
      </c>
      <c r="S370" s="70">
        <v>1.1000000000000001</v>
      </c>
      <c r="T370" s="70">
        <v>0.3</v>
      </c>
      <c r="U370" s="70">
        <v>32</v>
      </c>
      <c r="V370" s="70">
        <v>9</v>
      </c>
      <c r="BD370" s="20"/>
      <c r="BE370" s="20"/>
      <c r="BG370" s="3"/>
      <c r="BH370" s="1"/>
      <c r="BI370" s="1"/>
      <c r="BJ370" s="1"/>
      <c r="BK370" s="1"/>
      <c r="BL370" s="1"/>
    </row>
    <row r="371" spans="1:64" x14ac:dyDescent="0.25">
      <c r="A371" s="23" t="s">
        <v>1</v>
      </c>
      <c r="B371" s="23" t="s">
        <v>2</v>
      </c>
      <c r="C371" s="23" t="s">
        <v>13</v>
      </c>
      <c r="D371" s="23" t="s">
        <v>4</v>
      </c>
      <c r="E371" s="23" t="s">
        <v>132</v>
      </c>
      <c r="F371" s="23" t="s">
        <v>133</v>
      </c>
      <c r="G371"/>
      <c r="H371" s="69">
        <v>-1.6799999999999999E-2</v>
      </c>
      <c r="I371" s="69"/>
      <c r="J371" s="71">
        <v>9.2899999999999996E-2</v>
      </c>
      <c r="K371" s="71">
        <v>0.1043</v>
      </c>
      <c r="L371" s="71">
        <v>4.4200000000000003E-2</v>
      </c>
      <c r="M371" s="71">
        <v>3.95E-2</v>
      </c>
      <c r="N371" s="69">
        <v>-3.5200000000000002E-2</v>
      </c>
      <c r="O371" s="69">
        <v>-0.17879999999999999</v>
      </c>
      <c r="P371" s="71"/>
      <c r="Q371" s="72">
        <v>1</v>
      </c>
      <c r="R371" s="70">
        <v>0.42</v>
      </c>
      <c r="S371" s="70">
        <v>0.61</v>
      </c>
      <c r="T371" s="70">
        <v>0.85</v>
      </c>
      <c r="U371" s="70">
        <v>26</v>
      </c>
      <c r="V371" s="70">
        <v>6</v>
      </c>
      <c r="BD371" s="20"/>
      <c r="BE371" s="20"/>
      <c r="BG371" s="3"/>
      <c r="BH371" s="1"/>
      <c r="BI371" s="1"/>
      <c r="BJ371" s="1"/>
      <c r="BK371" s="1"/>
      <c r="BL371" s="1"/>
    </row>
    <row r="372" spans="1:64" x14ac:dyDescent="0.25">
      <c r="A372" s="23" t="s">
        <v>1</v>
      </c>
      <c r="B372" s="23" t="s">
        <v>2</v>
      </c>
      <c r="C372" s="23" t="s">
        <v>13</v>
      </c>
      <c r="D372" s="23" t="s">
        <v>4</v>
      </c>
      <c r="E372" s="23" t="s">
        <v>132</v>
      </c>
      <c r="F372" s="23" t="s">
        <v>134</v>
      </c>
      <c r="G372"/>
      <c r="H372" s="69">
        <v>8.6499999999999994E-2</v>
      </c>
      <c r="I372" s="69"/>
      <c r="J372" s="71">
        <v>-4.9000000000000002E-2</v>
      </c>
      <c r="K372" s="71">
        <v>0.41570000000000001</v>
      </c>
      <c r="L372" s="71">
        <v>0.22040000000000001</v>
      </c>
      <c r="M372" s="71">
        <v>0.16039999999999999</v>
      </c>
      <c r="N372" s="69">
        <v>-0.20469999999999999</v>
      </c>
      <c r="O372" s="69">
        <v>-0.45169999999999999</v>
      </c>
      <c r="P372" s="71"/>
      <c r="Q372" s="72">
        <v>31</v>
      </c>
      <c r="R372" s="70">
        <v>0.53</v>
      </c>
      <c r="S372" s="70">
        <v>1.25</v>
      </c>
      <c r="T372" s="70">
        <v>-0.19</v>
      </c>
      <c r="U372" s="70">
        <v>69</v>
      </c>
      <c r="V372" s="70">
        <v>10</v>
      </c>
      <c r="BD372" s="20"/>
      <c r="BE372" s="20"/>
      <c r="BG372" s="3"/>
      <c r="BH372" s="1"/>
      <c r="BI372" s="1"/>
      <c r="BJ372" s="1"/>
      <c r="BK372" s="1"/>
      <c r="BL372" s="1"/>
    </row>
    <row r="373" spans="1:64" x14ac:dyDescent="0.25">
      <c r="A373" s="23" t="s">
        <v>1</v>
      </c>
      <c r="B373" s="23" t="s">
        <v>2</v>
      </c>
      <c r="C373" s="23" t="s">
        <v>13</v>
      </c>
      <c r="D373" s="23" t="s">
        <v>16</v>
      </c>
      <c r="E373" s="23" t="s">
        <v>132</v>
      </c>
      <c r="F373" s="23" t="s">
        <v>1425</v>
      </c>
      <c r="G373"/>
      <c r="H373" s="69">
        <v>8.7265999999999996E-2</v>
      </c>
      <c r="I373" s="69"/>
      <c r="J373" s="71">
        <v>-2.6599999999999999E-2</v>
      </c>
      <c r="K373" s="71">
        <v>0.22459999999999999</v>
      </c>
      <c r="L373" s="71">
        <v>-9.9299999999999999E-2</v>
      </c>
      <c r="M373" s="71">
        <v>-0.1167</v>
      </c>
      <c r="N373" s="69">
        <v>-0.25140000000000001</v>
      </c>
      <c r="O373" s="69">
        <v>-0.34079999999999999</v>
      </c>
      <c r="P373" s="71"/>
      <c r="Q373" s="72">
        <v>4</v>
      </c>
      <c r="R373" s="70">
        <v>-0.44</v>
      </c>
      <c r="S373" s="70">
        <v>-0.75</v>
      </c>
      <c r="T373" s="70">
        <v>-0.17</v>
      </c>
      <c r="U373" s="70">
        <v>28</v>
      </c>
      <c r="V373" s="70">
        <v>28</v>
      </c>
      <c r="BD373" s="20"/>
      <c r="BE373" s="20"/>
      <c r="BG373" s="3"/>
      <c r="BH373" s="1"/>
      <c r="BI373" s="1"/>
      <c r="BJ373" s="1"/>
      <c r="BK373" s="1"/>
      <c r="BL373" s="1"/>
    </row>
    <row r="374" spans="1:64" x14ac:dyDescent="0.25">
      <c r="A374" s="23" t="s">
        <v>1</v>
      </c>
      <c r="B374" s="23" t="s">
        <v>2</v>
      </c>
      <c r="C374" s="23" t="s">
        <v>13</v>
      </c>
      <c r="D374" s="23" t="s">
        <v>4</v>
      </c>
      <c r="E374" s="23" t="s">
        <v>1741</v>
      </c>
      <c r="F374" s="23" t="s">
        <v>1771</v>
      </c>
      <c r="G374"/>
      <c r="H374" s="69">
        <v>3.1449999999999999E-2</v>
      </c>
      <c r="I374" s="69"/>
      <c r="J374" s="71">
        <v>-3.15E-2</v>
      </c>
      <c r="K374" s="71">
        <v>0.14299999999999999</v>
      </c>
      <c r="L374" s="71">
        <v>-5.5999999999999999E-3</v>
      </c>
      <c r="M374" s="71">
        <v>-1.55E-2</v>
      </c>
      <c r="N374" s="69">
        <v>-0.30680000000000002</v>
      </c>
      <c r="O374" s="69">
        <v>-0.35399999999999998</v>
      </c>
      <c r="P374" s="71"/>
      <c r="Q374" s="72">
        <v>19</v>
      </c>
      <c r="R374" s="70">
        <v>-0.04</v>
      </c>
      <c r="S374" s="70">
        <v>-7.0000000000000007E-2</v>
      </c>
      <c r="T374" s="70">
        <v>-0.21</v>
      </c>
      <c r="U374" s="70">
        <v>101</v>
      </c>
      <c r="V374" s="70">
        <v>35</v>
      </c>
      <c r="BD374" s="20"/>
      <c r="BE374" s="20"/>
      <c r="BG374" s="3"/>
      <c r="BH374" s="1"/>
      <c r="BI374" s="1"/>
      <c r="BJ374" s="1"/>
      <c r="BK374" s="1"/>
      <c r="BL374" s="1"/>
    </row>
    <row r="375" spans="1:64" x14ac:dyDescent="0.25">
      <c r="A375" s="23" t="s">
        <v>1</v>
      </c>
      <c r="B375" s="23" t="s">
        <v>2</v>
      </c>
      <c r="C375" s="23" t="s">
        <v>39</v>
      </c>
      <c r="D375" s="23" t="s">
        <v>4</v>
      </c>
      <c r="E375" s="23" t="s">
        <v>136</v>
      </c>
      <c r="F375" s="23" t="s">
        <v>137</v>
      </c>
      <c r="G375"/>
      <c r="H375" s="69">
        <v>5.5069999999999997E-3</v>
      </c>
      <c r="I375" s="69"/>
      <c r="J375" s="71">
        <v>2.69E-2</v>
      </c>
      <c r="K375" s="71">
        <v>8.3000000000000004E-2</v>
      </c>
      <c r="L375" s="71">
        <v>4.7699999999999999E-2</v>
      </c>
      <c r="M375" s="71">
        <v>4.5199999999999997E-2</v>
      </c>
      <c r="N375" s="69">
        <v>-8.0500000000000002E-2</v>
      </c>
      <c r="O375" s="69">
        <v>-0.1022</v>
      </c>
      <c r="P375" s="71"/>
      <c r="Q375" s="72">
        <v>67</v>
      </c>
      <c r="R375" s="70">
        <v>0.56999999999999995</v>
      </c>
      <c r="S375" s="70">
        <v>1.17</v>
      </c>
      <c r="T375" s="70">
        <v>-0.03</v>
      </c>
      <c r="U375" s="70">
        <v>25</v>
      </c>
      <c r="V375" s="70">
        <v>6</v>
      </c>
      <c r="BD375" s="20"/>
      <c r="BE375" s="20"/>
      <c r="BG375" s="3"/>
      <c r="BH375" s="1"/>
      <c r="BI375" s="1"/>
      <c r="BJ375" s="1"/>
      <c r="BK375" s="1"/>
      <c r="BL375" s="1"/>
    </row>
    <row r="376" spans="1:64" x14ac:dyDescent="0.25">
      <c r="A376" s="23" t="s">
        <v>1</v>
      </c>
      <c r="B376" s="23" t="s">
        <v>2</v>
      </c>
      <c r="C376" s="23" t="s">
        <v>39</v>
      </c>
      <c r="D376" s="23" t="s">
        <v>48</v>
      </c>
      <c r="E376" s="23" t="s">
        <v>3156</v>
      </c>
      <c r="F376" s="23" t="s">
        <v>3157</v>
      </c>
      <c r="G376"/>
      <c r="H376" s="69">
        <v>-1.4200000000000001E-2</v>
      </c>
      <c r="I376" s="69"/>
      <c r="J376" s="71">
        <v>1.21E-2</v>
      </c>
      <c r="K376" s="71">
        <v>0.1525</v>
      </c>
      <c r="L376" s="71">
        <v>8.0699999999999994E-2</v>
      </c>
      <c r="M376" s="71">
        <v>7.17E-2</v>
      </c>
      <c r="N376" s="69">
        <v>-0.10249999999999999</v>
      </c>
      <c r="O376" s="69">
        <v>-0.25180000000000002</v>
      </c>
      <c r="P376" s="71"/>
      <c r="Q376" s="72">
        <v>2</v>
      </c>
      <c r="R376" s="70">
        <v>0.53</v>
      </c>
      <c r="S376" s="70">
        <v>0.81</v>
      </c>
      <c r="T376" s="70">
        <v>0.34</v>
      </c>
      <c r="U376" s="70">
        <v>36</v>
      </c>
      <c r="V376" s="70">
        <v>6</v>
      </c>
      <c r="BD376" s="20"/>
      <c r="BE376" s="20"/>
      <c r="BG376" s="3"/>
      <c r="BH376" s="1"/>
      <c r="BI376" s="1"/>
      <c r="BJ376" s="1"/>
      <c r="BK376" s="1"/>
      <c r="BL376" s="1"/>
    </row>
    <row r="377" spans="1:64" x14ac:dyDescent="0.25">
      <c r="A377" s="23" t="s">
        <v>1</v>
      </c>
      <c r="B377" s="23" t="s">
        <v>18</v>
      </c>
      <c r="C377" s="23" t="s">
        <v>56</v>
      </c>
      <c r="D377" s="23" t="s">
        <v>40</v>
      </c>
      <c r="E377" s="23" t="s">
        <v>3158</v>
      </c>
      <c r="F377" s="23" t="s">
        <v>3159</v>
      </c>
      <c r="G377"/>
      <c r="H377" s="69">
        <v>-8.9999999999999993E-3</v>
      </c>
      <c r="I377" s="69"/>
      <c r="J377" s="71">
        <v>0.1226</v>
      </c>
      <c r="K377" s="71">
        <v>0.13500000000000001</v>
      </c>
      <c r="L377" s="71">
        <v>0.1245</v>
      </c>
      <c r="M377" s="71">
        <v>0.1225</v>
      </c>
      <c r="N377" s="69">
        <v>-8.9999999999999993E-3</v>
      </c>
      <c r="O377" s="69">
        <v>-0.06</v>
      </c>
      <c r="P377" s="71"/>
      <c r="Q377" s="72">
        <v>0</v>
      </c>
      <c r="R377" s="70">
        <v>0.92</v>
      </c>
      <c r="S377" s="70">
        <v>1.26</v>
      </c>
      <c r="T377" s="70"/>
      <c r="U377" s="70">
        <v>4</v>
      </c>
      <c r="V377" s="70">
        <v>2</v>
      </c>
      <c r="BD377" s="20"/>
      <c r="BE377" s="20"/>
      <c r="BG377" s="3"/>
      <c r="BH377" s="1"/>
      <c r="BI377" s="1"/>
      <c r="BJ377" s="1"/>
      <c r="BK377" s="1"/>
      <c r="BL377" s="1"/>
    </row>
    <row r="378" spans="1:64" x14ac:dyDescent="0.25">
      <c r="A378" s="23" t="s">
        <v>1</v>
      </c>
      <c r="B378" s="23" t="s">
        <v>2</v>
      </c>
      <c r="C378" s="23" t="s">
        <v>13</v>
      </c>
      <c r="D378" s="23" t="s">
        <v>4</v>
      </c>
      <c r="E378" s="23" t="s">
        <v>138</v>
      </c>
      <c r="F378" s="23" t="s">
        <v>139</v>
      </c>
      <c r="G378"/>
      <c r="H378" s="69">
        <v>-2.3199999999999998E-2</v>
      </c>
      <c r="I378" s="69"/>
      <c r="J378" s="71">
        <v>3.09E-2</v>
      </c>
      <c r="K378" s="71">
        <v>0.13450000000000001</v>
      </c>
      <c r="L378" s="71">
        <v>7.7299999999999994E-2</v>
      </c>
      <c r="M378" s="71">
        <v>7.0599999999999996E-2</v>
      </c>
      <c r="N378" s="69">
        <v>-0.20760000000000001</v>
      </c>
      <c r="O378" s="69">
        <v>-0.2969</v>
      </c>
      <c r="P378" s="71"/>
      <c r="Q378" s="72">
        <v>97</v>
      </c>
      <c r="R378" s="70">
        <v>0.56999999999999995</v>
      </c>
      <c r="S378" s="70">
        <v>1.17</v>
      </c>
      <c r="T378" s="70">
        <v>-0.04</v>
      </c>
      <c r="U378" s="70">
        <v>164</v>
      </c>
      <c r="V378" s="70">
        <v>7</v>
      </c>
      <c r="BD378" s="20"/>
      <c r="BE378" s="20"/>
      <c r="BG378" s="3"/>
      <c r="BH378" s="1"/>
      <c r="BI378" s="1"/>
      <c r="BJ378" s="1"/>
      <c r="BK378" s="1"/>
      <c r="BL378" s="1"/>
    </row>
    <row r="379" spans="1:64" x14ac:dyDescent="0.25">
      <c r="A379" s="23" t="s">
        <v>1</v>
      </c>
      <c r="B379" s="23" t="s">
        <v>2</v>
      </c>
      <c r="C379" s="23" t="s">
        <v>13</v>
      </c>
      <c r="D379" s="23" t="s">
        <v>4</v>
      </c>
      <c r="E379" s="23" t="s">
        <v>138</v>
      </c>
      <c r="F379" s="23" t="s">
        <v>140</v>
      </c>
      <c r="G379"/>
      <c r="H379" s="69">
        <v>-4.65E-2</v>
      </c>
      <c r="I379" s="69"/>
      <c r="J379" s="71">
        <v>-8.7099999999999997E-2</v>
      </c>
      <c r="K379" s="71">
        <v>0.14729999999999999</v>
      </c>
      <c r="L379" s="71">
        <v>7.7100000000000002E-2</v>
      </c>
      <c r="M379" s="71">
        <v>6.8400000000000002E-2</v>
      </c>
      <c r="N379" s="69">
        <v>-0.3034</v>
      </c>
      <c r="O379" s="69">
        <v>-0.30730000000000002</v>
      </c>
      <c r="P379" s="71"/>
      <c r="Q379" s="72">
        <v>13</v>
      </c>
      <c r="R379" s="70">
        <v>0.52</v>
      </c>
      <c r="S379" s="70">
        <v>0.98</v>
      </c>
      <c r="T379" s="70">
        <v>0.02</v>
      </c>
      <c r="U379" s="70">
        <v>121</v>
      </c>
      <c r="V379" s="70">
        <v>6</v>
      </c>
      <c r="BD379" s="20"/>
      <c r="BE379" s="20"/>
      <c r="BG379" s="3"/>
      <c r="BH379" s="1"/>
      <c r="BI379" s="1"/>
      <c r="BJ379" s="1"/>
      <c r="BK379" s="1"/>
      <c r="BL379" s="1"/>
    </row>
    <row r="380" spans="1:64" x14ac:dyDescent="0.25">
      <c r="A380" s="23" t="s">
        <v>1</v>
      </c>
      <c r="B380" s="23" t="s">
        <v>18</v>
      </c>
      <c r="C380" s="23" t="s">
        <v>25</v>
      </c>
      <c r="D380" s="23" t="s">
        <v>45</v>
      </c>
      <c r="E380" s="23" t="s">
        <v>141</v>
      </c>
      <c r="F380" s="23" t="s">
        <v>1451</v>
      </c>
      <c r="G380"/>
      <c r="H380" s="69">
        <v>5.1999999999999998E-3</v>
      </c>
      <c r="I380" s="69"/>
      <c r="J380" s="71">
        <v>-0.10340000000000001</v>
      </c>
      <c r="K380" s="71">
        <v>0.1031</v>
      </c>
      <c r="L380" s="71">
        <v>2.8000000000000001E-2</v>
      </c>
      <c r="M380" s="71">
        <v>2.29E-2</v>
      </c>
      <c r="N380" s="69">
        <v>-0.1046</v>
      </c>
      <c r="O380" s="69">
        <v>-0.12870000000000001</v>
      </c>
      <c r="P380" s="71"/>
      <c r="Q380" s="72">
        <v>6</v>
      </c>
      <c r="R380" s="70">
        <v>0.27</v>
      </c>
      <c r="S380" s="70">
        <v>0.3</v>
      </c>
      <c r="T380" s="70">
        <v>0</v>
      </c>
      <c r="U380" s="70">
        <v>13</v>
      </c>
      <c r="V380" s="70">
        <v>4</v>
      </c>
      <c r="BD380" s="20"/>
      <c r="BE380" s="20"/>
      <c r="BG380" s="3"/>
      <c r="BH380" s="1"/>
      <c r="BI380" s="1"/>
      <c r="BJ380" s="1"/>
      <c r="BK380" s="1"/>
      <c r="BL380" s="1"/>
    </row>
    <row r="381" spans="1:64" x14ac:dyDescent="0.25">
      <c r="A381" s="23" t="s">
        <v>1</v>
      </c>
      <c r="B381" s="23" t="s">
        <v>18</v>
      </c>
      <c r="C381" s="23" t="s">
        <v>71</v>
      </c>
      <c r="D381" s="23" t="s">
        <v>45</v>
      </c>
      <c r="E381" s="23" t="s">
        <v>141</v>
      </c>
      <c r="F381" s="23" t="s">
        <v>142</v>
      </c>
      <c r="G381"/>
      <c r="H381" s="69">
        <v>4.7000000000000002E-3</v>
      </c>
      <c r="I381" s="69"/>
      <c r="J381" s="71">
        <v>-0.1086</v>
      </c>
      <c r="K381" s="71">
        <v>9.64E-2</v>
      </c>
      <c r="L381" s="71">
        <v>7.5200000000000003E-2</v>
      </c>
      <c r="M381" s="71">
        <v>7.2900000000000006E-2</v>
      </c>
      <c r="N381" s="69">
        <v>-0.1101</v>
      </c>
      <c r="O381" s="69">
        <v>-0.1206</v>
      </c>
      <c r="P381" s="71"/>
      <c r="Q381" s="72">
        <v>14</v>
      </c>
      <c r="R381" s="70">
        <v>0.78</v>
      </c>
      <c r="S381" s="70">
        <v>0.93</v>
      </c>
      <c r="T381" s="70">
        <v>-0.02</v>
      </c>
      <c r="U381" s="70">
        <v>19</v>
      </c>
      <c r="V381" s="70">
        <v>4</v>
      </c>
      <c r="BD381" s="20"/>
      <c r="BE381" s="20"/>
      <c r="BG381" s="3"/>
      <c r="BH381" s="1"/>
      <c r="BI381" s="1"/>
      <c r="BJ381" s="1"/>
      <c r="BK381" s="1"/>
      <c r="BL381" s="1"/>
    </row>
    <row r="382" spans="1:64" x14ac:dyDescent="0.25">
      <c r="A382" s="23" t="s">
        <v>1</v>
      </c>
      <c r="B382" s="23" t="s">
        <v>2</v>
      </c>
      <c r="C382" s="23" t="s">
        <v>3</v>
      </c>
      <c r="D382" s="23" t="s">
        <v>4</v>
      </c>
      <c r="E382" s="23" t="s">
        <v>1388</v>
      </c>
      <c r="F382" s="23" t="s">
        <v>1389</v>
      </c>
      <c r="G382"/>
      <c r="H382" s="69">
        <v>1.6000000000000001E-3</v>
      </c>
      <c r="I382" s="69"/>
      <c r="J382" s="71">
        <v>-0.1492</v>
      </c>
      <c r="K382" s="71">
        <v>9.0700000000000003E-2</v>
      </c>
      <c r="L382" s="71">
        <v>-7.5300000000000006E-2</v>
      </c>
      <c r="M382" s="71">
        <v>-7.6499999999999999E-2</v>
      </c>
      <c r="N382" s="69">
        <v>-0.29239999999999999</v>
      </c>
      <c r="O382" s="69">
        <v>-0.29520000000000002</v>
      </c>
      <c r="P382" s="71"/>
      <c r="Q382" s="72">
        <v>3</v>
      </c>
      <c r="R382" s="70">
        <v>-0.83</v>
      </c>
      <c r="S382" s="70">
        <v>-1.1100000000000001</v>
      </c>
      <c r="T382" s="70">
        <v>-0.05</v>
      </c>
      <c r="U382" s="70">
        <v>26</v>
      </c>
      <c r="V382" s="70">
        <v>7</v>
      </c>
      <c r="BD382" s="20"/>
      <c r="BE382" s="20"/>
      <c r="BG382" s="3"/>
      <c r="BH382" s="1"/>
      <c r="BI382" s="1"/>
      <c r="BJ382" s="1"/>
      <c r="BK382" s="1"/>
      <c r="BL382" s="1"/>
    </row>
    <row r="383" spans="1:64" x14ac:dyDescent="0.25">
      <c r="A383" s="23" t="s">
        <v>1</v>
      </c>
      <c r="B383" s="23" t="s">
        <v>2</v>
      </c>
      <c r="C383" s="23" t="s">
        <v>13</v>
      </c>
      <c r="D383" s="23" t="s">
        <v>4</v>
      </c>
      <c r="E383" s="23" t="s">
        <v>2116</v>
      </c>
      <c r="F383" s="23" t="s">
        <v>2117</v>
      </c>
      <c r="G383"/>
      <c r="H383" s="69">
        <v>-5.3800000000000001E-2</v>
      </c>
      <c r="I383" s="69"/>
      <c r="J383" s="71">
        <v>2.9100000000000001E-2</v>
      </c>
      <c r="K383" s="71">
        <v>0.1399</v>
      </c>
      <c r="L383" s="71">
        <v>6.7299999999999999E-2</v>
      </c>
      <c r="M383" s="71">
        <v>5.9200000000000003E-2</v>
      </c>
      <c r="N383" s="69">
        <v>-0.12379999999999999</v>
      </c>
      <c r="O383" s="69">
        <v>-0.20280000000000001</v>
      </c>
      <c r="P383" s="71"/>
      <c r="Q383" s="72">
        <v>7</v>
      </c>
      <c r="R383" s="70">
        <v>0.48</v>
      </c>
      <c r="S383" s="70">
        <v>0.99</v>
      </c>
      <c r="T383" s="70">
        <v>-0.13</v>
      </c>
      <c r="U383" s="70">
        <v>70</v>
      </c>
      <c r="V383" s="70">
        <v>9</v>
      </c>
      <c r="BD383" s="20"/>
      <c r="BE383" s="20"/>
      <c r="BG383" s="3"/>
      <c r="BH383" s="1"/>
      <c r="BI383" s="1"/>
      <c r="BJ383" s="1"/>
      <c r="BK383" s="1"/>
      <c r="BL383" s="1"/>
    </row>
    <row r="384" spans="1:64" x14ac:dyDescent="0.25">
      <c r="A384" s="23" t="s">
        <v>1</v>
      </c>
      <c r="B384" s="23" t="s">
        <v>2</v>
      </c>
      <c r="C384" s="23" t="s">
        <v>28</v>
      </c>
      <c r="D384" s="23" t="s">
        <v>4</v>
      </c>
      <c r="E384" s="23" t="s">
        <v>1615</v>
      </c>
      <c r="F384" s="23" t="s">
        <v>1616</v>
      </c>
      <c r="G384"/>
      <c r="H384" s="69">
        <v>3.0000000000000001E-3</v>
      </c>
      <c r="I384" s="69"/>
      <c r="J384" s="71">
        <v>0.15479999999999999</v>
      </c>
      <c r="K384" s="71">
        <v>9.4700000000000006E-2</v>
      </c>
      <c r="L384" s="71">
        <v>0.1386</v>
      </c>
      <c r="M384" s="71">
        <v>0.1429</v>
      </c>
      <c r="N384" s="69">
        <v>0</v>
      </c>
      <c r="O384" s="69">
        <v>-0.1135</v>
      </c>
      <c r="P384" s="71"/>
      <c r="Q384" s="72">
        <v>73</v>
      </c>
      <c r="R384" s="70">
        <v>1.46</v>
      </c>
      <c r="S384" s="70">
        <v>2.65</v>
      </c>
      <c r="T384" s="70">
        <v>0.33</v>
      </c>
      <c r="U384" s="70">
        <v>11</v>
      </c>
      <c r="V384" s="70">
        <v>3</v>
      </c>
      <c r="BD384" s="20"/>
      <c r="BE384" s="20"/>
      <c r="BG384" s="3"/>
      <c r="BH384" s="1"/>
      <c r="BI384" s="1"/>
      <c r="BJ384" s="1"/>
      <c r="BK384" s="1"/>
      <c r="BL384" s="1"/>
    </row>
    <row r="385" spans="1:64" x14ac:dyDescent="0.25">
      <c r="A385" s="23" t="s">
        <v>1</v>
      </c>
      <c r="B385" s="23" t="s">
        <v>2</v>
      </c>
      <c r="C385" s="23" t="s">
        <v>22</v>
      </c>
      <c r="D385" s="23" t="s">
        <v>4</v>
      </c>
      <c r="E385" s="23" t="s">
        <v>1615</v>
      </c>
      <c r="F385" s="23" t="s">
        <v>1617</v>
      </c>
      <c r="G385"/>
      <c r="H385" s="69">
        <v>3.3000000000000002E-2</v>
      </c>
      <c r="I385" s="69"/>
      <c r="J385" s="71">
        <v>5.5199999999999999E-2</v>
      </c>
      <c r="K385" s="71">
        <v>0.2001</v>
      </c>
      <c r="L385" s="71">
        <v>0.21390000000000001</v>
      </c>
      <c r="M385" s="71">
        <v>0.2127</v>
      </c>
      <c r="N385" s="69">
        <v>-0.17780000000000001</v>
      </c>
      <c r="O385" s="69">
        <v>-0.2873</v>
      </c>
      <c r="P385" s="71"/>
      <c r="Q385" s="72">
        <v>24</v>
      </c>
      <c r="R385" s="70">
        <v>1.07</v>
      </c>
      <c r="S385" s="70">
        <v>1.85</v>
      </c>
      <c r="T385" s="70">
        <v>0.28999999999999998</v>
      </c>
      <c r="U385" s="70">
        <v>35</v>
      </c>
      <c r="V385" s="70">
        <v>4</v>
      </c>
      <c r="BD385" s="20"/>
      <c r="BE385" s="20"/>
      <c r="BG385" s="3"/>
      <c r="BH385" s="1"/>
      <c r="BI385" s="1"/>
      <c r="BJ385" s="1"/>
      <c r="BK385" s="1"/>
      <c r="BL385" s="1"/>
    </row>
    <row r="386" spans="1:64" x14ac:dyDescent="0.25">
      <c r="A386" s="23" t="s">
        <v>1</v>
      </c>
      <c r="B386" s="23" t="s">
        <v>2</v>
      </c>
      <c r="C386" s="23" t="s">
        <v>27</v>
      </c>
      <c r="D386" s="23" t="s">
        <v>16</v>
      </c>
      <c r="E386" s="23" t="s">
        <v>1438</v>
      </c>
      <c r="F386" s="23" t="s">
        <v>1544</v>
      </c>
      <c r="G386"/>
      <c r="H386" s="69">
        <v>4.1000000000000003E-3</v>
      </c>
      <c r="I386" s="69"/>
      <c r="J386" s="71">
        <v>-7.1999999999999995E-2</v>
      </c>
      <c r="K386" s="71">
        <v>7.6300000000000007E-2</v>
      </c>
      <c r="L386" s="71">
        <v>0.03</v>
      </c>
      <c r="M386" s="71">
        <v>2.75E-2</v>
      </c>
      <c r="N386" s="69">
        <v>-0.1888</v>
      </c>
      <c r="O386" s="69">
        <v>-0.2021</v>
      </c>
      <c r="P386" s="71"/>
      <c r="Q386" s="72">
        <v>13</v>
      </c>
      <c r="R386" s="70">
        <v>0.39</v>
      </c>
      <c r="S386" s="70">
        <v>0.8</v>
      </c>
      <c r="T386" s="70">
        <v>0.01</v>
      </c>
      <c r="U386" s="70">
        <v>31</v>
      </c>
      <c r="V386" s="70">
        <v>7</v>
      </c>
      <c r="BD386" s="20"/>
      <c r="BE386" s="20"/>
      <c r="BG386" s="3"/>
      <c r="BH386" s="1"/>
      <c r="BI386" s="1"/>
      <c r="BJ386" s="1"/>
      <c r="BK386" s="1"/>
      <c r="BL386" s="1"/>
    </row>
    <row r="387" spans="1:64" x14ac:dyDescent="0.25">
      <c r="A387" s="23" t="s">
        <v>1</v>
      </c>
      <c r="B387" s="23" t="s">
        <v>2</v>
      </c>
      <c r="C387" s="23" t="s">
        <v>13</v>
      </c>
      <c r="D387" s="23" t="s">
        <v>4</v>
      </c>
      <c r="E387" s="23" t="s">
        <v>752</v>
      </c>
      <c r="F387" s="23" t="s">
        <v>1545</v>
      </c>
      <c r="G387"/>
      <c r="H387" s="69">
        <v>-8.4999999999999995E-4</v>
      </c>
      <c r="I387" s="69"/>
      <c r="J387" s="71">
        <v>7.3700000000000002E-2</v>
      </c>
      <c r="K387" s="71">
        <v>9.9699999999999997E-2</v>
      </c>
      <c r="L387" s="71">
        <v>1.7899999999999999E-2</v>
      </c>
      <c r="M387" s="71">
        <v>1.3100000000000001E-2</v>
      </c>
      <c r="N387" s="69">
        <v>-7.0900000000000005E-2</v>
      </c>
      <c r="O387" s="69">
        <v>-0.27329999999999999</v>
      </c>
      <c r="P387" s="71"/>
      <c r="Q387" s="72">
        <v>44</v>
      </c>
      <c r="R387" s="70">
        <v>0.18</v>
      </c>
      <c r="S387" s="70">
        <v>0.31</v>
      </c>
      <c r="T387" s="70">
        <v>0.06</v>
      </c>
      <c r="U387" s="70">
        <v>84</v>
      </c>
      <c r="V387" s="70">
        <v>29</v>
      </c>
      <c r="BD387" s="20"/>
      <c r="BE387" s="20"/>
      <c r="BG387" s="3"/>
      <c r="BH387" s="1"/>
      <c r="BI387" s="1"/>
      <c r="BJ387" s="1"/>
      <c r="BK387" s="1"/>
      <c r="BL387" s="1"/>
    </row>
    <row r="388" spans="1:64" x14ac:dyDescent="0.25">
      <c r="A388" s="23" t="s">
        <v>1</v>
      </c>
      <c r="B388" s="23" t="s">
        <v>2</v>
      </c>
      <c r="C388" s="23" t="s">
        <v>13</v>
      </c>
      <c r="D388" s="23" t="s">
        <v>344</v>
      </c>
      <c r="E388" s="23" t="s">
        <v>734</v>
      </c>
      <c r="F388" s="23" t="s">
        <v>735</v>
      </c>
      <c r="G388"/>
      <c r="H388" s="69">
        <v>-2.0000000000000001E-4</v>
      </c>
      <c r="I388" s="69"/>
      <c r="J388" s="71">
        <v>-0.1133</v>
      </c>
      <c r="K388" s="71">
        <v>0.1012</v>
      </c>
      <c r="L388" s="71">
        <v>7.9000000000000001E-2</v>
      </c>
      <c r="M388" s="71">
        <v>7.6499999999999999E-2</v>
      </c>
      <c r="N388" s="69">
        <v>-0.1593</v>
      </c>
      <c r="O388" s="69">
        <v>-0.18920000000000001</v>
      </c>
      <c r="P388" s="71"/>
      <c r="Q388" s="72">
        <v>1548</v>
      </c>
      <c r="R388" s="70">
        <v>0.78</v>
      </c>
      <c r="S388" s="70">
        <v>1.29</v>
      </c>
      <c r="T388" s="70">
        <v>-0.1</v>
      </c>
      <c r="U388" s="70">
        <v>27</v>
      </c>
      <c r="V388" s="70">
        <v>6</v>
      </c>
      <c r="BD388" s="20"/>
      <c r="BE388" s="20"/>
      <c r="BG388" s="3"/>
      <c r="BH388" s="1"/>
      <c r="BI388" s="1"/>
      <c r="BJ388" s="1"/>
      <c r="BK388" s="1"/>
      <c r="BL388" s="1"/>
    </row>
    <row r="389" spans="1:64" x14ac:dyDescent="0.25">
      <c r="A389" s="23" t="s">
        <v>1</v>
      </c>
      <c r="B389" s="23" t="s">
        <v>2</v>
      </c>
      <c r="C389" s="23" t="s">
        <v>39</v>
      </c>
      <c r="D389" s="23" t="s">
        <v>4</v>
      </c>
      <c r="E389" s="23" t="s">
        <v>1910</v>
      </c>
      <c r="F389" s="23" t="s">
        <v>1365</v>
      </c>
      <c r="G389"/>
      <c r="H389" s="69">
        <v>-2.5600000000000001E-2</v>
      </c>
      <c r="I389" s="69"/>
      <c r="J389" s="71">
        <v>0.1221</v>
      </c>
      <c r="K389" s="71">
        <v>9.4200000000000006E-2</v>
      </c>
      <c r="L389" s="71">
        <v>5.2499999999999998E-2</v>
      </c>
      <c r="M389" s="71">
        <v>4.9200000000000001E-2</v>
      </c>
      <c r="N389" s="69">
        <v>-2.5600000000000001E-2</v>
      </c>
      <c r="O389" s="69">
        <v>-0.08</v>
      </c>
      <c r="P389" s="71"/>
      <c r="Q389" s="72">
        <v>7</v>
      </c>
      <c r="R389" s="70">
        <v>0.56000000000000005</v>
      </c>
      <c r="S389" s="70">
        <v>1.01</v>
      </c>
      <c r="T389" s="70">
        <v>0.6</v>
      </c>
      <c r="U389" s="70">
        <v>25</v>
      </c>
      <c r="V389" s="70">
        <v>4</v>
      </c>
      <c r="BD389" s="20"/>
      <c r="BE389" s="20"/>
      <c r="BG389" s="3"/>
      <c r="BH389" s="1"/>
      <c r="BI389" s="1"/>
      <c r="BJ389" s="1"/>
      <c r="BK389" s="1"/>
      <c r="BL389" s="1"/>
    </row>
    <row r="390" spans="1:64" x14ac:dyDescent="0.25">
      <c r="A390" s="23" t="s">
        <v>1</v>
      </c>
      <c r="B390" s="23" t="s">
        <v>2</v>
      </c>
      <c r="C390" s="23" t="s">
        <v>27</v>
      </c>
      <c r="D390" s="23" t="s">
        <v>16</v>
      </c>
      <c r="E390" s="23" t="s">
        <v>2578</v>
      </c>
      <c r="F390" s="23" t="s">
        <v>3287</v>
      </c>
      <c r="G390"/>
      <c r="H390" s="69">
        <v>-1.01E-2</v>
      </c>
      <c r="I390" s="69"/>
      <c r="J390" s="71">
        <v>3.0000000000000001E-3</v>
      </c>
      <c r="K390" s="71">
        <v>3.73E-2</v>
      </c>
      <c r="L390" s="71">
        <v>4.7000000000000002E-3</v>
      </c>
      <c r="M390" s="71">
        <v>0</v>
      </c>
      <c r="N390" s="69">
        <v>-1.43E-2</v>
      </c>
      <c r="O390" s="69">
        <v>-1.43E-2</v>
      </c>
      <c r="P390" s="71"/>
      <c r="Q390" s="72">
        <v>17</v>
      </c>
      <c r="R390" s="70">
        <v>0.13</v>
      </c>
      <c r="S390" s="70">
        <v>0.26</v>
      </c>
      <c r="T390" s="70"/>
      <c r="U390" s="70">
        <v>2</v>
      </c>
      <c r="V390" s="70">
        <v>1</v>
      </c>
      <c r="BD390" s="20"/>
      <c r="BE390" s="20"/>
      <c r="BG390" s="3"/>
      <c r="BH390" s="1"/>
      <c r="BI390" s="1"/>
      <c r="BJ390" s="1"/>
      <c r="BK390" s="1"/>
      <c r="BL390" s="1"/>
    </row>
    <row r="391" spans="1:64" x14ac:dyDescent="0.25">
      <c r="A391" s="23" t="s">
        <v>1</v>
      </c>
      <c r="B391" s="23" t="s">
        <v>2</v>
      </c>
      <c r="C391" s="23" t="s">
        <v>39</v>
      </c>
      <c r="D391" s="23" t="s">
        <v>4</v>
      </c>
      <c r="E391" s="23" t="s">
        <v>2578</v>
      </c>
      <c r="F391" s="23" t="s">
        <v>656</v>
      </c>
      <c r="G391"/>
      <c r="H391" s="69">
        <v>-1.04E-2</v>
      </c>
      <c r="I391" s="69"/>
      <c r="J391" s="71">
        <v>1.4E-3</v>
      </c>
      <c r="K391" s="71">
        <v>3.6900000000000002E-2</v>
      </c>
      <c r="L391" s="71">
        <v>2.3999999999999998E-3</v>
      </c>
      <c r="M391" s="71">
        <v>0</v>
      </c>
      <c r="N391" s="69">
        <v>-1.4500000000000001E-2</v>
      </c>
      <c r="O391" s="69">
        <v>-1.4500000000000001E-2</v>
      </c>
      <c r="P391" s="71"/>
      <c r="Q391" s="72">
        <v>17</v>
      </c>
      <c r="R391" s="70">
        <v>7.0000000000000007E-2</v>
      </c>
      <c r="S391" s="70">
        <v>0.13</v>
      </c>
      <c r="T391" s="70"/>
      <c r="U391" s="70">
        <v>2</v>
      </c>
      <c r="V391" s="70">
        <v>1</v>
      </c>
      <c r="BD391" s="20"/>
      <c r="BE391" s="20"/>
      <c r="BG391" s="3"/>
      <c r="BH391" s="1"/>
      <c r="BI391" s="1"/>
      <c r="BJ391" s="1"/>
      <c r="BK391" s="1"/>
      <c r="BL391" s="1"/>
    </row>
    <row r="392" spans="1:64" x14ac:dyDescent="0.25">
      <c r="A392" s="23" t="s">
        <v>1</v>
      </c>
      <c r="B392" s="23" t="s">
        <v>2</v>
      </c>
      <c r="C392" s="23" t="s">
        <v>39</v>
      </c>
      <c r="D392" s="23" t="s">
        <v>48</v>
      </c>
      <c r="E392" s="23" t="s">
        <v>2907</v>
      </c>
      <c r="F392" s="23" t="s">
        <v>669</v>
      </c>
      <c r="G392"/>
      <c r="H392" s="69">
        <v>-1.8086999999999999E-2</v>
      </c>
      <c r="I392" s="69"/>
      <c r="J392" s="71">
        <v>-3.8999999999999998E-3</v>
      </c>
      <c r="K392" s="71">
        <v>0.12970000000000001</v>
      </c>
      <c r="L392" s="71">
        <v>0.1338</v>
      </c>
      <c r="M392" s="71">
        <v>0.13350000000000001</v>
      </c>
      <c r="N392" s="69">
        <v>-0.1037</v>
      </c>
      <c r="O392" s="69">
        <v>-0.1515</v>
      </c>
      <c r="P392" s="71"/>
      <c r="Q392" s="72">
        <v>38</v>
      </c>
      <c r="R392" s="70">
        <v>1.03</v>
      </c>
      <c r="S392" s="70">
        <v>2.34</v>
      </c>
      <c r="T392" s="70">
        <v>0.2</v>
      </c>
      <c r="U392" s="70">
        <v>29</v>
      </c>
      <c r="V392" s="70">
        <v>8</v>
      </c>
      <c r="BD392" s="20"/>
      <c r="BE392" s="20"/>
      <c r="BG392" s="3"/>
      <c r="BH392" s="1"/>
      <c r="BI392" s="1"/>
      <c r="BJ392" s="1"/>
      <c r="BK392" s="1"/>
      <c r="BL392" s="1"/>
    </row>
    <row r="393" spans="1:64" x14ac:dyDescent="0.25">
      <c r="A393" s="23" t="s">
        <v>1</v>
      </c>
      <c r="B393" s="23" t="s">
        <v>18</v>
      </c>
      <c r="C393" s="23" t="s">
        <v>27</v>
      </c>
      <c r="D393" s="23" t="s">
        <v>40</v>
      </c>
      <c r="E393" s="23" t="s">
        <v>2995</v>
      </c>
      <c r="F393" s="23" t="s">
        <v>2996</v>
      </c>
      <c r="G393"/>
      <c r="H393" s="69">
        <v>4.0000000000000002E-4</v>
      </c>
      <c r="I393" s="69"/>
      <c r="J393" s="71">
        <v>-5.0000000000000001E-4</v>
      </c>
      <c r="K393" s="71">
        <v>6.7699999999999996E-2</v>
      </c>
      <c r="L393" s="71">
        <v>5.6800000000000003E-2</v>
      </c>
      <c r="M393" s="71">
        <v>5.6000000000000001E-2</v>
      </c>
      <c r="N393" s="69">
        <v>-2.1299999999999999E-2</v>
      </c>
      <c r="O393" s="69">
        <v>-0.12479999999999999</v>
      </c>
      <c r="P393" s="71"/>
      <c r="Q393" s="72">
        <v>49</v>
      </c>
      <c r="R393" s="70">
        <v>0.84</v>
      </c>
      <c r="S393" s="70">
        <v>1.1200000000000001</v>
      </c>
      <c r="T393" s="70">
        <v>0.12</v>
      </c>
      <c r="U393" s="70">
        <v>42</v>
      </c>
      <c r="V393" s="70">
        <v>7</v>
      </c>
      <c r="BD393" s="20"/>
      <c r="BE393" s="20"/>
      <c r="BG393" s="3"/>
      <c r="BH393" s="1"/>
      <c r="BI393" s="1"/>
      <c r="BJ393" s="1"/>
      <c r="BK393" s="1"/>
      <c r="BL393" s="1"/>
    </row>
    <row r="394" spans="1:64" x14ac:dyDescent="0.25">
      <c r="A394" s="23" t="s">
        <v>1</v>
      </c>
      <c r="B394" s="23" t="s">
        <v>18</v>
      </c>
      <c r="C394" s="23" t="s">
        <v>25</v>
      </c>
      <c r="D394" s="23" t="s">
        <v>4</v>
      </c>
      <c r="E394" s="23" t="s">
        <v>1772</v>
      </c>
      <c r="F394" s="23" t="s">
        <v>1774</v>
      </c>
      <c r="G394"/>
      <c r="H394" s="69">
        <v>-4.9265999999999997E-2</v>
      </c>
      <c r="I394" s="69"/>
      <c r="J394" s="71">
        <v>0.20660000000000001</v>
      </c>
      <c r="K394" s="71">
        <v>0.2596</v>
      </c>
      <c r="L394" s="71">
        <v>0.16889999999999999</v>
      </c>
      <c r="M394" s="71">
        <v>0.14760000000000001</v>
      </c>
      <c r="N394" s="69">
        <v>-6.7900000000000002E-2</v>
      </c>
      <c r="O394" s="69">
        <v>-0.1203</v>
      </c>
      <c r="P394" s="71"/>
      <c r="Q394" s="72">
        <v>317</v>
      </c>
      <c r="R394" s="70">
        <v>0.65</v>
      </c>
      <c r="S394" s="70">
        <v>1.58</v>
      </c>
      <c r="T394" s="70">
        <v>0.22</v>
      </c>
      <c r="U394" s="70">
        <v>6</v>
      </c>
      <c r="V394" s="70">
        <v>2</v>
      </c>
      <c r="BD394" s="20"/>
      <c r="BE394" s="20"/>
      <c r="BG394" s="3"/>
      <c r="BH394" s="1"/>
      <c r="BI394" s="1"/>
      <c r="BJ394" s="1"/>
      <c r="BK394" s="1"/>
      <c r="BL394" s="1"/>
    </row>
    <row r="395" spans="1:64" x14ac:dyDescent="0.25">
      <c r="A395" s="23" t="s">
        <v>1</v>
      </c>
      <c r="B395" s="23" t="s">
        <v>2</v>
      </c>
      <c r="C395" s="23" t="s">
        <v>13</v>
      </c>
      <c r="D395" s="23" t="s">
        <v>4</v>
      </c>
      <c r="E395" s="23" t="s">
        <v>149</v>
      </c>
      <c r="F395" s="23" t="s">
        <v>150</v>
      </c>
      <c r="G395"/>
      <c r="H395" s="69">
        <v>2.7499999999999998E-3</v>
      </c>
      <c r="I395" s="69"/>
      <c r="J395" s="71">
        <v>-0.1116</v>
      </c>
      <c r="K395" s="71">
        <v>0.20430000000000001</v>
      </c>
      <c r="L395" s="71">
        <v>6.8400000000000002E-2</v>
      </c>
      <c r="M395" s="71">
        <v>4.9000000000000002E-2</v>
      </c>
      <c r="N395" s="69">
        <v>-0.31480000000000002</v>
      </c>
      <c r="O395" s="69">
        <v>-0.42659999999999998</v>
      </c>
      <c r="P395" s="71"/>
      <c r="Q395" s="72">
        <v>23</v>
      </c>
      <c r="R395" s="70">
        <v>0.33</v>
      </c>
      <c r="S395" s="70">
        <v>0.61</v>
      </c>
      <c r="T395" s="70">
        <v>-0.08</v>
      </c>
      <c r="U395" s="70">
        <v>190</v>
      </c>
      <c r="V395" s="70">
        <v>15</v>
      </c>
      <c r="BD395" s="20"/>
      <c r="BE395" s="20"/>
      <c r="BG395" s="3"/>
      <c r="BH395" s="1"/>
      <c r="BI395" s="1"/>
      <c r="BJ395" s="1"/>
      <c r="BK395" s="1"/>
      <c r="BL395" s="1"/>
    </row>
    <row r="396" spans="1:64" x14ac:dyDescent="0.25">
      <c r="A396" s="23" t="s">
        <v>1</v>
      </c>
      <c r="B396" s="23" t="s">
        <v>2</v>
      </c>
      <c r="C396" s="23" t="s">
        <v>669</v>
      </c>
      <c r="D396" s="23" t="s">
        <v>48</v>
      </c>
      <c r="E396" s="23" t="s">
        <v>1340</v>
      </c>
      <c r="F396" s="23" t="s">
        <v>669</v>
      </c>
      <c r="G396"/>
      <c r="H396" s="69">
        <v>-1.5100000000000001E-2</v>
      </c>
      <c r="I396" s="69"/>
      <c r="J396" s="71">
        <v>0.1173</v>
      </c>
      <c r="K396" s="71">
        <v>0.14499999999999999</v>
      </c>
      <c r="L396" s="71">
        <v>0.26</v>
      </c>
      <c r="M396" s="71">
        <v>0.28070000000000001</v>
      </c>
      <c r="N396" s="69">
        <v>-1.5100000000000001E-2</v>
      </c>
      <c r="O396" s="69">
        <v>-6.9400000000000003E-2</v>
      </c>
      <c r="P396" s="71"/>
      <c r="Q396" s="72">
        <v>36</v>
      </c>
      <c r="R396" s="70">
        <v>1.79</v>
      </c>
      <c r="S396" s="70">
        <v>3.78</v>
      </c>
      <c r="T396" s="70">
        <v>0.51</v>
      </c>
      <c r="U396" s="70">
        <v>3</v>
      </c>
      <c r="V396" s="70">
        <v>1</v>
      </c>
      <c r="BD396" s="20"/>
      <c r="BE396" s="20"/>
      <c r="BG396" s="3"/>
      <c r="BH396" s="1"/>
      <c r="BI396" s="1"/>
      <c r="BJ396" s="1"/>
      <c r="BK396" s="1"/>
      <c r="BL396" s="1"/>
    </row>
    <row r="397" spans="1:64" x14ac:dyDescent="0.25">
      <c r="A397" s="23" t="s">
        <v>1</v>
      </c>
      <c r="B397" s="23" t="s">
        <v>18</v>
      </c>
      <c r="C397" s="23" t="s">
        <v>39</v>
      </c>
      <c r="D397" s="23" t="s">
        <v>4</v>
      </c>
      <c r="E397" s="23" t="s">
        <v>614</v>
      </c>
      <c r="F397" s="23" t="s">
        <v>2330</v>
      </c>
      <c r="G397"/>
      <c r="H397" s="69">
        <v>-1.1599999999999999E-2</v>
      </c>
      <c r="I397" s="69"/>
      <c r="J397" s="71">
        <v>9.6699999999999994E-2</v>
      </c>
      <c r="K397" s="71">
        <v>4.9599999999999998E-2</v>
      </c>
      <c r="L397" s="71">
        <v>3.15E-2</v>
      </c>
      <c r="M397" s="71">
        <v>3.0700000000000002E-2</v>
      </c>
      <c r="N397" s="69">
        <v>-1.1599999999999999E-2</v>
      </c>
      <c r="O397" s="69">
        <v>-7.3999999999999996E-2</v>
      </c>
      <c r="P397" s="71"/>
      <c r="Q397" s="72">
        <v>103</v>
      </c>
      <c r="R397" s="70">
        <v>0.64</v>
      </c>
      <c r="S397" s="70">
        <v>0.95</v>
      </c>
      <c r="T397" s="70">
        <v>0.55000000000000004</v>
      </c>
      <c r="U397" s="70">
        <v>33</v>
      </c>
      <c r="V397" s="70">
        <v>7</v>
      </c>
      <c r="BD397" s="20"/>
      <c r="BE397" s="20"/>
      <c r="BG397" s="3"/>
      <c r="BH397" s="1"/>
      <c r="BI397" s="1"/>
      <c r="BJ397" s="1"/>
      <c r="BK397" s="1"/>
      <c r="BL397" s="1"/>
    </row>
    <row r="398" spans="1:64" x14ac:dyDescent="0.25">
      <c r="A398" s="23" t="s">
        <v>1</v>
      </c>
      <c r="B398" s="23" t="s">
        <v>2</v>
      </c>
      <c r="C398" s="23" t="s">
        <v>13</v>
      </c>
      <c r="D398" s="23" t="s">
        <v>4</v>
      </c>
      <c r="E398" s="23" t="s">
        <v>614</v>
      </c>
      <c r="F398" s="23" t="s">
        <v>620</v>
      </c>
      <c r="G398"/>
      <c r="H398" s="69">
        <v>-6.3E-3</v>
      </c>
      <c r="I398" s="69"/>
      <c r="J398" s="71">
        <v>3.8399999999999997E-2</v>
      </c>
      <c r="K398" s="71">
        <v>0.11749999999999999</v>
      </c>
      <c r="L398" s="71">
        <v>3.15E-2</v>
      </c>
      <c r="M398" s="71">
        <v>2.4899999999999999E-2</v>
      </c>
      <c r="N398" s="69">
        <v>-9.1899999999999996E-2</v>
      </c>
      <c r="O398" s="69">
        <v>-0.23780000000000001</v>
      </c>
      <c r="P398" s="71"/>
      <c r="Q398" s="72">
        <v>103</v>
      </c>
      <c r="R398" s="70">
        <v>0.27</v>
      </c>
      <c r="S398" s="70">
        <v>0.47</v>
      </c>
      <c r="T398" s="70">
        <v>-0.09</v>
      </c>
      <c r="U398" s="70">
        <v>83</v>
      </c>
      <c r="V398" s="70">
        <v>14</v>
      </c>
      <c r="BD398" s="20"/>
      <c r="BE398" s="20"/>
      <c r="BG398" s="3"/>
      <c r="BH398" s="1"/>
      <c r="BI398" s="1"/>
      <c r="BJ398" s="1"/>
      <c r="BK398" s="1"/>
      <c r="BL398" s="1"/>
    </row>
    <row r="399" spans="1:64" x14ac:dyDescent="0.25">
      <c r="A399" s="23" t="s">
        <v>1</v>
      </c>
      <c r="B399" s="23" t="s">
        <v>2</v>
      </c>
      <c r="C399" s="23" t="s">
        <v>22</v>
      </c>
      <c r="D399" s="23" t="s">
        <v>170</v>
      </c>
      <c r="E399" s="23" t="s">
        <v>2997</v>
      </c>
      <c r="F399" s="23" t="s">
        <v>2998</v>
      </c>
      <c r="G399"/>
      <c r="H399" s="69">
        <v>3.5400000000000001E-2</v>
      </c>
      <c r="I399" s="69"/>
      <c r="J399" s="71">
        <v>0.48349999999999999</v>
      </c>
      <c r="K399" s="71">
        <v>0.25669999999999998</v>
      </c>
      <c r="L399" s="71">
        <v>0.44030000000000002</v>
      </c>
      <c r="M399" s="71">
        <v>0.48709999999999998</v>
      </c>
      <c r="N399" s="69">
        <v>0</v>
      </c>
      <c r="O399" s="69">
        <v>-0.33</v>
      </c>
      <c r="P399" s="71"/>
      <c r="Q399" s="72">
        <v>18</v>
      </c>
      <c r="R399" s="70">
        <v>1.72</v>
      </c>
      <c r="S399" s="70">
        <v>0.98</v>
      </c>
      <c r="T399" s="70">
        <v>7.0000000000000007E-2</v>
      </c>
      <c r="U399" s="70">
        <v>6</v>
      </c>
      <c r="V399" s="70">
        <v>4</v>
      </c>
      <c r="BD399" s="20"/>
      <c r="BE399" s="20"/>
      <c r="BG399" s="3"/>
      <c r="BH399" s="1"/>
      <c r="BI399" s="1"/>
      <c r="BJ399" s="1"/>
      <c r="BK399" s="1"/>
      <c r="BL399" s="1"/>
    </row>
    <row r="400" spans="1:64" x14ac:dyDescent="0.25">
      <c r="A400" s="23" t="s">
        <v>1</v>
      </c>
      <c r="B400" s="23" t="s">
        <v>2</v>
      </c>
      <c r="C400" s="23" t="s">
        <v>22</v>
      </c>
      <c r="D400" s="23" t="s">
        <v>29</v>
      </c>
      <c r="E400" s="23" t="s">
        <v>2997</v>
      </c>
      <c r="F400" s="23" t="s">
        <v>2999</v>
      </c>
      <c r="G400"/>
      <c r="H400" s="69">
        <v>5.0000000000000001E-4</v>
      </c>
      <c r="I400" s="69"/>
      <c r="J400" s="71">
        <v>1.6400000000000001E-2</v>
      </c>
      <c r="K400" s="71">
        <v>5.4300000000000001E-2</v>
      </c>
      <c r="L400" s="71">
        <v>7.2800000000000004E-2</v>
      </c>
      <c r="M400" s="71">
        <v>7.3800000000000004E-2</v>
      </c>
      <c r="N400" s="69">
        <v>-3.7000000000000002E-3</v>
      </c>
      <c r="O400" s="69">
        <v>-5.62E-2</v>
      </c>
      <c r="P400" s="71"/>
      <c r="Q400" s="72">
        <v>6</v>
      </c>
      <c r="R400" s="70">
        <v>1.34</v>
      </c>
      <c r="S400" s="70">
        <v>2.8</v>
      </c>
      <c r="T400" s="70">
        <v>-0.15</v>
      </c>
      <c r="U400" s="70">
        <v>10</v>
      </c>
      <c r="V400" s="70">
        <v>3</v>
      </c>
      <c r="BD400" s="20"/>
      <c r="BE400" s="20"/>
      <c r="BG400" s="3"/>
      <c r="BH400" s="1"/>
      <c r="BI400" s="1"/>
      <c r="BJ400" s="1"/>
      <c r="BK400" s="1"/>
      <c r="BL400" s="1"/>
    </row>
    <row r="401" spans="1:64" x14ac:dyDescent="0.25">
      <c r="A401" s="23" t="s">
        <v>1</v>
      </c>
      <c r="B401" s="23" t="s">
        <v>2</v>
      </c>
      <c r="C401" s="23" t="s">
        <v>39</v>
      </c>
      <c r="D401" s="23" t="s">
        <v>4</v>
      </c>
      <c r="E401" s="23" t="s">
        <v>2118</v>
      </c>
      <c r="F401" s="23" t="s">
        <v>2119</v>
      </c>
      <c r="G401"/>
      <c r="H401" s="69">
        <v>1.7100000000000001E-2</v>
      </c>
      <c r="I401" s="69"/>
      <c r="J401" s="71">
        <v>0.114</v>
      </c>
      <c r="K401" s="71">
        <v>0.24809999999999999</v>
      </c>
      <c r="L401" s="71">
        <v>0.217</v>
      </c>
      <c r="M401" s="71">
        <v>0.20630000000000001</v>
      </c>
      <c r="N401" s="69">
        <v>-0.1502</v>
      </c>
      <c r="O401" s="69">
        <v>-0.1875</v>
      </c>
      <c r="P401" s="71"/>
      <c r="Q401" s="72">
        <v>13</v>
      </c>
      <c r="R401" s="70">
        <v>0.87</v>
      </c>
      <c r="S401" s="70">
        <v>2.4900000000000002</v>
      </c>
      <c r="T401" s="70">
        <v>0.19</v>
      </c>
      <c r="U401" s="70">
        <v>16</v>
      </c>
      <c r="V401" s="70">
        <v>6</v>
      </c>
      <c r="BD401" s="20"/>
      <c r="BE401" s="20"/>
      <c r="BG401" s="3"/>
      <c r="BH401" s="1"/>
      <c r="BI401" s="1"/>
      <c r="BJ401" s="1"/>
      <c r="BK401" s="1"/>
      <c r="BL401" s="1"/>
    </row>
    <row r="402" spans="1:64" x14ac:dyDescent="0.25">
      <c r="A402" s="23" t="s">
        <v>1</v>
      </c>
      <c r="B402" s="23" t="s">
        <v>18</v>
      </c>
      <c r="C402" s="23" t="s">
        <v>25</v>
      </c>
      <c r="D402" s="23" t="s">
        <v>40</v>
      </c>
      <c r="E402" s="23" t="s">
        <v>1742</v>
      </c>
      <c r="F402" s="23" t="s">
        <v>1743</v>
      </c>
      <c r="G402"/>
      <c r="H402" s="69">
        <v>3.2499999999999999E-3</v>
      </c>
      <c r="I402" s="69"/>
      <c r="J402" s="71">
        <v>1.9099999999999999E-2</v>
      </c>
      <c r="K402" s="71">
        <v>0.1389</v>
      </c>
      <c r="L402" s="71">
        <v>0.121</v>
      </c>
      <c r="M402" s="71">
        <v>0.11749999999999999</v>
      </c>
      <c r="N402" s="69">
        <v>-2.3400000000000001E-2</v>
      </c>
      <c r="O402" s="69">
        <v>-0.25919999999999999</v>
      </c>
      <c r="P402" s="71"/>
      <c r="Q402" s="72">
        <v>100</v>
      </c>
      <c r="R402" s="70">
        <v>0.87</v>
      </c>
      <c r="S402" s="70">
        <v>1.28</v>
      </c>
      <c r="T402" s="70">
        <v>-0.04</v>
      </c>
      <c r="U402" s="70">
        <v>32</v>
      </c>
      <c r="V402" s="70">
        <v>5</v>
      </c>
      <c r="BD402" s="20"/>
      <c r="BE402" s="20"/>
      <c r="BG402" s="3"/>
      <c r="BH402" s="1"/>
      <c r="BI402" s="1"/>
      <c r="BJ402" s="1"/>
      <c r="BK402" s="1"/>
      <c r="BL402" s="1"/>
    </row>
    <row r="403" spans="1:64" x14ac:dyDescent="0.25">
      <c r="A403" s="23" t="s">
        <v>1</v>
      </c>
      <c r="B403" s="23" t="s">
        <v>2</v>
      </c>
      <c r="C403" s="23" t="s">
        <v>27</v>
      </c>
      <c r="D403" s="23" t="s">
        <v>4</v>
      </c>
      <c r="E403" s="23" t="s">
        <v>153</v>
      </c>
      <c r="F403" s="23" t="s">
        <v>154</v>
      </c>
      <c r="G403"/>
      <c r="H403" s="69">
        <v>-1.26E-2</v>
      </c>
      <c r="I403" s="69"/>
      <c r="J403" s="71">
        <v>6.5000000000000002E-2</v>
      </c>
      <c r="K403" s="71">
        <v>9.9900000000000003E-2</v>
      </c>
      <c r="L403" s="71">
        <v>7.85E-2</v>
      </c>
      <c r="M403" s="71">
        <v>7.6100000000000001E-2</v>
      </c>
      <c r="N403" s="69">
        <v>-7.1900000000000006E-2</v>
      </c>
      <c r="O403" s="69">
        <v>-0.15640000000000001</v>
      </c>
      <c r="P403" s="71"/>
      <c r="Q403" s="72">
        <v>164</v>
      </c>
      <c r="R403" s="70">
        <v>0.79</v>
      </c>
      <c r="S403" s="70">
        <v>1.42</v>
      </c>
      <c r="T403" s="70">
        <v>0.12</v>
      </c>
      <c r="U403" s="70">
        <v>52</v>
      </c>
      <c r="V403" s="70">
        <v>6</v>
      </c>
      <c r="BD403" s="20"/>
      <c r="BE403" s="20"/>
      <c r="BG403" s="3"/>
      <c r="BH403" s="1"/>
      <c r="BI403" s="1"/>
      <c r="BJ403" s="1"/>
      <c r="BK403" s="1"/>
      <c r="BL403" s="1"/>
    </row>
    <row r="404" spans="1:64" x14ac:dyDescent="0.25">
      <c r="A404" s="23" t="s">
        <v>1</v>
      </c>
      <c r="B404" s="23" t="s">
        <v>2</v>
      </c>
      <c r="C404" s="23" t="s">
        <v>39</v>
      </c>
      <c r="D404" s="23" t="s">
        <v>4</v>
      </c>
      <c r="E404" s="23" t="s">
        <v>312</v>
      </c>
      <c r="F404" s="23" t="s">
        <v>1006</v>
      </c>
      <c r="G404"/>
      <c r="H404" s="69">
        <v>-5.8999999999999999E-3</v>
      </c>
      <c r="I404" s="69"/>
      <c r="J404" s="71">
        <v>-1.5E-3</v>
      </c>
      <c r="K404" s="71">
        <v>0.1011</v>
      </c>
      <c r="L404" s="71">
        <v>9.1700000000000004E-2</v>
      </c>
      <c r="M404" s="71">
        <v>9.0399999999999994E-2</v>
      </c>
      <c r="N404" s="69">
        <v>-2.1700000000000001E-2</v>
      </c>
      <c r="O404" s="69">
        <v>-8.4500000000000006E-2</v>
      </c>
      <c r="P404" s="71"/>
      <c r="Q404" s="72">
        <v>135</v>
      </c>
      <c r="R404" s="70">
        <v>0.91</v>
      </c>
      <c r="S404" s="70">
        <v>1.88</v>
      </c>
      <c r="T404" s="70">
        <v>0.25</v>
      </c>
      <c r="U404" s="70">
        <v>27</v>
      </c>
      <c r="V404" s="70">
        <v>4</v>
      </c>
      <c r="BD404" s="20"/>
      <c r="BE404" s="20"/>
      <c r="BG404" s="3"/>
      <c r="BH404" s="1"/>
      <c r="BI404" s="1"/>
      <c r="BJ404" s="1"/>
      <c r="BK404" s="1"/>
      <c r="BL404" s="1"/>
    </row>
    <row r="405" spans="1:64" x14ac:dyDescent="0.25">
      <c r="A405" s="23" t="s">
        <v>1</v>
      </c>
      <c r="B405" s="23" t="s">
        <v>2</v>
      </c>
      <c r="C405" s="23" t="s">
        <v>39</v>
      </c>
      <c r="D405" s="23" t="s">
        <v>4</v>
      </c>
      <c r="E405" s="23" t="s">
        <v>3160</v>
      </c>
      <c r="F405" s="23" t="s">
        <v>3161</v>
      </c>
      <c r="G405"/>
      <c r="H405" s="69">
        <v>5.4875E-2</v>
      </c>
      <c r="I405" s="69"/>
      <c r="J405" s="71">
        <v>-0.34420000000000001</v>
      </c>
      <c r="K405" s="71">
        <v>0.41749999999999998</v>
      </c>
      <c r="L405" s="71">
        <v>1.3299999999999999E-2</v>
      </c>
      <c r="M405" s="71">
        <v>-6.9400000000000003E-2</v>
      </c>
      <c r="N405" s="69">
        <v>-0.60409999999999997</v>
      </c>
      <c r="O405" s="69">
        <v>-0.82530000000000003</v>
      </c>
      <c r="P405" s="71"/>
      <c r="Q405" s="72">
        <v>3</v>
      </c>
      <c r="R405" s="70">
        <v>0.03</v>
      </c>
      <c r="S405" s="70">
        <v>0.06</v>
      </c>
      <c r="T405" s="70">
        <v>0</v>
      </c>
      <c r="U405" s="70">
        <v>152</v>
      </c>
      <c r="V405" s="70">
        <v>152</v>
      </c>
      <c r="BD405" s="20"/>
      <c r="BE405" s="20"/>
      <c r="BG405" s="3"/>
      <c r="BH405" s="1"/>
      <c r="BI405" s="1"/>
      <c r="BJ405" s="1"/>
      <c r="BK405" s="1"/>
      <c r="BL405" s="1"/>
    </row>
    <row r="406" spans="1:64" x14ac:dyDescent="0.25">
      <c r="A406" s="23" t="s">
        <v>1</v>
      </c>
      <c r="B406" s="23" t="s">
        <v>2</v>
      </c>
      <c r="C406" s="23" t="s">
        <v>27</v>
      </c>
      <c r="D406" s="23" t="s">
        <v>48</v>
      </c>
      <c r="E406" s="23" t="s">
        <v>155</v>
      </c>
      <c r="F406" s="23" t="s">
        <v>156</v>
      </c>
      <c r="G406"/>
      <c r="H406" s="69">
        <v>1.205E-2</v>
      </c>
      <c r="I406" s="69"/>
      <c r="J406" s="71">
        <v>0.21279999999999999</v>
      </c>
      <c r="K406" s="71">
        <v>5.4300000000000001E-2</v>
      </c>
      <c r="L406" s="71">
        <v>0.1235</v>
      </c>
      <c r="M406" s="71">
        <v>0.12909999999999999</v>
      </c>
      <c r="N406" s="69">
        <v>0</v>
      </c>
      <c r="O406" s="69">
        <v>-0.13420000000000001</v>
      </c>
      <c r="P406" s="71"/>
      <c r="Q406" s="72">
        <v>214</v>
      </c>
      <c r="R406" s="70">
        <v>2.27</v>
      </c>
      <c r="S406" s="70">
        <v>0.97</v>
      </c>
      <c r="T406" s="70">
        <v>-0.08</v>
      </c>
      <c r="U406" s="70">
        <v>14</v>
      </c>
      <c r="V406" s="70">
        <v>4</v>
      </c>
      <c r="BD406" s="20"/>
      <c r="BE406" s="20"/>
      <c r="BG406" s="3"/>
      <c r="BH406" s="1"/>
      <c r="BI406" s="1"/>
      <c r="BJ406" s="1"/>
      <c r="BK406" s="1"/>
      <c r="BL406" s="1"/>
    </row>
    <row r="407" spans="1:64" x14ac:dyDescent="0.25">
      <c r="A407" s="23" t="s">
        <v>1</v>
      </c>
      <c r="B407" s="23" t="s">
        <v>2</v>
      </c>
      <c r="C407" s="23" t="s">
        <v>27</v>
      </c>
      <c r="D407" s="23" t="s">
        <v>48</v>
      </c>
      <c r="E407" s="23" t="s">
        <v>155</v>
      </c>
      <c r="F407" s="23" t="s">
        <v>157</v>
      </c>
      <c r="G407"/>
      <c r="H407" s="69">
        <v>1.1599999999999999E-2</v>
      </c>
      <c r="I407" s="69"/>
      <c r="J407" s="71">
        <v>0.20810000000000001</v>
      </c>
      <c r="K407" s="71">
        <v>4.3400000000000001E-2</v>
      </c>
      <c r="L407" s="71">
        <v>7.85E-2</v>
      </c>
      <c r="M407" s="71">
        <v>8.0399999999999999E-2</v>
      </c>
      <c r="N407" s="69">
        <v>0</v>
      </c>
      <c r="O407" s="69">
        <v>-0.1118</v>
      </c>
      <c r="P407" s="71"/>
      <c r="Q407" s="72">
        <v>57</v>
      </c>
      <c r="R407" s="70">
        <v>1.81</v>
      </c>
      <c r="S407" s="70">
        <v>0.99</v>
      </c>
      <c r="T407" s="70">
        <v>-0.01</v>
      </c>
      <c r="U407" s="70">
        <v>14</v>
      </c>
      <c r="V407" s="70">
        <v>4</v>
      </c>
      <c r="BD407" s="20"/>
      <c r="BE407" s="20"/>
      <c r="BG407" s="3"/>
      <c r="BH407" s="1"/>
      <c r="BI407" s="1"/>
      <c r="BJ407" s="1"/>
      <c r="BK407" s="1"/>
      <c r="BL407" s="1"/>
    </row>
    <row r="408" spans="1:64" x14ac:dyDescent="0.25">
      <c r="A408" s="23" t="s">
        <v>1</v>
      </c>
      <c r="B408" s="23" t="s">
        <v>2</v>
      </c>
      <c r="C408" s="23" t="s">
        <v>25</v>
      </c>
      <c r="D408" s="23" t="s">
        <v>4</v>
      </c>
      <c r="E408" s="23" t="s">
        <v>1111</v>
      </c>
      <c r="F408" s="23" t="s">
        <v>226</v>
      </c>
      <c r="G408"/>
      <c r="H408" s="69">
        <v>1.5299999999999999E-2</v>
      </c>
      <c r="I408" s="69"/>
      <c r="J408" s="71">
        <v>8.3000000000000001E-3</v>
      </c>
      <c r="K408" s="71">
        <v>4.8599999999999997E-2</v>
      </c>
      <c r="L408" s="71">
        <v>2.3E-3</v>
      </c>
      <c r="M408" s="71">
        <v>1.1999999999999999E-3</v>
      </c>
      <c r="N408" s="69">
        <v>-1.29E-2</v>
      </c>
      <c r="O408" s="69">
        <v>-0.12470000000000001</v>
      </c>
      <c r="P408" s="71"/>
      <c r="Q408" s="72">
        <v>8</v>
      </c>
      <c r="R408" s="70">
        <v>0.05</v>
      </c>
      <c r="S408" s="70">
        <v>0.09</v>
      </c>
      <c r="T408" s="70">
        <v>0.03</v>
      </c>
      <c r="U408" s="70">
        <v>39</v>
      </c>
      <c r="V408" s="70">
        <v>20</v>
      </c>
      <c r="BD408" s="20"/>
      <c r="BE408" s="20"/>
      <c r="BG408" s="3"/>
      <c r="BH408" s="1"/>
      <c r="BI408" s="1"/>
      <c r="BJ408" s="1"/>
      <c r="BK408" s="1"/>
      <c r="BL408" s="1"/>
    </row>
    <row r="409" spans="1:64" x14ac:dyDescent="0.25">
      <c r="A409" s="23" t="s">
        <v>1</v>
      </c>
      <c r="B409" s="23" t="s">
        <v>2</v>
      </c>
      <c r="C409" s="23" t="s">
        <v>25</v>
      </c>
      <c r="D409" s="23" t="s">
        <v>4</v>
      </c>
      <c r="E409" s="23" t="s">
        <v>1111</v>
      </c>
      <c r="F409" s="23" t="s">
        <v>2798</v>
      </c>
      <c r="G409"/>
      <c r="H409" s="69">
        <v>2.1023E-2</v>
      </c>
      <c r="I409" s="69"/>
      <c r="J409" s="71">
        <v>-0.13600000000000001</v>
      </c>
      <c r="K409" s="71">
        <v>8.5500000000000007E-2</v>
      </c>
      <c r="L409" s="71">
        <v>6.0499999999999998E-2</v>
      </c>
      <c r="M409" s="71">
        <v>5.8400000000000001E-2</v>
      </c>
      <c r="N409" s="69">
        <v>-0.13600000000000001</v>
      </c>
      <c r="O409" s="69">
        <v>-0.1537</v>
      </c>
      <c r="P409" s="71"/>
      <c r="Q409" s="72">
        <v>736</v>
      </c>
      <c r="R409" s="70">
        <v>0.71</v>
      </c>
      <c r="S409" s="70">
        <v>1.17</v>
      </c>
      <c r="T409" s="70">
        <v>0</v>
      </c>
      <c r="U409" s="70">
        <v>14</v>
      </c>
      <c r="V409" s="70">
        <v>3</v>
      </c>
      <c r="BD409" s="20"/>
      <c r="BE409" s="20"/>
      <c r="BG409" s="3"/>
      <c r="BH409" s="1"/>
      <c r="BI409" s="1"/>
      <c r="BJ409" s="1"/>
      <c r="BK409" s="1"/>
      <c r="BL409" s="1"/>
    </row>
    <row r="410" spans="1:64" x14ac:dyDescent="0.25">
      <c r="A410" s="23" t="s">
        <v>1</v>
      </c>
      <c r="B410" s="23" t="s">
        <v>2</v>
      </c>
      <c r="C410" s="23" t="s">
        <v>13</v>
      </c>
      <c r="D410" s="23" t="s">
        <v>4</v>
      </c>
      <c r="E410" s="23" t="s">
        <v>1380</v>
      </c>
      <c r="F410" s="23" t="s">
        <v>1381</v>
      </c>
      <c r="G410"/>
      <c r="H410" s="69">
        <v>-4.9049999999999996E-3</v>
      </c>
      <c r="I410" s="69"/>
      <c r="J410" s="71">
        <v>9.5899999999999999E-2</v>
      </c>
      <c r="K410" s="71">
        <v>4.2999999999999997E-2</v>
      </c>
      <c r="L410" s="71">
        <v>5.33E-2</v>
      </c>
      <c r="M410" s="71">
        <v>5.3699999999999998E-2</v>
      </c>
      <c r="N410" s="69">
        <v>-4.8999999999999998E-3</v>
      </c>
      <c r="O410" s="69">
        <v>-4.6100000000000002E-2</v>
      </c>
      <c r="P410" s="71"/>
      <c r="Q410" s="72">
        <v>1</v>
      </c>
      <c r="R410" s="70">
        <v>1.24</v>
      </c>
      <c r="S410" s="70">
        <v>2.79</v>
      </c>
      <c r="T410" s="70">
        <v>0.19</v>
      </c>
      <c r="U410" s="70">
        <v>8</v>
      </c>
      <c r="V410" s="70">
        <v>2</v>
      </c>
      <c r="BD410" s="20"/>
      <c r="BE410" s="20"/>
      <c r="BG410" s="3"/>
      <c r="BH410" s="1"/>
      <c r="BI410" s="1"/>
      <c r="BJ410" s="1"/>
      <c r="BK410" s="1"/>
      <c r="BL410" s="1"/>
    </row>
    <row r="411" spans="1:64" x14ac:dyDescent="0.25">
      <c r="A411" s="23" t="s">
        <v>1</v>
      </c>
      <c r="B411" s="23" t="s">
        <v>2</v>
      </c>
      <c r="C411" s="23" t="s">
        <v>25</v>
      </c>
      <c r="D411" s="23" t="s">
        <v>4</v>
      </c>
      <c r="E411" s="23" t="s">
        <v>2735</v>
      </c>
      <c r="F411" s="23" t="s">
        <v>1403</v>
      </c>
      <c r="G411"/>
      <c r="H411" s="69">
        <v>-6.9599999999999995E-2</v>
      </c>
      <c r="I411" s="69"/>
      <c r="J411" s="71">
        <v>2.7699999999999999E-2</v>
      </c>
      <c r="K411" s="71">
        <v>0.17949999999999999</v>
      </c>
      <c r="L411" s="71">
        <v>9.3799999999999994E-2</v>
      </c>
      <c r="M411" s="71">
        <v>8.09E-2</v>
      </c>
      <c r="N411" s="69">
        <v>-0.1366</v>
      </c>
      <c r="O411" s="69">
        <v>-0.20599999999999999</v>
      </c>
      <c r="P411" s="71"/>
      <c r="Q411" s="72">
        <v>62</v>
      </c>
      <c r="R411" s="70">
        <v>0.52</v>
      </c>
      <c r="S411" s="70">
        <v>0.76</v>
      </c>
      <c r="T411" s="70">
        <v>0.28999999999999998</v>
      </c>
      <c r="U411" s="70">
        <v>32</v>
      </c>
      <c r="V411" s="70">
        <v>8</v>
      </c>
      <c r="BD411" s="20"/>
      <c r="BE411" s="20"/>
      <c r="BG411" s="3"/>
      <c r="BH411" s="1"/>
      <c r="BI411" s="1"/>
      <c r="BJ411" s="1"/>
      <c r="BK411" s="1"/>
      <c r="BL411" s="1"/>
    </row>
    <row r="412" spans="1:64" x14ac:dyDescent="0.25">
      <c r="A412" s="23" t="s">
        <v>1</v>
      </c>
      <c r="B412" s="23" t="s">
        <v>2</v>
      </c>
      <c r="C412" s="23" t="s">
        <v>25</v>
      </c>
      <c r="D412" s="23" t="s">
        <v>4</v>
      </c>
      <c r="E412" s="23" t="s">
        <v>2735</v>
      </c>
      <c r="F412" s="23" t="s">
        <v>1838</v>
      </c>
      <c r="G412"/>
      <c r="H412" s="69">
        <v>-0.1615</v>
      </c>
      <c r="I412" s="69"/>
      <c r="J412" s="71">
        <v>-1.55E-2</v>
      </c>
      <c r="K412" s="71">
        <v>0.39589999999999997</v>
      </c>
      <c r="L412" s="71">
        <v>3.5900000000000001E-2</v>
      </c>
      <c r="M412" s="71">
        <v>-0.04</v>
      </c>
      <c r="N412" s="69">
        <v>-0.29120000000000001</v>
      </c>
      <c r="O412" s="69">
        <v>-0.379</v>
      </c>
      <c r="P412" s="71"/>
      <c r="Q412" s="72">
        <v>62</v>
      </c>
      <c r="R412" s="70">
        <v>0.09</v>
      </c>
      <c r="S412" s="70">
        <v>0.13</v>
      </c>
      <c r="T412" s="70">
        <v>0.75</v>
      </c>
      <c r="U412" s="70">
        <v>9</v>
      </c>
      <c r="V412" s="70">
        <v>5</v>
      </c>
      <c r="BD412" s="20"/>
      <c r="BE412" s="20"/>
      <c r="BG412" s="3"/>
      <c r="BH412" s="1"/>
      <c r="BI412" s="1"/>
      <c r="BJ412" s="1"/>
      <c r="BK412" s="1"/>
      <c r="BL412" s="1"/>
    </row>
    <row r="413" spans="1:64" x14ac:dyDescent="0.25">
      <c r="A413" s="23" t="s">
        <v>1</v>
      </c>
      <c r="B413" s="23" t="s">
        <v>2</v>
      </c>
      <c r="C413" s="23" t="s">
        <v>25</v>
      </c>
      <c r="D413" s="23" t="s">
        <v>4</v>
      </c>
      <c r="E413" s="23" t="s">
        <v>2735</v>
      </c>
      <c r="F413" s="23" t="s">
        <v>1839</v>
      </c>
      <c r="G413"/>
      <c r="H413" s="69">
        <v>-0.21590000000000001</v>
      </c>
      <c r="I413" s="69"/>
      <c r="J413" s="71">
        <v>-6.1899999999999997E-2</v>
      </c>
      <c r="K413" s="71">
        <v>0.42580000000000001</v>
      </c>
      <c r="L413" s="71">
        <v>5.96E-2</v>
      </c>
      <c r="M413" s="71">
        <v>-3.1800000000000002E-2</v>
      </c>
      <c r="N413" s="69">
        <v>-0.39079999999999998</v>
      </c>
      <c r="O413" s="69">
        <v>-0.498</v>
      </c>
      <c r="P413" s="71"/>
      <c r="Q413" s="72">
        <v>62</v>
      </c>
      <c r="R413" s="70">
        <v>0.14000000000000001</v>
      </c>
      <c r="S413" s="70">
        <v>0.19</v>
      </c>
      <c r="T413" s="70">
        <v>0.4</v>
      </c>
      <c r="U413" s="70">
        <v>21</v>
      </c>
      <c r="V413" s="70">
        <v>6</v>
      </c>
      <c r="BD413" s="20"/>
      <c r="BE413" s="20"/>
      <c r="BG413" s="3"/>
      <c r="BH413" s="1"/>
      <c r="BI413" s="1"/>
      <c r="BJ413" s="1"/>
      <c r="BK413" s="1"/>
      <c r="BL413" s="1"/>
    </row>
    <row r="414" spans="1:64" x14ac:dyDescent="0.25">
      <c r="A414" s="23" t="s">
        <v>1</v>
      </c>
      <c r="B414" s="23" t="s">
        <v>18</v>
      </c>
      <c r="C414" s="23" t="s">
        <v>25</v>
      </c>
      <c r="D414" s="23" t="s">
        <v>4</v>
      </c>
      <c r="E414" s="23" t="s">
        <v>2923</v>
      </c>
      <c r="F414" s="23" t="s">
        <v>2924</v>
      </c>
      <c r="G414"/>
      <c r="H414" s="69">
        <v>5.3999999999999999E-2</v>
      </c>
      <c r="I414" s="69"/>
      <c r="J414" s="71">
        <v>0.45689999999999997</v>
      </c>
      <c r="K414" s="71">
        <v>0.82809999999999995</v>
      </c>
      <c r="L414" s="71">
        <v>1.1568000000000001</v>
      </c>
      <c r="M414" s="71">
        <v>0</v>
      </c>
      <c r="N414" s="69">
        <v>-9.5999999999999992E-3</v>
      </c>
      <c r="O414" s="69">
        <v>-7.8600000000000003E-2</v>
      </c>
      <c r="P414" s="71"/>
      <c r="Q414" s="72">
        <v>498</v>
      </c>
      <c r="R414" s="70">
        <v>1.4</v>
      </c>
      <c r="S414" s="70">
        <v>25.82</v>
      </c>
      <c r="T414" s="70"/>
      <c r="U414" s="70">
        <v>2</v>
      </c>
      <c r="V414" s="70">
        <v>1</v>
      </c>
      <c r="BD414" s="20"/>
      <c r="BE414" s="20"/>
      <c r="BG414" s="3"/>
      <c r="BH414" s="1"/>
      <c r="BI414" s="1"/>
      <c r="BJ414" s="1"/>
      <c r="BK414" s="1"/>
      <c r="BL414" s="1"/>
    </row>
    <row r="415" spans="1:64" x14ac:dyDescent="0.25">
      <c r="A415" s="23" t="s">
        <v>1</v>
      </c>
      <c r="B415" s="23" t="s">
        <v>2</v>
      </c>
      <c r="C415" s="23" t="s">
        <v>13</v>
      </c>
      <c r="D415" s="23" t="s">
        <v>4</v>
      </c>
      <c r="E415" s="23" t="s">
        <v>1076</v>
      </c>
      <c r="F415" s="23" t="s">
        <v>657</v>
      </c>
      <c r="G415"/>
      <c r="H415" s="69">
        <v>1.2706E-2</v>
      </c>
      <c r="I415" s="69"/>
      <c r="J415" s="71">
        <v>-1.78E-2</v>
      </c>
      <c r="K415" s="71">
        <v>8.7900000000000006E-2</v>
      </c>
      <c r="L415" s="71">
        <v>4.7E-2</v>
      </c>
      <c r="M415" s="71">
        <v>4.3999999999999997E-2</v>
      </c>
      <c r="N415" s="69">
        <v>-4.99E-2</v>
      </c>
      <c r="O415" s="69">
        <v>-0.15759999999999999</v>
      </c>
      <c r="P415" s="71"/>
      <c r="Q415" s="72">
        <v>416</v>
      </c>
      <c r="R415" s="70">
        <v>0.53</v>
      </c>
      <c r="S415" s="70">
        <v>1.05</v>
      </c>
      <c r="T415" s="70">
        <v>-0.18</v>
      </c>
      <c r="U415" s="70">
        <v>52</v>
      </c>
      <c r="V415" s="70">
        <v>13</v>
      </c>
      <c r="BD415" s="20"/>
      <c r="BE415" s="20"/>
      <c r="BG415" s="3"/>
      <c r="BH415" s="1"/>
      <c r="BI415" s="1"/>
      <c r="BJ415" s="1"/>
      <c r="BK415" s="1"/>
      <c r="BL415" s="1"/>
    </row>
    <row r="416" spans="1:64" x14ac:dyDescent="0.25">
      <c r="A416" s="23" t="s">
        <v>1</v>
      </c>
      <c r="B416" s="23" t="s">
        <v>18</v>
      </c>
      <c r="C416" s="23" t="s">
        <v>25</v>
      </c>
      <c r="D416" s="23" t="s">
        <v>4</v>
      </c>
      <c r="E416" s="23" t="s">
        <v>1076</v>
      </c>
      <c r="F416" s="23" t="s">
        <v>2693</v>
      </c>
      <c r="G416"/>
      <c r="H416" s="69">
        <v>-1E-4</v>
      </c>
      <c r="I416" s="69"/>
      <c r="J416" s="71">
        <v>5.5800000000000002E-2</v>
      </c>
      <c r="K416" s="71">
        <v>3.7600000000000001E-2</v>
      </c>
      <c r="L416" s="71">
        <v>2.3599999999999999E-2</v>
      </c>
      <c r="M416" s="71">
        <v>2.3099999999999999E-2</v>
      </c>
      <c r="N416" s="69">
        <v>-1E-4</v>
      </c>
      <c r="O416" s="69">
        <v>-4.9599999999999998E-2</v>
      </c>
      <c r="P416" s="71"/>
      <c r="Q416" s="72">
        <v>120</v>
      </c>
      <c r="R416" s="70">
        <v>0.63</v>
      </c>
      <c r="S416" s="70">
        <v>0.74</v>
      </c>
      <c r="T416" s="70">
        <v>0.35</v>
      </c>
      <c r="U416" s="70">
        <v>32</v>
      </c>
      <c r="V416" s="70">
        <v>4</v>
      </c>
      <c r="BD416" s="20"/>
      <c r="BE416" s="20"/>
      <c r="BG416" s="3"/>
      <c r="BH416" s="1"/>
      <c r="BI416" s="1"/>
      <c r="BJ416" s="1"/>
      <c r="BK416" s="1"/>
      <c r="BL416" s="1"/>
    </row>
    <row r="417" spans="1:64" x14ac:dyDescent="0.25">
      <c r="A417" s="23" t="s">
        <v>1</v>
      </c>
      <c r="B417" s="23" t="s">
        <v>18</v>
      </c>
      <c r="C417" s="23" t="s">
        <v>25</v>
      </c>
      <c r="D417" s="23" t="s">
        <v>4</v>
      </c>
      <c r="E417" s="23" t="s">
        <v>158</v>
      </c>
      <c r="F417" s="23" t="s">
        <v>18</v>
      </c>
      <c r="G417"/>
      <c r="H417" s="69">
        <v>8.5000000000000006E-3</v>
      </c>
      <c r="I417" s="69"/>
      <c r="J417" s="71">
        <v>6.3799999999999996E-2</v>
      </c>
      <c r="K417" s="71">
        <v>4.9000000000000002E-2</v>
      </c>
      <c r="L417" s="71">
        <v>5.5899999999999998E-2</v>
      </c>
      <c r="M417" s="71">
        <v>5.62E-2</v>
      </c>
      <c r="N417" s="69">
        <v>0</v>
      </c>
      <c r="O417" s="69">
        <v>-0.14810000000000001</v>
      </c>
      <c r="P417" s="71"/>
      <c r="Q417" s="72">
        <v>2218</v>
      </c>
      <c r="R417" s="70">
        <v>1.1399999999999999</v>
      </c>
      <c r="S417" s="70">
        <v>1.6</v>
      </c>
      <c r="T417" s="70">
        <v>-0.04</v>
      </c>
      <c r="U417" s="70">
        <v>47</v>
      </c>
      <c r="V417" s="70">
        <v>4</v>
      </c>
      <c r="BD417" s="20"/>
      <c r="BE417" s="20"/>
      <c r="BG417" s="3"/>
      <c r="BH417" s="1"/>
      <c r="BI417" s="1"/>
      <c r="BJ417" s="1"/>
      <c r="BK417" s="1"/>
      <c r="BL417" s="1"/>
    </row>
    <row r="418" spans="1:64" x14ac:dyDescent="0.25">
      <c r="A418" s="23" t="s">
        <v>1</v>
      </c>
      <c r="B418" s="23" t="s">
        <v>18</v>
      </c>
      <c r="C418" s="23" t="s">
        <v>39</v>
      </c>
      <c r="D418" s="23" t="s">
        <v>4</v>
      </c>
      <c r="E418" s="23" t="s">
        <v>158</v>
      </c>
      <c r="F418" s="23" t="s">
        <v>2148</v>
      </c>
      <c r="G418"/>
      <c r="H418" s="69">
        <v>0.02</v>
      </c>
      <c r="I418" s="69"/>
      <c r="J418" s="71">
        <v>0.1076</v>
      </c>
      <c r="K418" s="71">
        <v>4.5999999999999999E-2</v>
      </c>
      <c r="L418" s="71">
        <v>6.6100000000000006E-2</v>
      </c>
      <c r="M418" s="71">
        <v>6.7000000000000004E-2</v>
      </c>
      <c r="N418" s="69">
        <v>0</v>
      </c>
      <c r="O418" s="69">
        <v>-3.5299999999999998E-2</v>
      </c>
      <c r="P418" s="71"/>
      <c r="Q418" s="72">
        <v>3149</v>
      </c>
      <c r="R418" s="70">
        <v>1.44</v>
      </c>
      <c r="S418" s="70">
        <v>2.48</v>
      </c>
      <c r="T418" s="70">
        <v>-0.18</v>
      </c>
      <c r="U418" s="70">
        <v>11</v>
      </c>
      <c r="V418" s="70">
        <v>3</v>
      </c>
      <c r="BD418" s="20"/>
      <c r="BE418" s="20"/>
      <c r="BG418" s="3"/>
      <c r="BH418" s="1"/>
      <c r="BI418" s="1"/>
      <c r="BJ418" s="1"/>
      <c r="BK418" s="1"/>
      <c r="BL418" s="1"/>
    </row>
    <row r="419" spans="1:64" x14ac:dyDescent="0.25">
      <c r="A419" s="23" t="s">
        <v>1</v>
      </c>
      <c r="B419" s="23" t="s">
        <v>18</v>
      </c>
      <c r="C419" s="23" t="s">
        <v>25</v>
      </c>
      <c r="D419" s="23" t="s">
        <v>4</v>
      </c>
      <c r="E419" s="23" t="s">
        <v>158</v>
      </c>
      <c r="F419" s="23" t="s">
        <v>159</v>
      </c>
      <c r="G419"/>
      <c r="H419" s="69">
        <v>1.8839999999999999E-2</v>
      </c>
      <c r="I419" s="69"/>
      <c r="J419" s="71">
        <v>1.5900000000000001E-2</v>
      </c>
      <c r="K419" s="71">
        <v>7.6399999999999996E-2</v>
      </c>
      <c r="L419" s="71">
        <v>5.8000000000000003E-2</v>
      </c>
      <c r="M419" s="71">
        <v>5.6599999999999998E-2</v>
      </c>
      <c r="N419" s="69">
        <v>-3.6900000000000002E-2</v>
      </c>
      <c r="O419" s="69">
        <v>-6.08E-2</v>
      </c>
      <c r="P419" s="71"/>
      <c r="Q419" s="72">
        <v>1200</v>
      </c>
      <c r="R419" s="70">
        <v>0.76</v>
      </c>
      <c r="S419" s="70">
        <v>1.82</v>
      </c>
      <c r="T419" s="70">
        <v>-0.28999999999999998</v>
      </c>
      <c r="U419" s="70">
        <v>17</v>
      </c>
      <c r="V419" s="70">
        <v>5</v>
      </c>
      <c r="BD419" s="20"/>
      <c r="BE419" s="20"/>
      <c r="BG419" s="3"/>
      <c r="BH419" s="1"/>
      <c r="BI419" s="1"/>
      <c r="BJ419" s="1"/>
      <c r="BK419" s="1"/>
      <c r="BL419" s="1"/>
    </row>
    <row r="420" spans="1:64" x14ac:dyDescent="0.25">
      <c r="A420" s="23" t="s">
        <v>1</v>
      </c>
      <c r="B420" s="23" t="s">
        <v>2</v>
      </c>
      <c r="C420" s="23" t="s">
        <v>39</v>
      </c>
      <c r="D420" s="23" t="s">
        <v>4</v>
      </c>
      <c r="E420" s="23" t="s">
        <v>158</v>
      </c>
      <c r="F420" s="23" t="s">
        <v>1546</v>
      </c>
      <c r="G420"/>
      <c r="H420" s="69">
        <v>2.12E-2</v>
      </c>
      <c r="I420" s="69"/>
      <c r="J420" s="71">
        <v>2.2499999999999999E-2</v>
      </c>
      <c r="K420" s="71">
        <v>0.10340000000000001</v>
      </c>
      <c r="L420" s="71">
        <v>7.8899999999999998E-2</v>
      </c>
      <c r="M420" s="71">
        <v>7.6200000000000004E-2</v>
      </c>
      <c r="N420" s="69">
        <v>-0.12089999999999999</v>
      </c>
      <c r="O420" s="69">
        <v>-0.1467</v>
      </c>
      <c r="P420" s="71"/>
      <c r="Q420" s="72">
        <v>5725</v>
      </c>
      <c r="R420" s="70">
        <v>0.76</v>
      </c>
      <c r="S420" s="70">
        <v>1.24</v>
      </c>
      <c r="T420" s="70">
        <v>0.12</v>
      </c>
      <c r="U420" s="70">
        <v>27</v>
      </c>
      <c r="V420" s="70">
        <v>3</v>
      </c>
      <c r="BD420" s="20"/>
      <c r="BE420" s="20"/>
      <c r="BG420" s="3"/>
      <c r="BH420" s="1"/>
      <c r="BI420" s="1"/>
      <c r="BJ420" s="1"/>
      <c r="BK420" s="1"/>
      <c r="BL420" s="1"/>
    </row>
    <row r="421" spans="1:64" x14ac:dyDescent="0.25">
      <c r="A421" s="23" t="s">
        <v>1</v>
      </c>
      <c r="B421" s="23" t="s">
        <v>2</v>
      </c>
      <c r="C421" s="23" t="s">
        <v>13</v>
      </c>
      <c r="D421" s="23" t="s">
        <v>4</v>
      </c>
      <c r="E421" s="23" t="s">
        <v>158</v>
      </c>
      <c r="F421" s="23" t="s">
        <v>1547</v>
      </c>
      <c r="G421"/>
      <c r="H421" s="69">
        <v>1.7299999999999999E-2</v>
      </c>
      <c r="I421" s="69"/>
      <c r="J421" s="71">
        <v>2.06E-2</v>
      </c>
      <c r="K421" s="71">
        <v>0.1181</v>
      </c>
      <c r="L421" s="71">
        <v>6.9000000000000006E-2</v>
      </c>
      <c r="M421" s="71">
        <v>6.3899999999999998E-2</v>
      </c>
      <c r="N421" s="69">
        <v>-0.12720000000000001</v>
      </c>
      <c r="O421" s="69">
        <v>-0.19900000000000001</v>
      </c>
      <c r="P421" s="71"/>
      <c r="Q421" s="72">
        <v>1779</v>
      </c>
      <c r="R421" s="70">
        <v>0.57999999999999996</v>
      </c>
      <c r="S421" s="70">
        <v>1.05</v>
      </c>
      <c r="T421" s="70">
        <v>-0.03</v>
      </c>
      <c r="U421" s="70">
        <v>52</v>
      </c>
      <c r="V421" s="70">
        <v>9</v>
      </c>
      <c r="BD421" s="20"/>
      <c r="BE421" s="20"/>
      <c r="BG421" s="3"/>
      <c r="BH421" s="1"/>
      <c r="BI421" s="1"/>
      <c r="BJ421" s="1"/>
      <c r="BK421" s="1"/>
      <c r="BL421" s="1"/>
    </row>
    <row r="422" spans="1:64" x14ac:dyDescent="0.25">
      <c r="A422" s="23" t="s">
        <v>1</v>
      </c>
      <c r="B422" s="23" t="s">
        <v>2</v>
      </c>
      <c r="C422" s="23" t="s">
        <v>13</v>
      </c>
      <c r="D422" s="23" t="s">
        <v>4</v>
      </c>
      <c r="E422" s="23" t="s">
        <v>158</v>
      </c>
      <c r="F422" s="23" t="s">
        <v>1548</v>
      </c>
      <c r="G422"/>
      <c r="H422" s="69">
        <v>2.92E-2</v>
      </c>
      <c r="I422" s="69"/>
      <c r="J422" s="71">
        <v>4.1799999999999997E-2</v>
      </c>
      <c r="K422" s="71">
        <v>0.1789</v>
      </c>
      <c r="L422" s="71">
        <v>9.6799999999999997E-2</v>
      </c>
      <c r="M422" s="71">
        <v>8.4099999999999994E-2</v>
      </c>
      <c r="N422" s="69">
        <v>-0.1925</v>
      </c>
      <c r="O422" s="69">
        <v>-0.30009999999999998</v>
      </c>
      <c r="P422" s="71"/>
      <c r="Q422" s="72">
        <v>1779</v>
      </c>
      <c r="R422" s="70">
        <v>0.54</v>
      </c>
      <c r="S422" s="70">
        <v>0.98</v>
      </c>
      <c r="T422" s="70">
        <v>-0.05</v>
      </c>
      <c r="U422" s="70">
        <v>52</v>
      </c>
      <c r="V422" s="70">
        <v>10</v>
      </c>
      <c r="BD422" s="20"/>
      <c r="BE422" s="20"/>
      <c r="BG422" s="3"/>
      <c r="BH422" s="1"/>
      <c r="BI422" s="1"/>
      <c r="BJ422" s="1"/>
      <c r="BK422" s="1"/>
      <c r="BL422" s="1"/>
    </row>
    <row r="423" spans="1:64" x14ac:dyDescent="0.25">
      <c r="A423" s="23" t="s">
        <v>1</v>
      </c>
      <c r="B423" s="23" t="s">
        <v>2</v>
      </c>
      <c r="C423" s="23" t="s">
        <v>13</v>
      </c>
      <c r="D423" s="23" t="s">
        <v>4</v>
      </c>
      <c r="E423" s="23" t="s">
        <v>158</v>
      </c>
      <c r="F423" s="23" t="s">
        <v>1744</v>
      </c>
      <c r="G423"/>
      <c r="H423" s="69">
        <v>2.9000000000000001E-2</v>
      </c>
      <c r="I423" s="69"/>
      <c r="J423" s="71">
        <v>0.1181</v>
      </c>
      <c r="K423" s="71">
        <v>0.13200000000000001</v>
      </c>
      <c r="L423" s="71">
        <v>9.9400000000000002E-2</v>
      </c>
      <c r="M423" s="71">
        <v>9.4700000000000006E-2</v>
      </c>
      <c r="N423" s="69">
        <v>0</v>
      </c>
      <c r="O423" s="69">
        <v>-0.17960000000000001</v>
      </c>
      <c r="P423" s="71"/>
      <c r="Q423" s="72">
        <v>1468</v>
      </c>
      <c r="R423" s="70">
        <v>0.75</v>
      </c>
      <c r="S423" s="70">
        <v>1.44</v>
      </c>
      <c r="T423" s="70">
        <v>-0.06</v>
      </c>
      <c r="U423" s="70">
        <v>40</v>
      </c>
      <c r="V423" s="70">
        <v>7</v>
      </c>
      <c r="BD423" s="20"/>
      <c r="BE423" s="20"/>
      <c r="BG423" s="3"/>
      <c r="BH423" s="1"/>
      <c r="BI423" s="1"/>
      <c r="BJ423" s="1"/>
      <c r="BK423" s="1"/>
      <c r="BL423" s="1"/>
    </row>
    <row r="424" spans="1:64" x14ac:dyDescent="0.25">
      <c r="A424" s="23" t="s">
        <v>1</v>
      </c>
      <c r="B424" s="23" t="s">
        <v>2</v>
      </c>
      <c r="C424" s="23" t="s">
        <v>13</v>
      </c>
      <c r="D424" s="23" t="s">
        <v>4</v>
      </c>
      <c r="E424" s="23" t="s">
        <v>158</v>
      </c>
      <c r="F424" s="23" t="s">
        <v>1549</v>
      </c>
      <c r="G424"/>
      <c r="H424" s="69">
        <v>3.8399999999999997E-2</v>
      </c>
      <c r="I424" s="69"/>
      <c r="J424" s="71">
        <v>3.1899999999999998E-2</v>
      </c>
      <c r="K424" s="71">
        <v>0.13389999999999999</v>
      </c>
      <c r="L424" s="71">
        <v>2.2700000000000001E-2</v>
      </c>
      <c r="M424" s="71">
        <v>1.4E-2</v>
      </c>
      <c r="N424" s="69">
        <v>-0.1547</v>
      </c>
      <c r="O424" s="69">
        <v>-0.42320000000000002</v>
      </c>
      <c r="P424" s="71"/>
      <c r="Q424" s="72">
        <v>4425</v>
      </c>
      <c r="R424" s="70">
        <v>0.17</v>
      </c>
      <c r="S424" s="70">
        <v>0.33</v>
      </c>
      <c r="T424" s="70">
        <v>-0.25</v>
      </c>
      <c r="U424" s="70">
        <v>106</v>
      </c>
      <c r="V424" s="70">
        <v>17</v>
      </c>
      <c r="BD424" s="20"/>
      <c r="BE424" s="20"/>
      <c r="BG424" s="3"/>
      <c r="BH424" s="1"/>
      <c r="BI424" s="1"/>
      <c r="BJ424" s="1"/>
      <c r="BK424" s="1"/>
      <c r="BL424" s="1"/>
    </row>
    <row r="425" spans="1:64" x14ac:dyDescent="0.25">
      <c r="A425" s="23" t="s">
        <v>1</v>
      </c>
      <c r="B425" s="23" t="s">
        <v>2</v>
      </c>
      <c r="C425" s="23" t="s">
        <v>56</v>
      </c>
      <c r="D425" s="23" t="s">
        <v>4</v>
      </c>
      <c r="E425" s="23" t="s">
        <v>2840</v>
      </c>
      <c r="F425" s="23" t="s">
        <v>2927</v>
      </c>
      <c r="G425"/>
      <c r="H425" s="69">
        <v>-4.24E-2</v>
      </c>
      <c r="I425" s="69"/>
      <c r="J425" s="71">
        <v>-1.4800000000000001E-2</v>
      </c>
      <c r="K425" s="71">
        <v>7.7600000000000002E-2</v>
      </c>
      <c r="L425" s="71">
        <v>2.3900000000000001E-2</v>
      </c>
      <c r="M425" s="71">
        <v>2.1299999999999999E-2</v>
      </c>
      <c r="N425" s="69">
        <v>-6.4799999999999996E-2</v>
      </c>
      <c r="O425" s="69">
        <v>-6.4799999999999996E-2</v>
      </c>
      <c r="P425" s="71"/>
      <c r="Q425" s="72">
        <v>88</v>
      </c>
      <c r="R425" s="70">
        <v>0.31</v>
      </c>
      <c r="S425" s="70">
        <v>0.56999999999999995</v>
      </c>
      <c r="T425" s="70">
        <v>0.7</v>
      </c>
      <c r="U425" s="70">
        <v>5</v>
      </c>
      <c r="V425" s="70">
        <v>3</v>
      </c>
      <c r="BD425" s="20"/>
      <c r="BE425" s="20"/>
      <c r="BG425" s="3"/>
      <c r="BH425" s="1"/>
      <c r="BI425" s="1"/>
      <c r="BJ425" s="1"/>
      <c r="BK425" s="1"/>
      <c r="BL425" s="1"/>
    </row>
    <row r="426" spans="1:64" x14ac:dyDescent="0.25">
      <c r="A426" s="23" t="s">
        <v>1</v>
      </c>
      <c r="B426" s="23" t="s">
        <v>2</v>
      </c>
      <c r="C426" s="23" t="s">
        <v>56</v>
      </c>
      <c r="D426" s="23" t="s">
        <v>4</v>
      </c>
      <c r="E426" s="23" t="s">
        <v>2840</v>
      </c>
      <c r="F426" s="23" t="s">
        <v>2841</v>
      </c>
      <c r="G426"/>
      <c r="H426" s="69">
        <v>-8.5900000000000004E-2</v>
      </c>
      <c r="I426" s="69"/>
      <c r="J426" s="71">
        <v>-6.2199999999999998E-2</v>
      </c>
      <c r="K426" s="71">
        <v>0.1575</v>
      </c>
      <c r="L426" s="71">
        <v>2.41E-2</v>
      </c>
      <c r="M426" s="71">
        <v>1.23E-2</v>
      </c>
      <c r="N426" s="69">
        <v>-0.14169999999999999</v>
      </c>
      <c r="O426" s="69">
        <v>-0.14169999999999999</v>
      </c>
      <c r="P426" s="71"/>
      <c r="Q426" s="72">
        <v>88</v>
      </c>
      <c r="R426" s="70">
        <v>0.15</v>
      </c>
      <c r="S426" s="70">
        <v>0.27</v>
      </c>
      <c r="T426" s="70">
        <v>0.69</v>
      </c>
      <c r="U426" s="70">
        <v>5</v>
      </c>
      <c r="V426" s="70">
        <v>3</v>
      </c>
      <c r="BD426" s="20"/>
      <c r="BE426" s="20"/>
      <c r="BG426" s="3"/>
      <c r="BH426" s="1"/>
      <c r="BI426" s="1"/>
      <c r="BJ426" s="1"/>
      <c r="BK426" s="1"/>
      <c r="BL426" s="1"/>
    </row>
    <row r="427" spans="1:64" x14ac:dyDescent="0.25">
      <c r="A427" s="23" t="s">
        <v>1</v>
      </c>
      <c r="B427" s="23" t="s">
        <v>2</v>
      </c>
      <c r="C427" s="23" t="s">
        <v>13</v>
      </c>
      <c r="D427" s="23" t="s">
        <v>16</v>
      </c>
      <c r="E427" s="23" t="s">
        <v>1652</v>
      </c>
      <c r="F427" s="23" t="s">
        <v>3162</v>
      </c>
      <c r="G427"/>
      <c r="H427" s="69">
        <v>-3.2800000000000003E-2</v>
      </c>
      <c r="I427" s="69"/>
      <c r="J427" s="71">
        <v>-0.16520000000000001</v>
      </c>
      <c r="K427" s="71">
        <v>0.13569999999999999</v>
      </c>
      <c r="L427" s="71">
        <v>0.1206</v>
      </c>
      <c r="M427" s="71">
        <v>0.1176</v>
      </c>
      <c r="N427" s="69">
        <v>-0.23469999999999999</v>
      </c>
      <c r="O427" s="69">
        <v>-0.23469999999999999</v>
      </c>
      <c r="P427" s="71"/>
      <c r="Q427" s="72">
        <v>1186</v>
      </c>
      <c r="R427" s="70">
        <v>0.89</v>
      </c>
      <c r="S427" s="70">
        <v>1.75</v>
      </c>
      <c r="T427" s="70">
        <v>-0.02</v>
      </c>
      <c r="U427" s="70">
        <v>28</v>
      </c>
      <c r="V427" s="70">
        <v>4</v>
      </c>
      <c r="BD427" s="20"/>
      <c r="BE427" s="20"/>
      <c r="BG427" s="3"/>
      <c r="BH427" s="1"/>
      <c r="BI427" s="1"/>
      <c r="BJ427" s="1"/>
      <c r="BK427" s="1"/>
      <c r="BL427" s="1"/>
    </row>
    <row r="428" spans="1:64" x14ac:dyDescent="0.25">
      <c r="A428" s="23" t="s">
        <v>1</v>
      </c>
      <c r="B428" s="23" t="s">
        <v>2</v>
      </c>
      <c r="C428" s="23" t="s">
        <v>3</v>
      </c>
      <c r="D428" s="23" t="s">
        <v>4</v>
      </c>
      <c r="E428" s="23" t="s">
        <v>3163</v>
      </c>
      <c r="F428" s="23" t="s">
        <v>3164</v>
      </c>
      <c r="G428"/>
      <c r="H428" s="69">
        <v>-5.3E-3</v>
      </c>
      <c r="I428" s="69"/>
      <c r="J428" s="71">
        <v>-3.2500000000000001E-2</v>
      </c>
      <c r="K428" s="71">
        <v>0.13650000000000001</v>
      </c>
      <c r="L428" s="71">
        <v>-1.1999999999999999E-3</v>
      </c>
      <c r="M428" s="71">
        <v>-1.04E-2</v>
      </c>
      <c r="N428" s="69">
        <v>-0.41699999999999998</v>
      </c>
      <c r="O428" s="69">
        <v>-0.443</v>
      </c>
      <c r="P428" s="71"/>
      <c r="Q428" s="72">
        <v>0</v>
      </c>
      <c r="R428" s="70">
        <v>-0.01</v>
      </c>
      <c r="S428" s="70">
        <v>-0.01</v>
      </c>
      <c r="T428" s="70">
        <v>-0.28999999999999998</v>
      </c>
      <c r="U428" s="70">
        <v>128</v>
      </c>
      <c r="V428" s="70">
        <v>23</v>
      </c>
      <c r="BD428" s="20"/>
      <c r="BE428" s="20"/>
      <c r="BG428" s="3"/>
      <c r="BH428" s="1"/>
      <c r="BI428" s="1"/>
      <c r="BJ428" s="1"/>
      <c r="BK428" s="1"/>
      <c r="BL428" s="1"/>
    </row>
    <row r="429" spans="1:64" x14ac:dyDescent="0.25">
      <c r="A429" s="23" t="s">
        <v>1</v>
      </c>
      <c r="B429" s="23" t="s">
        <v>18</v>
      </c>
      <c r="C429" s="23" t="s">
        <v>25</v>
      </c>
      <c r="D429" s="23" t="s">
        <v>4</v>
      </c>
      <c r="E429" s="23" t="s">
        <v>1911</v>
      </c>
      <c r="F429" s="23" t="s">
        <v>1912</v>
      </c>
      <c r="G429"/>
      <c r="H429" s="69">
        <v>-4.3499999999999997E-2</v>
      </c>
      <c r="I429" s="69"/>
      <c r="J429" s="71">
        <v>-0.32690000000000002</v>
      </c>
      <c r="K429" s="71">
        <v>0.28039999999999998</v>
      </c>
      <c r="L429" s="71">
        <v>-0.1915</v>
      </c>
      <c r="M429" s="71">
        <v>-0.2069</v>
      </c>
      <c r="N429" s="69">
        <v>-0.37859999999999999</v>
      </c>
      <c r="O429" s="69">
        <v>-0.37859999999999999</v>
      </c>
      <c r="P429" s="71"/>
      <c r="Q429" s="72">
        <v>818</v>
      </c>
      <c r="R429" s="70">
        <v>-0.68</v>
      </c>
      <c r="S429" s="70">
        <v>-0.96</v>
      </c>
      <c r="T429" s="70">
        <v>-0.19</v>
      </c>
      <c r="U429" s="70">
        <v>14</v>
      </c>
      <c r="V429" s="70">
        <v>14</v>
      </c>
      <c r="BD429" s="20"/>
      <c r="BE429" s="20"/>
      <c r="BG429" s="3"/>
      <c r="BH429" s="1"/>
      <c r="BI429" s="1"/>
      <c r="BJ429" s="1"/>
      <c r="BK429" s="1"/>
      <c r="BL429" s="1"/>
    </row>
    <row r="430" spans="1:64" x14ac:dyDescent="0.25">
      <c r="A430" s="23" t="s">
        <v>1</v>
      </c>
      <c r="B430" s="23" t="s">
        <v>2</v>
      </c>
      <c r="C430" s="23" t="s">
        <v>13</v>
      </c>
      <c r="D430" s="23" t="s">
        <v>4</v>
      </c>
      <c r="E430" s="23" t="s">
        <v>161</v>
      </c>
      <c r="F430" s="23" t="s">
        <v>1550</v>
      </c>
      <c r="G430"/>
      <c r="H430" s="69">
        <v>-2.3699999999999999E-2</v>
      </c>
      <c r="I430" s="69"/>
      <c r="J430" s="71">
        <v>5.1499999999999997E-2</v>
      </c>
      <c r="K430" s="71">
        <v>0.1794</v>
      </c>
      <c r="L430" s="71">
        <v>7.7299999999999994E-2</v>
      </c>
      <c r="M430" s="71">
        <v>6.3200000000000006E-2</v>
      </c>
      <c r="N430" s="69">
        <v>-0.1268</v>
      </c>
      <c r="O430" s="69">
        <v>-0.4496</v>
      </c>
      <c r="P430" s="71"/>
      <c r="Q430" s="72">
        <v>18</v>
      </c>
      <c r="R430" s="70">
        <v>0.43</v>
      </c>
      <c r="S430" s="70">
        <v>0.71</v>
      </c>
      <c r="T430" s="70">
        <v>0.02</v>
      </c>
      <c r="U430" s="70">
        <v>61</v>
      </c>
      <c r="V430" s="70">
        <v>8</v>
      </c>
      <c r="BD430" s="20"/>
      <c r="BE430" s="20"/>
      <c r="BG430" s="3"/>
      <c r="BH430" s="1"/>
      <c r="BI430" s="1"/>
      <c r="BJ430" s="1"/>
      <c r="BK430" s="1"/>
      <c r="BL430" s="1"/>
    </row>
    <row r="431" spans="1:64" x14ac:dyDescent="0.25">
      <c r="A431" s="23" t="s">
        <v>1</v>
      </c>
      <c r="B431" s="23" t="s">
        <v>2</v>
      </c>
      <c r="C431" s="23" t="s">
        <v>13</v>
      </c>
      <c r="D431" s="23" t="s">
        <v>4</v>
      </c>
      <c r="E431" s="23" t="s">
        <v>161</v>
      </c>
      <c r="F431" s="23" t="s">
        <v>162</v>
      </c>
      <c r="G431"/>
      <c r="H431" s="69">
        <v>-2.0199999999999999E-2</v>
      </c>
      <c r="I431" s="69"/>
      <c r="J431" s="71">
        <v>7.1000000000000004E-3</v>
      </c>
      <c r="K431" s="71">
        <v>0.1953</v>
      </c>
      <c r="L431" s="71">
        <v>8.9599999999999999E-2</v>
      </c>
      <c r="M431" s="71">
        <v>7.3200000000000001E-2</v>
      </c>
      <c r="N431" s="69">
        <v>-0.14080000000000001</v>
      </c>
      <c r="O431" s="69">
        <v>-0.374</v>
      </c>
      <c r="P431" s="71"/>
      <c r="Q431" s="72">
        <v>16</v>
      </c>
      <c r="R431" s="70">
        <v>0.46</v>
      </c>
      <c r="S431" s="70">
        <v>0.82</v>
      </c>
      <c r="T431" s="70">
        <v>-0.13</v>
      </c>
      <c r="U431" s="70">
        <v>66</v>
      </c>
      <c r="V431" s="70">
        <v>9</v>
      </c>
      <c r="BD431" s="20"/>
      <c r="BE431" s="20"/>
      <c r="BG431" s="3"/>
      <c r="BH431" s="1"/>
      <c r="BI431" s="1"/>
      <c r="BJ431" s="1"/>
      <c r="BK431" s="1"/>
      <c r="BL431" s="1"/>
    </row>
    <row r="432" spans="1:64" x14ac:dyDescent="0.25">
      <c r="A432" s="23" t="s">
        <v>1</v>
      </c>
      <c r="B432" s="23" t="s">
        <v>2</v>
      </c>
      <c r="C432" s="23" t="s">
        <v>56</v>
      </c>
      <c r="D432" s="23" t="s">
        <v>48</v>
      </c>
      <c r="E432" s="23" t="s">
        <v>599</v>
      </c>
      <c r="F432" s="23" t="s">
        <v>600</v>
      </c>
      <c r="G432"/>
      <c r="H432" s="69">
        <v>7.4000000000000003E-3</v>
      </c>
      <c r="I432" s="69"/>
      <c r="J432" s="71">
        <v>0.03</v>
      </c>
      <c r="K432" s="71">
        <v>3.2800000000000003E-2</v>
      </c>
      <c r="L432" s="71">
        <v>9.8199999999999996E-2</v>
      </c>
      <c r="M432" s="71">
        <v>0.1022</v>
      </c>
      <c r="N432" s="69">
        <v>0</v>
      </c>
      <c r="O432" s="69">
        <v>-2.1700000000000001E-2</v>
      </c>
      <c r="P432" s="71"/>
      <c r="Q432" s="72">
        <v>26</v>
      </c>
      <c r="R432" s="70">
        <v>2.99</v>
      </c>
      <c r="S432" s="70">
        <v>3.9</v>
      </c>
      <c r="T432" s="70">
        <v>-0.17</v>
      </c>
      <c r="U432" s="70">
        <v>4</v>
      </c>
      <c r="V432" s="70">
        <v>2</v>
      </c>
      <c r="BD432" s="20"/>
      <c r="BE432" s="20"/>
      <c r="BG432" s="3"/>
      <c r="BH432" s="1"/>
      <c r="BI432" s="1"/>
      <c r="BJ432" s="1"/>
      <c r="BK432" s="1"/>
      <c r="BL432" s="1"/>
    </row>
    <row r="433" spans="1:64" x14ac:dyDescent="0.25">
      <c r="A433" s="23" t="s">
        <v>1</v>
      </c>
      <c r="B433" s="23" t="s">
        <v>2</v>
      </c>
      <c r="C433" s="23" t="s">
        <v>56</v>
      </c>
      <c r="D433" s="23" t="s">
        <v>48</v>
      </c>
      <c r="E433" s="23" t="s">
        <v>599</v>
      </c>
      <c r="F433" s="23" t="s">
        <v>1724</v>
      </c>
      <c r="G433"/>
      <c r="H433" s="69">
        <v>1.8100000000000002E-2</v>
      </c>
      <c r="I433" s="69"/>
      <c r="J433" s="71">
        <v>9.1899999999999996E-2</v>
      </c>
      <c r="K433" s="71">
        <v>3.7699999999999997E-2</v>
      </c>
      <c r="L433" s="71">
        <v>0.1231</v>
      </c>
      <c r="M433" s="71">
        <v>0.12959999999999999</v>
      </c>
      <c r="N433" s="69">
        <v>0</v>
      </c>
      <c r="O433" s="69">
        <v>-3.5200000000000002E-2</v>
      </c>
      <c r="P433" s="71"/>
      <c r="Q433" s="72">
        <v>5</v>
      </c>
      <c r="R433" s="70">
        <v>3.27</v>
      </c>
      <c r="S433" s="70">
        <v>3.04</v>
      </c>
      <c r="T433" s="70">
        <v>-0.16</v>
      </c>
      <c r="U433" s="70">
        <v>4</v>
      </c>
      <c r="V433" s="70">
        <v>2</v>
      </c>
      <c r="BD433" s="20"/>
      <c r="BE433" s="20"/>
      <c r="BG433" s="3"/>
      <c r="BH433" s="1"/>
      <c r="BI433" s="1"/>
      <c r="BJ433" s="1"/>
      <c r="BK433" s="1"/>
      <c r="BL433" s="1"/>
    </row>
    <row r="434" spans="1:64" x14ac:dyDescent="0.25">
      <c r="A434" s="23" t="s">
        <v>1</v>
      </c>
      <c r="B434" s="23" t="s">
        <v>2</v>
      </c>
      <c r="C434" s="23" t="s">
        <v>56</v>
      </c>
      <c r="D434" s="23" t="s">
        <v>48</v>
      </c>
      <c r="E434" s="23" t="s">
        <v>599</v>
      </c>
      <c r="F434" s="23" t="s">
        <v>3050</v>
      </c>
      <c r="G434"/>
      <c r="H434" s="69">
        <v>1.0699999999999999E-2</v>
      </c>
      <c r="I434" s="69"/>
      <c r="J434" s="71">
        <v>7.3400000000000007E-2</v>
      </c>
      <c r="K434" s="71">
        <v>1.44E-2</v>
      </c>
      <c r="L434" s="71">
        <v>8.8999999999999996E-2</v>
      </c>
      <c r="M434" s="71">
        <v>9.2600000000000002E-2</v>
      </c>
      <c r="N434" s="69">
        <v>0</v>
      </c>
      <c r="O434" s="69">
        <v>-6.3E-3</v>
      </c>
      <c r="P434" s="71"/>
      <c r="Q434" s="72">
        <v>4</v>
      </c>
      <c r="R434" s="70">
        <v>6.18</v>
      </c>
      <c r="S434" s="70"/>
      <c r="T434" s="70">
        <v>-0.21</v>
      </c>
      <c r="U434" s="70">
        <v>1</v>
      </c>
      <c r="V434" s="70">
        <v>1</v>
      </c>
      <c r="BD434" s="20"/>
      <c r="BE434" s="20"/>
      <c r="BG434" s="3"/>
      <c r="BH434" s="1"/>
      <c r="BI434" s="1"/>
      <c r="BJ434" s="1"/>
      <c r="BK434" s="1"/>
      <c r="BL434" s="1"/>
    </row>
    <row r="435" spans="1:64" x14ac:dyDescent="0.25">
      <c r="A435" s="23" t="s">
        <v>1</v>
      </c>
      <c r="B435" s="23" t="s">
        <v>18</v>
      </c>
      <c r="C435" s="23" t="s">
        <v>25</v>
      </c>
      <c r="D435" s="23" t="s">
        <v>40</v>
      </c>
      <c r="E435" s="23" t="s">
        <v>2726</v>
      </c>
      <c r="F435" s="23" t="s">
        <v>2727</v>
      </c>
      <c r="G435"/>
      <c r="H435" s="69">
        <v>-6.1999999999999998E-3</v>
      </c>
      <c r="I435" s="69"/>
      <c r="J435" s="71">
        <v>5.4800000000000001E-2</v>
      </c>
      <c r="K435" s="71">
        <v>4.5400000000000003E-2</v>
      </c>
      <c r="L435" s="71">
        <v>8.6699999999999999E-2</v>
      </c>
      <c r="M435" s="71">
        <v>8.9200000000000002E-2</v>
      </c>
      <c r="N435" s="69">
        <v>-2.7699999999999999E-2</v>
      </c>
      <c r="O435" s="69">
        <v>-2.98E-2</v>
      </c>
      <c r="P435" s="71"/>
      <c r="Q435" s="72">
        <v>14</v>
      </c>
      <c r="R435" s="70">
        <v>1.91</v>
      </c>
      <c r="S435" s="70">
        <v>1.67</v>
      </c>
      <c r="T435" s="70">
        <v>0.3</v>
      </c>
      <c r="U435" s="70">
        <v>3</v>
      </c>
      <c r="V435" s="70">
        <v>2</v>
      </c>
      <c r="BD435" s="20"/>
      <c r="BE435" s="20"/>
      <c r="BG435" s="3"/>
      <c r="BH435" s="1"/>
      <c r="BI435" s="1"/>
      <c r="BJ435" s="1"/>
      <c r="BK435" s="1"/>
      <c r="BL435" s="1"/>
    </row>
    <row r="436" spans="1:64" x14ac:dyDescent="0.25">
      <c r="A436" s="23" t="s">
        <v>1</v>
      </c>
      <c r="B436" s="23" t="s">
        <v>2</v>
      </c>
      <c r="C436" s="23" t="s">
        <v>13</v>
      </c>
      <c r="D436" s="23" t="s">
        <v>4</v>
      </c>
      <c r="E436" s="23" t="s">
        <v>1489</v>
      </c>
      <c r="F436" s="23" t="s">
        <v>1490</v>
      </c>
      <c r="G436"/>
      <c r="H436" s="69">
        <v>-1.1000000000000001E-3</v>
      </c>
      <c r="I436" s="69"/>
      <c r="J436" s="71">
        <v>-9.5100000000000004E-2</v>
      </c>
      <c r="K436" s="71">
        <v>0.16109999999999999</v>
      </c>
      <c r="L436" s="71">
        <v>6.8599999999999994E-2</v>
      </c>
      <c r="M436" s="71">
        <v>5.74E-2</v>
      </c>
      <c r="N436" s="69">
        <v>-0.21560000000000001</v>
      </c>
      <c r="O436" s="69">
        <v>-0.31419999999999998</v>
      </c>
      <c r="P436" s="71"/>
      <c r="Q436" s="72">
        <v>65</v>
      </c>
      <c r="R436" s="70">
        <v>0.43</v>
      </c>
      <c r="S436" s="70">
        <v>0.85</v>
      </c>
      <c r="T436" s="70">
        <v>-0.28000000000000003</v>
      </c>
      <c r="U436" s="70">
        <v>67</v>
      </c>
      <c r="V436" s="70">
        <v>11</v>
      </c>
      <c r="BD436" s="20"/>
      <c r="BE436" s="20"/>
      <c r="BG436" s="3"/>
      <c r="BH436" s="1"/>
      <c r="BI436" s="1"/>
      <c r="BJ436" s="1"/>
      <c r="BK436" s="1"/>
      <c r="BL436" s="1"/>
    </row>
    <row r="437" spans="1:64" x14ac:dyDescent="0.25">
      <c r="A437" s="23" t="s">
        <v>1</v>
      </c>
      <c r="B437" s="23" t="s">
        <v>18</v>
      </c>
      <c r="C437" s="23" t="s">
        <v>25</v>
      </c>
      <c r="D437" s="23" t="s">
        <v>40</v>
      </c>
      <c r="E437" s="23" t="s">
        <v>457</v>
      </c>
      <c r="F437" s="23" t="s">
        <v>458</v>
      </c>
      <c r="G437"/>
      <c r="H437" s="69">
        <v>3.8E-3</v>
      </c>
      <c r="I437" s="69"/>
      <c r="J437" s="71">
        <v>1.1599999999999999E-2</v>
      </c>
      <c r="K437" s="71">
        <v>0.25769999999999998</v>
      </c>
      <c r="L437" s="71">
        <v>0.27950000000000003</v>
      </c>
      <c r="M437" s="71">
        <v>0.28449999999999998</v>
      </c>
      <c r="N437" s="69">
        <v>0</v>
      </c>
      <c r="O437" s="69">
        <v>-0.19289999999999999</v>
      </c>
      <c r="P437" s="71"/>
      <c r="Q437" s="72">
        <v>8</v>
      </c>
      <c r="R437" s="70">
        <v>1.08</v>
      </c>
      <c r="S437" s="70">
        <v>3.51</v>
      </c>
      <c r="T437" s="70">
        <v>-0.04</v>
      </c>
      <c r="U437" s="70">
        <v>35</v>
      </c>
      <c r="V437" s="70">
        <v>5</v>
      </c>
      <c r="BD437" s="20"/>
      <c r="BE437" s="20"/>
      <c r="BG437" s="3"/>
      <c r="BH437" s="1"/>
      <c r="BI437" s="1"/>
      <c r="BJ437" s="1"/>
      <c r="BK437" s="1"/>
      <c r="BL437" s="1"/>
    </row>
    <row r="438" spans="1:64" x14ac:dyDescent="0.25">
      <c r="A438" s="23" t="s">
        <v>1</v>
      </c>
      <c r="B438" s="23" t="s">
        <v>2</v>
      </c>
      <c r="C438" s="23" t="s">
        <v>13</v>
      </c>
      <c r="D438" s="23" t="s">
        <v>4</v>
      </c>
      <c r="E438" s="23" t="s">
        <v>658</v>
      </c>
      <c r="F438" s="23" t="s">
        <v>2873</v>
      </c>
      <c r="G438"/>
      <c r="H438" s="69">
        <v>1.3100000000000001E-2</v>
      </c>
      <c r="I438" s="69"/>
      <c r="J438" s="71">
        <v>-1.9099999999999999E-2</v>
      </c>
      <c r="K438" s="71">
        <v>7.1599999999999997E-2</v>
      </c>
      <c r="L438" s="71">
        <v>-3.6400000000000002E-2</v>
      </c>
      <c r="M438" s="71">
        <v>0</v>
      </c>
      <c r="N438" s="69">
        <v>-1.9099999999999999E-2</v>
      </c>
      <c r="O438" s="69">
        <v>-4.2000000000000003E-2</v>
      </c>
      <c r="P438" s="71"/>
      <c r="Q438" s="72">
        <v>253</v>
      </c>
      <c r="R438" s="70">
        <v>-0.51</v>
      </c>
      <c r="S438" s="70">
        <v>-3.03</v>
      </c>
      <c r="T438" s="70"/>
      <c r="U438" s="70">
        <v>5</v>
      </c>
      <c r="V438" s="70">
        <v>5</v>
      </c>
      <c r="BD438" s="20"/>
      <c r="BE438" s="20"/>
      <c r="BG438" s="3"/>
      <c r="BH438" s="1"/>
      <c r="BI438" s="1"/>
      <c r="BJ438" s="1"/>
      <c r="BK438" s="1"/>
      <c r="BL438" s="1"/>
    </row>
    <row r="439" spans="1:64" x14ac:dyDescent="0.25">
      <c r="A439" s="23" t="s">
        <v>1</v>
      </c>
      <c r="B439" s="23" t="s">
        <v>2</v>
      </c>
      <c r="C439" s="23" t="s">
        <v>13</v>
      </c>
      <c r="D439" s="23" t="s">
        <v>4</v>
      </c>
      <c r="E439" s="23" t="s">
        <v>1679</v>
      </c>
      <c r="F439" s="23" t="s">
        <v>3000</v>
      </c>
      <c r="G439"/>
      <c r="H439" s="69">
        <v>-8.43E-2</v>
      </c>
      <c r="I439" s="69"/>
      <c r="J439" s="71">
        <v>-0.22989999999999999</v>
      </c>
      <c r="K439" s="71">
        <v>0.28639999999999999</v>
      </c>
      <c r="L439" s="71">
        <v>6.7199999999999996E-2</v>
      </c>
      <c r="M439" s="71">
        <v>2.76E-2</v>
      </c>
      <c r="N439" s="69">
        <v>-0.56659999999999999</v>
      </c>
      <c r="O439" s="69">
        <v>-0.56659999999999999</v>
      </c>
      <c r="P439" s="71"/>
      <c r="Q439" s="72">
        <v>3</v>
      </c>
      <c r="R439" s="70">
        <v>0.23</v>
      </c>
      <c r="S439" s="70">
        <v>0.44</v>
      </c>
      <c r="T439" s="70">
        <v>-0.18</v>
      </c>
      <c r="U439" s="70">
        <v>83</v>
      </c>
      <c r="V439" s="70">
        <v>17</v>
      </c>
      <c r="BD439" s="20"/>
      <c r="BE439" s="20"/>
      <c r="BG439" s="3"/>
      <c r="BH439" s="1"/>
      <c r="BI439" s="1"/>
      <c r="BJ439" s="1"/>
      <c r="BK439" s="1"/>
      <c r="BL439" s="1"/>
    </row>
    <row r="440" spans="1:64" x14ac:dyDescent="0.25">
      <c r="A440" s="23" t="s">
        <v>1</v>
      </c>
      <c r="B440" s="23" t="s">
        <v>2</v>
      </c>
      <c r="C440" s="23" t="s">
        <v>39</v>
      </c>
      <c r="D440" s="23" t="s">
        <v>4</v>
      </c>
      <c r="E440" s="23" t="s">
        <v>1679</v>
      </c>
      <c r="F440" s="23" t="s">
        <v>1780</v>
      </c>
      <c r="G440"/>
      <c r="H440" s="69">
        <v>4.58E-2</v>
      </c>
      <c r="I440" s="69"/>
      <c r="J440" s="71">
        <v>0.19500000000000001</v>
      </c>
      <c r="K440" s="71">
        <v>0.16880000000000001</v>
      </c>
      <c r="L440" s="71">
        <v>8.1900000000000001E-2</v>
      </c>
      <c r="M440" s="71">
        <v>6.9900000000000004E-2</v>
      </c>
      <c r="N440" s="69">
        <v>-6.7100000000000007E-2</v>
      </c>
      <c r="O440" s="69">
        <v>-0.26019999999999999</v>
      </c>
      <c r="P440" s="71"/>
      <c r="Q440" s="72">
        <v>32</v>
      </c>
      <c r="R440" s="70">
        <v>0.49</v>
      </c>
      <c r="S440" s="70">
        <v>0.81</v>
      </c>
      <c r="T440" s="70">
        <v>0</v>
      </c>
      <c r="U440" s="70">
        <v>70</v>
      </c>
      <c r="V440" s="70">
        <v>12</v>
      </c>
      <c r="BD440" s="20"/>
      <c r="BE440" s="20"/>
      <c r="BG440" s="3"/>
      <c r="BH440" s="1"/>
      <c r="BI440" s="1"/>
      <c r="BJ440" s="1"/>
      <c r="BK440" s="1"/>
      <c r="BL440" s="1"/>
    </row>
    <row r="441" spans="1:64" x14ac:dyDescent="0.25">
      <c r="A441" s="23" t="s">
        <v>1</v>
      </c>
      <c r="B441" s="23" t="s">
        <v>2</v>
      </c>
      <c r="C441" s="23" t="s">
        <v>39</v>
      </c>
      <c r="D441" s="23" t="s">
        <v>29</v>
      </c>
      <c r="E441" s="23" t="s">
        <v>1917</v>
      </c>
      <c r="F441" s="23" t="s">
        <v>2256</v>
      </c>
      <c r="G441"/>
      <c r="H441" s="69">
        <v>-1.4200000000000001E-2</v>
      </c>
      <c r="I441" s="69"/>
      <c r="J441" s="71">
        <v>0.28410000000000002</v>
      </c>
      <c r="K441" s="71">
        <v>0.25469999999999998</v>
      </c>
      <c r="L441" s="71">
        <v>0.28050000000000003</v>
      </c>
      <c r="M441" s="71">
        <v>0.28410000000000002</v>
      </c>
      <c r="N441" s="69">
        <v>-5.5199999999999999E-2</v>
      </c>
      <c r="O441" s="69">
        <v>-9.4600000000000004E-2</v>
      </c>
      <c r="P441" s="71"/>
      <c r="Q441" s="72">
        <v>1</v>
      </c>
      <c r="R441" s="70">
        <v>1.1000000000000001</v>
      </c>
      <c r="S441" s="70">
        <v>4.41</v>
      </c>
      <c r="T441" s="70">
        <v>-0.65</v>
      </c>
      <c r="U441" s="70">
        <v>5</v>
      </c>
      <c r="V441" s="70">
        <v>3</v>
      </c>
      <c r="BD441" s="20"/>
      <c r="BE441" s="20"/>
      <c r="BG441" s="3"/>
      <c r="BH441" s="1"/>
      <c r="BI441" s="1"/>
      <c r="BJ441" s="1"/>
      <c r="BK441" s="1"/>
      <c r="BL441" s="1"/>
    </row>
    <row r="442" spans="1:64" x14ac:dyDescent="0.25">
      <c r="A442" s="23" t="s">
        <v>1</v>
      </c>
      <c r="B442" s="23" t="s">
        <v>2</v>
      </c>
      <c r="C442" s="23" t="s">
        <v>39</v>
      </c>
      <c r="D442" s="23" t="s">
        <v>29</v>
      </c>
      <c r="E442" s="23" t="s">
        <v>1917</v>
      </c>
      <c r="F442" s="23" t="s">
        <v>1918</v>
      </c>
      <c r="G442"/>
      <c r="H442" s="69">
        <v>-1.4197E-2</v>
      </c>
      <c r="I442" s="69"/>
      <c r="J442" s="71">
        <v>0.38109999999999999</v>
      </c>
      <c r="K442" s="71">
        <v>0.26619999999999999</v>
      </c>
      <c r="L442" s="71">
        <v>0.11749999999999999</v>
      </c>
      <c r="M442" s="71">
        <v>8.7099999999999997E-2</v>
      </c>
      <c r="N442" s="69">
        <v>-5.5199999999999999E-2</v>
      </c>
      <c r="O442" s="69">
        <v>-0.40560000000000002</v>
      </c>
      <c r="P442" s="71"/>
      <c r="Q442" s="72">
        <v>74</v>
      </c>
      <c r="R442" s="70">
        <v>0.44</v>
      </c>
      <c r="S442" s="70">
        <v>0.9</v>
      </c>
      <c r="T442" s="70">
        <v>-0.06</v>
      </c>
      <c r="U442" s="70">
        <v>61</v>
      </c>
      <c r="V442" s="70">
        <v>15</v>
      </c>
      <c r="BD442" s="20"/>
      <c r="BE442" s="20"/>
      <c r="BG442" s="3"/>
      <c r="BH442" s="1"/>
      <c r="BI442" s="1"/>
      <c r="BJ442" s="1"/>
      <c r="BK442" s="1"/>
      <c r="BL442" s="1"/>
    </row>
    <row r="443" spans="1:64" x14ac:dyDescent="0.25">
      <c r="A443" s="23" t="s">
        <v>1</v>
      </c>
      <c r="B443" s="23" t="s">
        <v>2</v>
      </c>
      <c r="C443" s="23" t="s">
        <v>28</v>
      </c>
      <c r="D443" s="23" t="s">
        <v>29</v>
      </c>
      <c r="E443" s="23" t="s">
        <v>1680</v>
      </c>
      <c r="F443" s="23" t="s">
        <v>1681</v>
      </c>
      <c r="G443"/>
      <c r="H443" s="69">
        <v>5.3E-3</v>
      </c>
      <c r="I443" s="69"/>
      <c r="J443" s="71">
        <v>0.18640000000000001</v>
      </c>
      <c r="K443" s="71">
        <v>8.9499999999999996E-2</v>
      </c>
      <c r="L443" s="71">
        <v>0.13270000000000001</v>
      </c>
      <c r="M443" s="71">
        <v>0.1368</v>
      </c>
      <c r="N443" s="69">
        <v>0</v>
      </c>
      <c r="O443" s="69">
        <v>-8.0799999999999997E-2</v>
      </c>
      <c r="P443" s="71"/>
      <c r="Q443" s="72">
        <v>123</v>
      </c>
      <c r="R443" s="70">
        <v>1.48</v>
      </c>
      <c r="S443" s="70">
        <v>3.14</v>
      </c>
      <c r="T443" s="70">
        <v>-0.16</v>
      </c>
      <c r="U443" s="70">
        <v>9</v>
      </c>
      <c r="V443" s="70">
        <v>2</v>
      </c>
      <c r="BD443" s="20"/>
      <c r="BE443" s="20"/>
      <c r="BG443" s="3"/>
      <c r="BH443" s="1"/>
      <c r="BI443" s="1"/>
      <c r="BJ443" s="1"/>
      <c r="BK443" s="1"/>
      <c r="BL443" s="1"/>
    </row>
    <row r="444" spans="1:64" x14ac:dyDescent="0.25">
      <c r="A444" s="23" t="s">
        <v>1</v>
      </c>
      <c r="B444" s="23" t="s">
        <v>2</v>
      </c>
      <c r="C444" s="23" t="s">
        <v>27</v>
      </c>
      <c r="D444" s="23" t="s">
        <v>16</v>
      </c>
      <c r="E444" s="23" t="s">
        <v>168</v>
      </c>
      <c r="F444" s="23" t="s">
        <v>169</v>
      </c>
      <c r="G444"/>
      <c r="H444" s="69">
        <v>8.3999999999999995E-3</v>
      </c>
      <c r="I444" s="69"/>
      <c r="J444" s="71">
        <v>8.6999999999999994E-3</v>
      </c>
      <c r="K444" s="71">
        <v>4.5400000000000003E-2</v>
      </c>
      <c r="L444" s="71">
        <v>4.4499999999999998E-2</v>
      </c>
      <c r="M444" s="71">
        <v>4.4400000000000002E-2</v>
      </c>
      <c r="N444" s="69">
        <v>0</v>
      </c>
      <c r="O444" s="69">
        <v>-6.6600000000000006E-2</v>
      </c>
      <c r="P444" s="71"/>
      <c r="Q444" s="72">
        <v>307</v>
      </c>
      <c r="R444" s="70">
        <v>0.98</v>
      </c>
      <c r="S444" s="70">
        <v>2.5299999999999998</v>
      </c>
      <c r="T444" s="70">
        <v>-0.12</v>
      </c>
      <c r="U444" s="70">
        <v>29</v>
      </c>
      <c r="V444" s="70">
        <v>5</v>
      </c>
      <c r="BD444" s="20"/>
      <c r="BE444" s="20"/>
      <c r="BG444" s="3"/>
      <c r="BH444" s="1"/>
      <c r="BI444" s="1"/>
      <c r="BJ444" s="1"/>
      <c r="BK444" s="1"/>
      <c r="BL444" s="1"/>
    </row>
    <row r="445" spans="1:64" x14ac:dyDescent="0.25">
      <c r="A445" s="23" t="s">
        <v>1</v>
      </c>
      <c r="B445" s="23" t="s">
        <v>2</v>
      </c>
      <c r="C445" s="23" t="s">
        <v>27</v>
      </c>
      <c r="D445" s="23" t="s">
        <v>16</v>
      </c>
      <c r="E445" s="23" t="s">
        <v>168</v>
      </c>
      <c r="F445" s="23" t="s">
        <v>1551</v>
      </c>
      <c r="G445"/>
      <c r="H445" s="69">
        <v>2.06E-2</v>
      </c>
      <c r="I445" s="69"/>
      <c r="J445" s="71">
        <v>-7.2400000000000006E-2</v>
      </c>
      <c r="K445" s="71">
        <v>0.14080000000000001</v>
      </c>
      <c r="L445" s="71">
        <v>0.1085</v>
      </c>
      <c r="M445" s="71">
        <v>0.1038</v>
      </c>
      <c r="N445" s="69">
        <v>-0.106</v>
      </c>
      <c r="O445" s="69">
        <v>-0.19769999999999999</v>
      </c>
      <c r="P445" s="71"/>
      <c r="Q445" s="72">
        <v>307</v>
      </c>
      <c r="R445" s="70">
        <v>0.77</v>
      </c>
      <c r="S445" s="70">
        <v>2.12</v>
      </c>
      <c r="T445" s="70">
        <v>-0.13</v>
      </c>
      <c r="U445" s="70">
        <v>34</v>
      </c>
      <c r="V445" s="70">
        <v>6</v>
      </c>
      <c r="BD445" s="20"/>
      <c r="BE445" s="20"/>
      <c r="BG445" s="3"/>
      <c r="BH445" s="1"/>
      <c r="BI445" s="1"/>
      <c r="BJ445" s="1"/>
      <c r="BK445" s="1"/>
      <c r="BL445" s="1"/>
    </row>
    <row r="446" spans="1:64" x14ac:dyDescent="0.25">
      <c r="A446" s="23" t="s">
        <v>1</v>
      </c>
      <c r="B446" s="23" t="s">
        <v>2</v>
      </c>
      <c r="C446" s="23" t="s">
        <v>39</v>
      </c>
      <c r="D446" s="23" t="s">
        <v>4</v>
      </c>
      <c r="E446" s="23" t="s">
        <v>736</v>
      </c>
      <c r="F446" s="23" t="s">
        <v>737</v>
      </c>
      <c r="G446"/>
      <c r="H446" s="69">
        <v>1.8499999999999999E-2</v>
      </c>
      <c r="I446" s="69"/>
      <c r="J446" s="71">
        <v>-7.3300000000000004E-2</v>
      </c>
      <c r="K446" s="71">
        <v>0.1021</v>
      </c>
      <c r="L446" s="71">
        <v>4.8899999999999999E-2</v>
      </c>
      <c r="M446" s="71">
        <v>4.4699999999999997E-2</v>
      </c>
      <c r="N446" s="69">
        <v>-0.1353</v>
      </c>
      <c r="O446" s="69">
        <v>-0.1757</v>
      </c>
      <c r="P446" s="71"/>
      <c r="Q446" s="72">
        <v>85</v>
      </c>
      <c r="R446" s="70">
        <v>0.48</v>
      </c>
      <c r="S446" s="70">
        <v>0.96</v>
      </c>
      <c r="T446" s="70">
        <v>-0.01</v>
      </c>
      <c r="U446" s="70">
        <v>30</v>
      </c>
      <c r="V446" s="70">
        <v>7</v>
      </c>
      <c r="BD446" s="20"/>
      <c r="BE446" s="20"/>
      <c r="BG446" s="3"/>
      <c r="BH446" s="1"/>
      <c r="BI446" s="1"/>
      <c r="BJ446" s="1"/>
      <c r="BK446" s="1"/>
      <c r="BL446" s="1"/>
    </row>
    <row r="447" spans="1:64" x14ac:dyDescent="0.25">
      <c r="A447" s="23" t="s">
        <v>1</v>
      </c>
      <c r="B447" s="23" t="s">
        <v>2</v>
      </c>
      <c r="C447" s="23" t="s">
        <v>22</v>
      </c>
      <c r="D447" s="23" t="s">
        <v>4</v>
      </c>
      <c r="E447" s="23" t="s">
        <v>736</v>
      </c>
      <c r="F447" s="23" t="s">
        <v>2789</v>
      </c>
      <c r="G447"/>
      <c r="H447" s="69">
        <v>2.06E-2</v>
      </c>
      <c r="I447" s="69"/>
      <c r="J447" s="71">
        <v>0.02</v>
      </c>
      <c r="K447" s="71">
        <v>6.5000000000000002E-2</v>
      </c>
      <c r="L447" s="71">
        <v>4.1399999999999999E-2</v>
      </c>
      <c r="M447" s="71">
        <v>0</v>
      </c>
      <c r="N447" s="69">
        <v>-1.04E-2</v>
      </c>
      <c r="O447" s="69">
        <v>-3.04E-2</v>
      </c>
      <c r="P447" s="71"/>
      <c r="Q447" s="72">
        <v>18</v>
      </c>
      <c r="R447" s="70">
        <v>0.64</v>
      </c>
      <c r="S447" s="70"/>
      <c r="T447" s="70"/>
      <c r="U447" s="70">
        <v>2</v>
      </c>
      <c r="V447" s="70">
        <v>2</v>
      </c>
      <c r="BD447" s="20"/>
      <c r="BE447" s="20"/>
      <c r="BG447" s="3"/>
      <c r="BH447" s="1"/>
      <c r="BI447" s="1"/>
      <c r="BJ447" s="1"/>
      <c r="BK447" s="1"/>
      <c r="BL447" s="1"/>
    </row>
    <row r="448" spans="1:64" x14ac:dyDescent="0.25">
      <c r="A448" s="23" t="s">
        <v>1</v>
      </c>
      <c r="B448" s="23" t="s">
        <v>2</v>
      </c>
      <c r="C448" s="23" t="s">
        <v>39</v>
      </c>
      <c r="D448" s="23" t="s">
        <v>4</v>
      </c>
      <c r="E448" s="23" t="s">
        <v>736</v>
      </c>
      <c r="F448" s="23" t="s">
        <v>3288</v>
      </c>
      <c r="G448"/>
      <c r="H448" s="69">
        <v>-8.2000000000000007E-3</v>
      </c>
      <c r="I448" s="69"/>
      <c r="J448" s="71">
        <v>0.17810000000000001</v>
      </c>
      <c r="K448" s="71">
        <v>0.1149</v>
      </c>
      <c r="L448" s="71">
        <v>0.12670000000000001</v>
      </c>
      <c r="M448" s="71">
        <v>0.12709999999999999</v>
      </c>
      <c r="N448" s="69">
        <v>-8.2000000000000007E-3</v>
      </c>
      <c r="O448" s="69">
        <v>-0.13370000000000001</v>
      </c>
      <c r="P448" s="71"/>
      <c r="Q448" s="72">
        <v>12</v>
      </c>
      <c r="R448" s="70">
        <v>1.1000000000000001</v>
      </c>
      <c r="S448" s="70">
        <v>1.68</v>
      </c>
      <c r="T448" s="70">
        <v>0.73</v>
      </c>
      <c r="U448" s="70">
        <v>18</v>
      </c>
      <c r="V448" s="70">
        <v>3</v>
      </c>
      <c r="BD448" s="20"/>
      <c r="BE448" s="20"/>
      <c r="BG448" s="3"/>
      <c r="BH448" s="1"/>
      <c r="BI448" s="1"/>
      <c r="BJ448" s="1"/>
      <c r="BK448" s="1"/>
      <c r="BL448" s="1"/>
    </row>
    <row r="449" spans="1:64" x14ac:dyDescent="0.25">
      <c r="A449" s="23" t="s">
        <v>1</v>
      </c>
      <c r="B449" s="23" t="s">
        <v>2</v>
      </c>
      <c r="C449" s="23" t="s">
        <v>13</v>
      </c>
      <c r="D449" s="23" t="s">
        <v>4</v>
      </c>
      <c r="E449" s="23" t="s">
        <v>699</v>
      </c>
      <c r="F449" s="23" t="s">
        <v>1552</v>
      </c>
      <c r="G449"/>
      <c r="H449" s="69">
        <v>1.2E-2</v>
      </c>
      <c r="I449" s="69"/>
      <c r="J449" s="71">
        <v>-6.9500000000000006E-2</v>
      </c>
      <c r="K449" s="71">
        <v>0.14230000000000001</v>
      </c>
      <c r="L449" s="71">
        <v>-1.6999999999999999E-3</v>
      </c>
      <c r="M449" s="71">
        <v>-1.14E-2</v>
      </c>
      <c r="N449" s="69">
        <v>-0.26529999999999998</v>
      </c>
      <c r="O449" s="69">
        <v>-0.30120000000000002</v>
      </c>
      <c r="P449" s="71"/>
      <c r="Q449" s="72">
        <v>76</v>
      </c>
      <c r="R449" s="70">
        <v>-0.01</v>
      </c>
      <c r="S449" s="70">
        <v>-0.03</v>
      </c>
      <c r="T449" s="70">
        <v>-0.43</v>
      </c>
      <c r="U449" s="70">
        <v>27</v>
      </c>
      <c r="V449" s="70">
        <v>9</v>
      </c>
      <c r="BD449" s="20"/>
      <c r="BE449" s="20"/>
      <c r="BG449" s="3"/>
      <c r="BH449" s="1"/>
      <c r="BI449" s="1"/>
      <c r="BJ449" s="1"/>
      <c r="BK449" s="1"/>
      <c r="BL449" s="1"/>
    </row>
    <row r="450" spans="1:64" x14ac:dyDescent="0.25">
      <c r="A450" s="23" t="s">
        <v>1</v>
      </c>
      <c r="B450" s="23" t="s">
        <v>2</v>
      </c>
      <c r="C450" s="23" t="s">
        <v>39</v>
      </c>
      <c r="D450" s="23" t="s">
        <v>4</v>
      </c>
      <c r="E450" s="23" t="s">
        <v>1319</v>
      </c>
      <c r="F450" s="23" t="s">
        <v>1320</v>
      </c>
      <c r="G450"/>
      <c r="H450" s="69">
        <v>-5.4000000000000003E-3</v>
      </c>
      <c r="I450" s="69"/>
      <c r="J450" s="71">
        <v>2.4500000000000001E-2</v>
      </c>
      <c r="K450" s="71">
        <v>0.35959999999999998</v>
      </c>
      <c r="L450" s="71">
        <v>0.16900000000000001</v>
      </c>
      <c r="M450" s="71">
        <v>0.1125</v>
      </c>
      <c r="N450" s="69">
        <v>-6.7699999999999996E-2</v>
      </c>
      <c r="O450" s="69">
        <v>-0.46500000000000002</v>
      </c>
      <c r="P450" s="71"/>
      <c r="Q450" s="72">
        <v>0</v>
      </c>
      <c r="R450" s="70">
        <v>0.47</v>
      </c>
      <c r="S450" s="70">
        <v>0.63</v>
      </c>
      <c r="T450" s="70">
        <v>-0.15</v>
      </c>
      <c r="U450" s="70">
        <v>34</v>
      </c>
      <c r="V450" s="70">
        <v>10</v>
      </c>
      <c r="BD450" s="20"/>
      <c r="BE450" s="20"/>
      <c r="BG450" s="3"/>
      <c r="BH450" s="1"/>
      <c r="BI450" s="1"/>
      <c r="BJ450" s="1"/>
      <c r="BK450" s="1"/>
      <c r="BL450" s="1"/>
    </row>
    <row r="451" spans="1:64" x14ac:dyDescent="0.25">
      <c r="A451" s="23" t="s">
        <v>1</v>
      </c>
      <c r="B451" s="23" t="s">
        <v>2</v>
      </c>
      <c r="C451" s="23" t="s">
        <v>39</v>
      </c>
      <c r="D451" s="23" t="s">
        <v>4</v>
      </c>
      <c r="E451" s="23" t="s">
        <v>1553</v>
      </c>
      <c r="F451" s="23" t="s">
        <v>2310</v>
      </c>
      <c r="G451"/>
      <c r="H451" s="69">
        <v>-1.8100000000000002E-2</v>
      </c>
      <c r="I451" s="69"/>
      <c r="J451" s="71">
        <v>9.9000000000000005E-2</v>
      </c>
      <c r="K451" s="71">
        <v>0.1608</v>
      </c>
      <c r="L451" s="71">
        <v>0.12559999999999999</v>
      </c>
      <c r="M451" s="71">
        <v>0.1191</v>
      </c>
      <c r="N451" s="69">
        <v>-1.8100000000000002E-2</v>
      </c>
      <c r="O451" s="69">
        <v>-0.21060000000000001</v>
      </c>
      <c r="P451" s="71"/>
      <c r="Q451" s="72">
        <v>59</v>
      </c>
      <c r="R451" s="70">
        <v>0.78</v>
      </c>
      <c r="S451" s="70">
        <v>1.32</v>
      </c>
      <c r="T451" s="70">
        <v>-0.01</v>
      </c>
      <c r="U451" s="70">
        <v>11</v>
      </c>
      <c r="V451" s="70">
        <v>4</v>
      </c>
      <c r="BD451" s="20"/>
      <c r="BE451" s="20"/>
      <c r="BG451" s="3"/>
      <c r="BH451" s="1"/>
      <c r="BI451" s="1"/>
      <c r="BJ451" s="1"/>
      <c r="BK451" s="1"/>
      <c r="BL451" s="1"/>
    </row>
    <row r="452" spans="1:64" x14ac:dyDescent="0.25">
      <c r="A452" s="23" t="s">
        <v>1</v>
      </c>
      <c r="B452" s="23" t="s">
        <v>2</v>
      </c>
      <c r="C452" s="23" t="s">
        <v>39</v>
      </c>
      <c r="D452" s="23" t="s">
        <v>4</v>
      </c>
      <c r="E452" s="23" t="s">
        <v>1553</v>
      </c>
      <c r="F452" s="23" t="s">
        <v>2311</v>
      </c>
      <c r="G452"/>
      <c r="H452" s="69">
        <v>-1.21E-2</v>
      </c>
      <c r="I452" s="69"/>
      <c r="J452" s="71">
        <v>6.9099999999999995E-2</v>
      </c>
      <c r="K452" s="71">
        <v>0.1072</v>
      </c>
      <c r="L452" s="71">
        <v>8.3799999999999999E-2</v>
      </c>
      <c r="M452" s="71">
        <v>8.1100000000000005E-2</v>
      </c>
      <c r="N452" s="69">
        <v>-1.21E-2</v>
      </c>
      <c r="O452" s="69">
        <v>-0.1439</v>
      </c>
      <c r="P452" s="71"/>
      <c r="Q452" s="72">
        <v>59</v>
      </c>
      <c r="R452" s="70">
        <v>0.78</v>
      </c>
      <c r="S452" s="70">
        <v>1.32</v>
      </c>
      <c r="T452" s="70">
        <v>-0.01</v>
      </c>
      <c r="U452" s="70">
        <v>11</v>
      </c>
      <c r="V452" s="70">
        <v>4</v>
      </c>
      <c r="BD452" s="20"/>
      <c r="BE452" s="20"/>
      <c r="BG452" s="3"/>
      <c r="BH452" s="1"/>
      <c r="BI452" s="1"/>
      <c r="BJ452" s="1"/>
      <c r="BK452" s="1"/>
      <c r="BL452" s="1"/>
    </row>
    <row r="453" spans="1:64" x14ac:dyDescent="0.25">
      <c r="A453" s="23" t="s">
        <v>1</v>
      </c>
      <c r="B453" s="23" t="s">
        <v>2</v>
      </c>
      <c r="C453" s="23" t="s">
        <v>39</v>
      </c>
      <c r="D453" s="23" t="s">
        <v>4</v>
      </c>
      <c r="E453" s="23" t="s">
        <v>1553</v>
      </c>
      <c r="F453" s="23" t="s">
        <v>2312</v>
      </c>
      <c r="G453"/>
      <c r="H453" s="69">
        <v>-2.4299999999999999E-2</v>
      </c>
      <c r="I453" s="69"/>
      <c r="J453" s="71">
        <v>0.14480000000000001</v>
      </c>
      <c r="K453" s="71">
        <v>0.19550000000000001</v>
      </c>
      <c r="L453" s="71">
        <v>0.1726</v>
      </c>
      <c r="M453" s="71">
        <v>0.16550000000000001</v>
      </c>
      <c r="N453" s="69">
        <v>-2.4299999999999999E-2</v>
      </c>
      <c r="O453" s="69">
        <v>-0.24349999999999999</v>
      </c>
      <c r="P453" s="71"/>
      <c r="Q453" s="72">
        <v>59</v>
      </c>
      <c r="R453" s="70">
        <v>0.88</v>
      </c>
      <c r="S453" s="70">
        <v>1.57</v>
      </c>
      <c r="T453" s="70">
        <v>-0.01</v>
      </c>
      <c r="U453" s="70">
        <v>11</v>
      </c>
      <c r="V453" s="70">
        <v>4</v>
      </c>
      <c r="BD453" s="20"/>
      <c r="BE453" s="20"/>
      <c r="BG453" s="3"/>
      <c r="BH453" s="1"/>
      <c r="BI453" s="1"/>
      <c r="BJ453" s="1"/>
      <c r="BK453" s="1"/>
      <c r="BL453" s="1"/>
    </row>
    <row r="454" spans="1:64" x14ac:dyDescent="0.25">
      <c r="A454" s="23" t="s">
        <v>1</v>
      </c>
      <c r="B454" s="23" t="s">
        <v>2</v>
      </c>
      <c r="C454" s="23" t="s">
        <v>39</v>
      </c>
      <c r="D454" s="23" t="s">
        <v>4</v>
      </c>
      <c r="E454" s="23" t="s">
        <v>1553</v>
      </c>
      <c r="F454" s="23" t="s">
        <v>1554</v>
      </c>
      <c r="G454"/>
      <c r="H454" s="69">
        <v>1.0699999999999999E-2</v>
      </c>
      <c r="I454" s="69"/>
      <c r="J454" s="71">
        <v>-1.46E-2</v>
      </c>
      <c r="K454" s="71">
        <v>7.2800000000000004E-2</v>
      </c>
      <c r="L454" s="71">
        <v>5.5300000000000002E-2</v>
      </c>
      <c r="M454" s="71">
        <v>5.3900000000000003E-2</v>
      </c>
      <c r="N454" s="69">
        <v>-8.7300000000000003E-2</v>
      </c>
      <c r="O454" s="69">
        <v>-0.10970000000000001</v>
      </c>
      <c r="P454" s="71"/>
      <c r="Q454" s="72">
        <v>3497</v>
      </c>
      <c r="R454" s="70">
        <v>0.76</v>
      </c>
      <c r="S454" s="70">
        <v>1.23</v>
      </c>
      <c r="T454" s="70">
        <v>0.01</v>
      </c>
      <c r="U454" s="70">
        <v>26</v>
      </c>
      <c r="V454" s="70">
        <v>5</v>
      </c>
      <c r="BD454" s="20"/>
      <c r="BE454" s="20"/>
      <c r="BG454" s="3"/>
      <c r="BH454" s="1"/>
      <c r="BI454" s="1"/>
      <c r="BJ454" s="1"/>
      <c r="BK454" s="1"/>
      <c r="BL454" s="1"/>
    </row>
    <row r="455" spans="1:64" x14ac:dyDescent="0.25">
      <c r="A455" s="23" t="s">
        <v>1</v>
      </c>
      <c r="B455" s="23" t="s">
        <v>2</v>
      </c>
      <c r="C455" s="23" t="s">
        <v>39</v>
      </c>
      <c r="D455" s="23" t="s">
        <v>4</v>
      </c>
      <c r="E455" s="23" t="s">
        <v>1553</v>
      </c>
      <c r="F455" s="23" t="s">
        <v>1555</v>
      </c>
      <c r="G455"/>
      <c r="H455" s="69">
        <v>1.41E-2</v>
      </c>
      <c r="I455" s="69"/>
      <c r="J455" s="71">
        <v>-4.7899999999999998E-2</v>
      </c>
      <c r="K455" s="71">
        <v>0.10970000000000001</v>
      </c>
      <c r="L455" s="71">
        <v>7.7100000000000002E-2</v>
      </c>
      <c r="M455" s="71">
        <v>7.3599999999999999E-2</v>
      </c>
      <c r="N455" s="69">
        <v>-0.1799</v>
      </c>
      <c r="O455" s="69">
        <v>-0.20680000000000001</v>
      </c>
      <c r="P455" s="71"/>
      <c r="Q455" s="72">
        <v>3497</v>
      </c>
      <c r="R455" s="70">
        <v>0.7</v>
      </c>
      <c r="S455" s="70">
        <v>1.1399999999999999</v>
      </c>
      <c r="T455" s="70">
        <v>0</v>
      </c>
      <c r="U455" s="70">
        <v>26</v>
      </c>
      <c r="V455" s="70">
        <v>5</v>
      </c>
      <c r="BD455" s="20"/>
      <c r="BE455" s="20"/>
      <c r="BG455" s="3"/>
      <c r="BH455" s="1"/>
      <c r="BI455" s="1"/>
      <c r="BJ455" s="1"/>
      <c r="BK455" s="1"/>
      <c r="BL455" s="1"/>
    </row>
    <row r="456" spans="1:64" x14ac:dyDescent="0.25">
      <c r="A456" s="23" t="s">
        <v>1</v>
      </c>
      <c r="B456" s="23" t="s">
        <v>2</v>
      </c>
      <c r="C456" s="23" t="s">
        <v>39</v>
      </c>
      <c r="D456" s="23" t="s">
        <v>4</v>
      </c>
      <c r="E456" s="23" t="s">
        <v>1553</v>
      </c>
      <c r="F456" s="23" t="s">
        <v>2842</v>
      </c>
      <c r="G456"/>
      <c r="H456" s="69">
        <v>1.7600000000000001E-2</v>
      </c>
      <c r="I456" s="69"/>
      <c r="J456" s="71">
        <v>-8.0699999999999994E-2</v>
      </c>
      <c r="K456" s="71">
        <v>0.1101</v>
      </c>
      <c r="L456" s="71">
        <v>-0.11600000000000001</v>
      </c>
      <c r="M456" s="71">
        <v>-0.1152</v>
      </c>
      <c r="N456" s="69">
        <v>-0.1588</v>
      </c>
      <c r="O456" s="69">
        <v>-0.1933</v>
      </c>
      <c r="P456" s="71"/>
      <c r="Q456" s="72">
        <v>3497</v>
      </c>
      <c r="R456" s="70">
        <v>-1.05</v>
      </c>
      <c r="S456" s="70">
        <v>-1.4</v>
      </c>
      <c r="T456" s="70">
        <v>0.08</v>
      </c>
      <c r="U456" s="70">
        <v>15</v>
      </c>
      <c r="V456" s="70">
        <v>15</v>
      </c>
      <c r="BD456" s="20"/>
      <c r="BE456" s="20"/>
      <c r="BG456" s="3"/>
      <c r="BH456" s="1"/>
      <c r="BI456" s="1"/>
      <c r="BJ456" s="1"/>
      <c r="BK456" s="1"/>
      <c r="BL456" s="1"/>
    </row>
    <row r="457" spans="1:64" x14ac:dyDescent="0.25">
      <c r="A457" s="23" t="s">
        <v>1</v>
      </c>
      <c r="B457" s="23" t="s">
        <v>18</v>
      </c>
      <c r="C457" s="23" t="s">
        <v>25</v>
      </c>
      <c r="D457" s="23" t="s">
        <v>4</v>
      </c>
      <c r="E457" s="23" t="s">
        <v>488</v>
      </c>
      <c r="F457" s="23" t="s">
        <v>656</v>
      </c>
      <c r="G457"/>
      <c r="H457" s="69">
        <v>-2.4499999999999999E-3</v>
      </c>
      <c r="I457" s="69"/>
      <c r="J457" s="71">
        <v>6.25E-2</v>
      </c>
      <c r="K457" s="71">
        <v>4.5900000000000003E-2</v>
      </c>
      <c r="L457" s="71">
        <v>1.6899999999999998E-2</v>
      </c>
      <c r="M457" s="71">
        <v>1.6E-2</v>
      </c>
      <c r="N457" s="69">
        <v>-2.4E-2</v>
      </c>
      <c r="O457" s="69">
        <v>-9.3799999999999994E-2</v>
      </c>
      <c r="P457" s="71"/>
      <c r="Q457" s="72">
        <v>677</v>
      </c>
      <c r="R457" s="70">
        <v>0.37</v>
      </c>
      <c r="S457" s="70">
        <v>0.54</v>
      </c>
      <c r="T457" s="70">
        <v>0.01</v>
      </c>
      <c r="U457" s="70">
        <v>38</v>
      </c>
      <c r="V457" s="70">
        <v>7</v>
      </c>
      <c r="BD457" s="20"/>
      <c r="BE457" s="20"/>
      <c r="BG457" s="3"/>
      <c r="BH457" s="1"/>
      <c r="BI457" s="1"/>
      <c r="BJ457" s="1"/>
      <c r="BK457" s="1"/>
      <c r="BL457" s="1"/>
    </row>
    <row r="458" spans="1:64" x14ac:dyDescent="0.25">
      <c r="A458" s="23" t="s">
        <v>1</v>
      </c>
      <c r="B458" s="23" t="s">
        <v>2</v>
      </c>
      <c r="C458" s="23" t="s">
        <v>22</v>
      </c>
      <c r="D458" s="23" t="s">
        <v>4</v>
      </c>
      <c r="E458" s="23" t="s">
        <v>330</v>
      </c>
      <c r="F458" s="23" t="s">
        <v>331</v>
      </c>
      <c r="G458"/>
      <c r="H458" s="69">
        <v>2.1049999999999999E-2</v>
      </c>
      <c r="I458" s="69"/>
      <c r="J458" s="71">
        <v>-6.0600000000000001E-2</v>
      </c>
      <c r="K458" s="71">
        <v>0.1288</v>
      </c>
      <c r="L458" s="71">
        <v>6.1899999999999997E-2</v>
      </c>
      <c r="M458" s="71">
        <v>5.5100000000000003E-2</v>
      </c>
      <c r="N458" s="69">
        <v>-0.1961</v>
      </c>
      <c r="O458" s="69">
        <v>-0.221</v>
      </c>
      <c r="P458" s="71"/>
      <c r="Q458" s="72">
        <v>225</v>
      </c>
      <c r="R458" s="70">
        <v>0.48</v>
      </c>
      <c r="S458" s="70">
        <v>0.84</v>
      </c>
      <c r="T458" s="70">
        <v>-0.19</v>
      </c>
      <c r="U458" s="70">
        <v>41</v>
      </c>
      <c r="V458" s="70">
        <v>7</v>
      </c>
      <c r="BD458" s="20"/>
      <c r="BE458" s="20"/>
      <c r="BG458" s="3"/>
      <c r="BH458" s="1"/>
      <c r="BI458" s="1"/>
      <c r="BJ458" s="1"/>
      <c r="BK458" s="1"/>
      <c r="BL458" s="1"/>
    </row>
    <row r="459" spans="1:64" x14ac:dyDescent="0.25">
      <c r="A459" s="23" t="s">
        <v>1</v>
      </c>
      <c r="B459" s="23" t="s">
        <v>2</v>
      </c>
      <c r="C459" s="23" t="s">
        <v>13</v>
      </c>
      <c r="D459" s="23" t="s">
        <v>4</v>
      </c>
      <c r="E459" s="23" t="s">
        <v>1298</v>
      </c>
      <c r="F459" s="23" t="s">
        <v>1376</v>
      </c>
      <c r="G459"/>
      <c r="H459" s="69">
        <v>-2.8E-3</v>
      </c>
      <c r="I459" s="69"/>
      <c r="J459" s="71">
        <v>3.0999999999999999E-3</v>
      </c>
      <c r="K459" s="71">
        <v>8.2900000000000001E-2</v>
      </c>
      <c r="L459" s="71">
        <v>1.44E-2</v>
      </c>
      <c r="M459" s="71">
        <v>1.12E-2</v>
      </c>
      <c r="N459" s="69">
        <v>-0.1144</v>
      </c>
      <c r="O459" s="69">
        <v>-0.13639999999999999</v>
      </c>
      <c r="P459" s="71"/>
      <c r="Q459" s="72">
        <v>5</v>
      </c>
      <c r="R459" s="70">
        <v>0.17</v>
      </c>
      <c r="S459" s="70">
        <v>0.34</v>
      </c>
      <c r="T459" s="70">
        <v>-0.26</v>
      </c>
      <c r="U459" s="70">
        <v>27</v>
      </c>
      <c r="V459" s="70">
        <v>9</v>
      </c>
      <c r="BD459" s="20"/>
      <c r="BE459" s="20"/>
      <c r="BG459" s="3"/>
      <c r="BH459" s="1"/>
      <c r="BI459" s="1"/>
      <c r="BJ459" s="1"/>
      <c r="BK459" s="1"/>
      <c r="BL459" s="1"/>
    </row>
    <row r="460" spans="1:64" x14ac:dyDescent="0.25">
      <c r="A460" s="23" t="s">
        <v>1</v>
      </c>
      <c r="B460" s="23" t="s">
        <v>2</v>
      </c>
      <c r="C460" s="23" t="s">
        <v>28</v>
      </c>
      <c r="D460" s="23" t="s">
        <v>4</v>
      </c>
      <c r="E460" s="23" t="s">
        <v>1298</v>
      </c>
      <c r="F460" s="23" t="s">
        <v>997</v>
      </c>
      <c r="G460"/>
      <c r="H460" s="69">
        <v>-1.54E-2</v>
      </c>
      <c r="I460" s="69"/>
      <c r="J460" s="71">
        <v>2.0199999999999999E-2</v>
      </c>
      <c r="K460" s="71">
        <v>6.8500000000000005E-2</v>
      </c>
      <c r="L460" s="71">
        <v>5.3E-3</v>
      </c>
      <c r="M460" s="71">
        <v>3.0000000000000001E-3</v>
      </c>
      <c r="N460" s="69">
        <v>-0.12820000000000001</v>
      </c>
      <c r="O460" s="69">
        <v>-0.19919999999999999</v>
      </c>
      <c r="P460" s="71"/>
      <c r="Q460" s="72">
        <v>210</v>
      </c>
      <c r="R460" s="70">
        <v>0.08</v>
      </c>
      <c r="S460" s="70">
        <v>0.13</v>
      </c>
      <c r="T460" s="70">
        <v>-7.0000000000000007E-2</v>
      </c>
      <c r="U460" s="70">
        <v>71</v>
      </c>
      <c r="V460" s="70">
        <v>12</v>
      </c>
      <c r="BD460" s="20"/>
      <c r="BE460" s="20"/>
      <c r="BG460" s="3"/>
      <c r="BH460" s="1"/>
      <c r="BI460" s="1"/>
      <c r="BJ460" s="1"/>
      <c r="BK460" s="1"/>
      <c r="BL460" s="1"/>
    </row>
    <row r="461" spans="1:64" x14ac:dyDescent="0.25">
      <c r="A461" s="23" t="s">
        <v>1</v>
      </c>
      <c r="B461" s="23" t="s">
        <v>2</v>
      </c>
      <c r="C461" s="23" t="s">
        <v>28</v>
      </c>
      <c r="D461" s="23" t="s">
        <v>16</v>
      </c>
      <c r="E461" s="23" t="s">
        <v>1298</v>
      </c>
      <c r="F461" s="23" t="s">
        <v>2799</v>
      </c>
      <c r="G461"/>
      <c r="H461" s="69">
        <v>-2.2599999999999999E-2</v>
      </c>
      <c r="I461" s="69"/>
      <c r="J461" s="71">
        <v>-6.4999999999999997E-3</v>
      </c>
      <c r="K461" s="71">
        <v>4.2200000000000001E-2</v>
      </c>
      <c r="L461" s="71">
        <v>-1.49E-2</v>
      </c>
      <c r="M461" s="71">
        <v>0</v>
      </c>
      <c r="N461" s="69">
        <v>-2.2700000000000001E-2</v>
      </c>
      <c r="O461" s="69">
        <v>-2.2700000000000001E-2</v>
      </c>
      <c r="P461" s="71"/>
      <c r="Q461" s="72">
        <v>1</v>
      </c>
      <c r="R461" s="70">
        <v>-0.35</v>
      </c>
      <c r="S461" s="70">
        <v>-0.27</v>
      </c>
      <c r="T461" s="70"/>
      <c r="U461" s="70">
        <v>2</v>
      </c>
      <c r="V461" s="70">
        <v>2</v>
      </c>
      <c r="BD461" s="20"/>
      <c r="BE461" s="20"/>
      <c r="BG461" s="3"/>
      <c r="BH461" s="1"/>
      <c r="BI461" s="1"/>
      <c r="BJ461" s="1"/>
      <c r="BK461" s="1"/>
      <c r="BL461" s="1"/>
    </row>
    <row r="462" spans="1:64" x14ac:dyDescent="0.25">
      <c r="A462" s="23" t="s">
        <v>1</v>
      </c>
      <c r="B462" s="23" t="s">
        <v>2</v>
      </c>
      <c r="C462" s="23" t="s">
        <v>22</v>
      </c>
      <c r="D462" s="23" t="s">
        <v>4</v>
      </c>
      <c r="E462" s="23" t="s">
        <v>1298</v>
      </c>
      <c r="F462" s="23" t="s">
        <v>2265</v>
      </c>
      <c r="G462"/>
      <c r="H462" s="69">
        <v>1.155E-2</v>
      </c>
      <c r="I462" s="69"/>
      <c r="J462" s="71">
        <v>3.4599999999999999E-2</v>
      </c>
      <c r="K462" s="71">
        <v>7.9100000000000004E-2</v>
      </c>
      <c r="L462" s="71">
        <v>1.06E-2</v>
      </c>
      <c r="M462" s="71">
        <v>7.7000000000000002E-3</v>
      </c>
      <c r="N462" s="69">
        <v>-2.81E-2</v>
      </c>
      <c r="O462" s="69">
        <v>-7.8799999999999995E-2</v>
      </c>
      <c r="P462" s="71"/>
      <c r="Q462" s="72">
        <v>1</v>
      </c>
      <c r="R462" s="70">
        <v>0.13</v>
      </c>
      <c r="S462" s="70">
        <v>0.34</v>
      </c>
      <c r="T462" s="70">
        <v>-0.42</v>
      </c>
      <c r="U462" s="70">
        <v>5</v>
      </c>
      <c r="V462" s="70">
        <v>3</v>
      </c>
      <c r="BD462" s="20"/>
      <c r="BE462" s="20"/>
      <c r="BG462" s="3"/>
      <c r="BH462" s="1"/>
      <c r="BI462" s="1"/>
      <c r="BJ462" s="1"/>
      <c r="BK462" s="1"/>
      <c r="BL462" s="1"/>
    </row>
    <row r="463" spans="1:64" x14ac:dyDescent="0.25">
      <c r="A463" s="23" t="s">
        <v>1</v>
      </c>
      <c r="B463" s="23" t="s">
        <v>2</v>
      </c>
      <c r="C463" s="23" t="s">
        <v>39</v>
      </c>
      <c r="D463" s="23" t="s">
        <v>45</v>
      </c>
      <c r="E463" s="23" t="s">
        <v>2783</v>
      </c>
      <c r="F463" s="23" t="s">
        <v>2784</v>
      </c>
      <c r="G463"/>
      <c r="H463" s="69">
        <v>3.78E-2</v>
      </c>
      <c r="I463" s="69"/>
      <c r="J463" s="71">
        <v>-2.8999999999999998E-3</v>
      </c>
      <c r="K463" s="71">
        <v>0.12239999999999999</v>
      </c>
      <c r="L463" s="71">
        <v>3.4200000000000001E-2</v>
      </c>
      <c r="M463" s="71">
        <v>2.75E-2</v>
      </c>
      <c r="N463" s="69">
        <v>-4.65E-2</v>
      </c>
      <c r="O463" s="69">
        <v>-8.2699999999999996E-2</v>
      </c>
      <c r="P463" s="71"/>
      <c r="Q463" s="72">
        <v>0</v>
      </c>
      <c r="R463" s="70">
        <v>0.28000000000000003</v>
      </c>
      <c r="S463" s="70">
        <v>0.8</v>
      </c>
      <c r="T463" s="70">
        <v>-0.24</v>
      </c>
      <c r="U463" s="70">
        <v>7</v>
      </c>
      <c r="V463" s="70">
        <v>3</v>
      </c>
      <c r="BD463" s="20"/>
      <c r="BE463" s="20"/>
      <c r="BG463" s="3"/>
      <c r="BH463" s="1"/>
      <c r="BI463" s="1"/>
      <c r="BJ463" s="1"/>
      <c r="BK463" s="1"/>
      <c r="BL463" s="1"/>
    </row>
    <row r="464" spans="1:64" x14ac:dyDescent="0.25">
      <c r="A464" s="23" t="s">
        <v>1</v>
      </c>
      <c r="B464" s="23" t="s">
        <v>2</v>
      </c>
      <c r="C464" s="23" t="s">
        <v>39</v>
      </c>
      <c r="D464" s="23" t="s">
        <v>45</v>
      </c>
      <c r="E464" s="23" t="s">
        <v>2783</v>
      </c>
      <c r="F464" s="23" t="s">
        <v>2785</v>
      </c>
      <c r="G464"/>
      <c r="H464" s="69">
        <v>6.0000000000000001E-3</v>
      </c>
      <c r="I464" s="69"/>
      <c r="J464" s="71">
        <v>-0.1113</v>
      </c>
      <c r="K464" s="71">
        <v>0.11700000000000001</v>
      </c>
      <c r="L464" s="71">
        <v>-5.5899999999999998E-2</v>
      </c>
      <c r="M464" s="71">
        <v>-6.0699999999999997E-2</v>
      </c>
      <c r="N464" s="69">
        <v>-0.14369999999999999</v>
      </c>
      <c r="O464" s="69">
        <v>-0.14879999999999999</v>
      </c>
      <c r="P464" s="71"/>
      <c r="Q464" s="72">
        <v>0</v>
      </c>
      <c r="R464" s="70">
        <v>-0.48</v>
      </c>
      <c r="S464" s="70">
        <v>-0.75</v>
      </c>
      <c r="T464" s="70">
        <v>-0.1</v>
      </c>
      <c r="U464" s="70">
        <v>7</v>
      </c>
      <c r="V464" s="70">
        <v>4</v>
      </c>
      <c r="BD464" s="20"/>
      <c r="BE464" s="20"/>
      <c r="BG464" s="3"/>
      <c r="BH464" s="1"/>
      <c r="BI464" s="1"/>
      <c r="BJ464" s="1"/>
      <c r="BK464" s="1"/>
      <c r="BL464" s="1"/>
    </row>
    <row r="465" spans="1:64" x14ac:dyDescent="0.25">
      <c r="A465" s="23" t="s">
        <v>1</v>
      </c>
      <c r="B465" s="23" t="s">
        <v>2</v>
      </c>
      <c r="C465" s="23" t="s">
        <v>22</v>
      </c>
      <c r="D465" s="23" t="s">
        <v>4</v>
      </c>
      <c r="E465" s="23" t="s">
        <v>3165</v>
      </c>
      <c r="F465" s="23" t="s">
        <v>3166</v>
      </c>
      <c r="G465"/>
      <c r="H465" s="69">
        <v>-1.1000000000000001E-3</v>
      </c>
      <c r="I465" s="69"/>
      <c r="J465" s="71">
        <v>2.4299999999999999E-2</v>
      </c>
      <c r="K465" s="71">
        <v>5.0999999999999997E-2</v>
      </c>
      <c r="L465" s="71">
        <v>5.57E-2</v>
      </c>
      <c r="M465" s="71">
        <v>5.5899999999999998E-2</v>
      </c>
      <c r="N465" s="69">
        <v>-0.01</v>
      </c>
      <c r="O465" s="69">
        <v>-2.9600000000000001E-2</v>
      </c>
      <c r="P465" s="71"/>
      <c r="Q465" s="72">
        <v>100</v>
      </c>
      <c r="R465" s="70">
        <v>1.0900000000000001</v>
      </c>
      <c r="S465" s="70">
        <v>1.97</v>
      </c>
      <c r="T465" s="70">
        <v>0.3</v>
      </c>
      <c r="U465" s="70">
        <v>6</v>
      </c>
      <c r="V465" s="70">
        <v>2</v>
      </c>
      <c r="BD465" s="20"/>
      <c r="BE465" s="20"/>
      <c r="BG465" s="3"/>
      <c r="BH465" s="1"/>
      <c r="BI465" s="1"/>
      <c r="BJ465" s="1"/>
      <c r="BK465" s="1"/>
      <c r="BL465" s="1"/>
    </row>
    <row r="466" spans="1:64" x14ac:dyDescent="0.25">
      <c r="A466" s="23" t="s">
        <v>1</v>
      </c>
      <c r="B466" s="23" t="s">
        <v>2</v>
      </c>
      <c r="C466" s="23" t="s">
        <v>22</v>
      </c>
      <c r="D466" s="23" t="s">
        <v>4</v>
      </c>
      <c r="E466" s="23" t="s">
        <v>3165</v>
      </c>
      <c r="F466" s="23" t="s">
        <v>3167</v>
      </c>
      <c r="G466"/>
      <c r="H466" s="69">
        <v>-1.2500000000000001E-2</v>
      </c>
      <c r="I466" s="69"/>
      <c r="J466" s="71">
        <v>-2.7300000000000001E-2</v>
      </c>
      <c r="K466" s="71">
        <v>0.16270000000000001</v>
      </c>
      <c r="L466" s="71">
        <v>8.2500000000000004E-2</v>
      </c>
      <c r="M466" s="71">
        <v>7.22E-2</v>
      </c>
      <c r="N466" s="69">
        <v>-5.9299999999999999E-2</v>
      </c>
      <c r="O466" s="69">
        <v>-9.6000000000000002E-2</v>
      </c>
      <c r="P466" s="71"/>
      <c r="Q466" s="72">
        <v>30</v>
      </c>
      <c r="R466" s="70">
        <v>0.51</v>
      </c>
      <c r="S466" s="70">
        <v>1.05</v>
      </c>
      <c r="T466" s="70">
        <v>0.31</v>
      </c>
      <c r="U466" s="70">
        <v>8</v>
      </c>
      <c r="V466" s="70">
        <v>3</v>
      </c>
      <c r="BD466" s="20"/>
      <c r="BE466" s="20"/>
      <c r="BG466" s="3"/>
      <c r="BH466" s="1"/>
      <c r="BI466" s="1"/>
      <c r="BJ466" s="1"/>
      <c r="BK466" s="1"/>
      <c r="BL466" s="1"/>
    </row>
    <row r="467" spans="1:64" x14ac:dyDescent="0.25">
      <c r="A467" s="23" t="s">
        <v>1</v>
      </c>
      <c r="B467" s="23" t="s">
        <v>2</v>
      </c>
      <c r="C467" s="23" t="s">
        <v>13</v>
      </c>
      <c r="D467" s="23" t="s">
        <v>4</v>
      </c>
      <c r="E467" s="23" t="s">
        <v>3001</v>
      </c>
      <c r="F467" s="23" t="s">
        <v>3002</v>
      </c>
      <c r="G467"/>
      <c r="H467" s="69">
        <v>2.4499999999999999E-3</v>
      </c>
      <c r="I467" s="69"/>
      <c r="J467" s="71">
        <v>3.2399999999999998E-2</v>
      </c>
      <c r="K467" s="71">
        <v>7.2099999999999997E-2</v>
      </c>
      <c r="L467" s="71">
        <v>2.3400000000000001E-2</v>
      </c>
      <c r="M467" s="71">
        <v>2.1000000000000001E-2</v>
      </c>
      <c r="N467" s="69">
        <v>-5.04E-2</v>
      </c>
      <c r="O467" s="69">
        <v>-0.1188</v>
      </c>
      <c r="P467" s="71"/>
      <c r="Q467" s="72">
        <v>50</v>
      </c>
      <c r="R467" s="70">
        <v>0.32</v>
      </c>
      <c r="S467" s="70">
        <v>0.56999999999999995</v>
      </c>
      <c r="T467" s="70">
        <v>-0.27</v>
      </c>
      <c r="U467" s="70">
        <v>19</v>
      </c>
      <c r="V467" s="70">
        <v>8</v>
      </c>
      <c r="BD467" s="20"/>
      <c r="BE467" s="20"/>
      <c r="BG467" s="3"/>
      <c r="BH467" s="1"/>
      <c r="BI467" s="1"/>
      <c r="BJ467" s="1"/>
      <c r="BK467" s="1"/>
      <c r="BL467" s="1"/>
    </row>
    <row r="468" spans="1:64" x14ac:dyDescent="0.25">
      <c r="A468" s="23" t="s">
        <v>1</v>
      </c>
      <c r="B468" s="23" t="s">
        <v>18</v>
      </c>
      <c r="C468" s="23" t="s">
        <v>56</v>
      </c>
      <c r="D468" s="23" t="s">
        <v>4</v>
      </c>
      <c r="E468" s="23" t="s">
        <v>1349</v>
      </c>
      <c r="F468" s="23" t="s">
        <v>1639</v>
      </c>
      <c r="G468"/>
      <c r="H468" s="69">
        <v>-3.1899999999999998E-2</v>
      </c>
      <c r="I468" s="69"/>
      <c r="J468" s="71">
        <v>-0.15290000000000001</v>
      </c>
      <c r="K468" s="71">
        <v>0.10290000000000001</v>
      </c>
      <c r="L468" s="71">
        <v>8.72E-2</v>
      </c>
      <c r="M468" s="71">
        <v>8.5199999999999998E-2</v>
      </c>
      <c r="N468" s="69">
        <v>-0.15759999999999999</v>
      </c>
      <c r="O468" s="69">
        <v>-0.15759999999999999</v>
      </c>
      <c r="P468" s="71"/>
      <c r="Q468" s="72">
        <v>4</v>
      </c>
      <c r="R468" s="70">
        <v>0.85</v>
      </c>
      <c r="S468" s="70">
        <v>1.49</v>
      </c>
      <c r="T468" s="70">
        <v>0.28999999999999998</v>
      </c>
      <c r="U468" s="70">
        <v>6</v>
      </c>
      <c r="V468" s="70">
        <v>2</v>
      </c>
      <c r="BD468" s="20"/>
      <c r="BE468" s="20"/>
      <c r="BG468" s="3"/>
      <c r="BH468" s="1"/>
      <c r="BI468" s="1"/>
      <c r="BJ468" s="1"/>
      <c r="BK468" s="1"/>
      <c r="BL468" s="1"/>
    </row>
    <row r="469" spans="1:64" x14ac:dyDescent="0.25">
      <c r="A469" s="23" t="s">
        <v>1</v>
      </c>
      <c r="B469" s="23" t="s">
        <v>18</v>
      </c>
      <c r="C469" s="23" t="s">
        <v>56</v>
      </c>
      <c r="D469" s="23" t="s">
        <v>4</v>
      </c>
      <c r="E469" s="23" t="s">
        <v>1349</v>
      </c>
      <c r="F469" s="23" t="s">
        <v>1350</v>
      </c>
      <c r="G469"/>
      <c r="H469" s="69">
        <v>2.07E-2</v>
      </c>
      <c r="I469" s="69"/>
      <c r="J469" s="71">
        <v>0.11260000000000001</v>
      </c>
      <c r="K469" s="71">
        <v>2.8500000000000001E-2</v>
      </c>
      <c r="L469" s="71">
        <v>8.6900000000000005E-2</v>
      </c>
      <c r="M469" s="71">
        <v>0.09</v>
      </c>
      <c r="N469" s="69">
        <v>0</v>
      </c>
      <c r="O469" s="69">
        <v>-1.9400000000000001E-2</v>
      </c>
      <c r="P469" s="71"/>
      <c r="Q469" s="72">
        <v>42</v>
      </c>
      <c r="R469" s="70">
        <v>3.05</v>
      </c>
      <c r="S469" s="70">
        <v>3.75</v>
      </c>
      <c r="T469" s="70">
        <v>-0.13</v>
      </c>
      <c r="U469" s="70">
        <v>7</v>
      </c>
      <c r="V469" s="70">
        <v>3</v>
      </c>
      <c r="BD469" s="20"/>
      <c r="BE469" s="20"/>
      <c r="BG469" s="3"/>
      <c r="BH469" s="1"/>
      <c r="BI469" s="1"/>
      <c r="BJ469" s="1"/>
      <c r="BK469" s="1"/>
      <c r="BL469" s="1"/>
    </row>
    <row r="470" spans="1:64" x14ac:dyDescent="0.25">
      <c r="A470" s="23" t="s">
        <v>1</v>
      </c>
      <c r="B470" s="23" t="s">
        <v>2</v>
      </c>
      <c r="C470" s="23" t="s">
        <v>27</v>
      </c>
      <c r="D470" s="23" t="s">
        <v>48</v>
      </c>
      <c r="E470" s="23" t="s">
        <v>1618</v>
      </c>
      <c r="F470" s="23" t="s">
        <v>1619</v>
      </c>
      <c r="G470"/>
      <c r="H470" s="69">
        <v>9.6799999999999994E-3</v>
      </c>
      <c r="I470" s="69"/>
      <c r="J470" s="71">
        <v>6.1400000000000003E-2</v>
      </c>
      <c r="K470" s="71">
        <v>4.8899999999999999E-2</v>
      </c>
      <c r="L470" s="71">
        <v>4.6300000000000001E-2</v>
      </c>
      <c r="M470" s="71">
        <v>4.5999999999999999E-2</v>
      </c>
      <c r="N470" s="69">
        <v>0</v>
      </c>
      <c r="O470" s="69">
        <v>-0.1147</v>
      </c>
      <c r="P470" s="71"/>
      <c r="Q470" s="72">
        <v>74</v>
      </c>
      <c r="R470" s="70">
        <v>0.95</v>
      </c>
      <c r="S470" s="70">
        <v>1.55</v>
      </c>
      <c r="T470" s="70">
        <v>-0.24</v>
      </c>
      <c r="U470" s="70">
        <v>51</v>
      </c>
      <c r="V470" s="70">
        <v>6</v>
      </c>
      <c r="BD470" s="20"/>
      <c r="BE470" s="20"/>
      <c r="BG470" s="3"/>
      <c r="BH470" s="1"/>
      <c r="BI470" s="1"/>
      <c r="BJ470" s="1"/>
      <c r="BK470" s="1"/>
      <c r="BL470" s="1"/>
    </row>
    <row r="471" spans="1:64" x14ac:dyDescent="0.25">
      <c r="A471" s="23" t="s">
        <v>1</v>
      </c>
      <c r="B471" s="23" t="s">
        <v>18</v>
      </c>
      <c r="C471" s="23" t="s">
        <v>5</v>
      </c>
      <c r="D471" s="23" t="s">
        <v>30</v>
      </c>
      <c r="E471" s="23" t="s">
        <v>2006</v>
      </c>
      <c r="F471" s="23" t="s">
        <v>2007</v>
      </c>
      <c r="G471"/>
      <c r="H471" s="69">
        <v>2.6200000000000001E-2</v>
      </c>
      <c r="I471" s="69"/>
      <c r="J471" s="71">
        <v>0.2823</v>
      </c>
      <c r="K471" s="71">
        <v>8.2799999999999999E-2</v>
      </c>
      <c r="L471" s="71">
        <v>8.6099999999999996E-2</v>
      </c>
      <c r="M471" s="71">
        <v>8.5500000000000007E-2</v>
      </c>
      <c r="N471" s="69">
        <v>0</v>
      </c>
      <c r="O471" s="69">
        <v>-0.24299999999999999</v>
      </c>
      <c r="P471" s="71"/>
      <c r="Q471" s="72">
        <v>0</v>
      </c>
      <c r="R471" s="70">
        <v>1.04</v>
      </c>
      <c r="S471" s="70">
        <v>0.41</v>
      </c>
      <c r="T471" s="70">
        <v>0.2</v>
      </c>
      <c r="U471" s="70">
        <v>41</v>
      </c>
      <c r="V471" s="70">
        <v>6</v>
      </c>
      <c r="BD471" s="20"/>
      <c r="BE471" s="20"/>
      <c r="BG471" s="3"/>
      <c r="BH471" s="1"/>
      <c r="BI471" s="1"/>
      <c r="BJ471" s="1"/>
      <c r="BK471" s="1"/>
      <c r="BL471" s="1"/>
    </row>
    <row r="472" spans="1:64" x14ac:dyDescent="0.25">
      <c r="A472" s="23" t="s">
        <v>1</v>
      </c>
      <c r="B472" s="23" t="s">
        <v>18</v>
      </c>
      <c r="C472" s="23" t="s">
        <v>25</v>
      </c>
      <c r="D472" s="23" t="s">
        <v>4</v>
      </c>
      <c r="E472" s="23" t="s">
        <v>2331</v>
      </c>
      <c r="F472" s="23" t="s">
        <v>2332</v>
      </c>
      <c r="G472"/>
      <c r="H472" s="69">
        <v>-1.4200000000000001E-2</v>
      </c>
      <c r="I472" s="69"/>
      <c r="J472" s="71">
        <v>-7.6100000000000001E-2</v>
      </c>
      <c r="K472" s="71">
        <v>8.2500000000000004E-2</v>
      </c>
      <c r="L472" s="71">
        <v>-1.44E-2</v>
      </c>
      <c r="M472" s="71">
        <v>-1.7600000000000001E-2</v>
      </c>
      <c r="N472" s="69">
        <v>-0.33600000000000002</v>
      </c>
      <c r="O472" s="69">
        <v>-0.34560000000000002</v>
      </c>
      <c r="P472" s="71"/>
      <c r="Q472" s="72">
        <v>59</v>
      </c>
      <c r="R472" s="70">
        <v>-0.17</v>
      </c>
      <c r="S472" s="70">
        <v>-0.27</v>
      </c>
      <c r="T472" s="70">
        <v>-0.56000000000000005</v>
      </c>
      <c r="U472" s="70">
        <v>56</v>
      </c>
      <c r="V472" s="70">
        <v>18</v>
      </c>
      <c r="BD472" s="20"/>
      <c r="BE472" s="20"/>
      <c r="BG472" s="3"/>
      <c r="BH472" s="1"/>
      <c r="BI472" s="1"/>
      <c r="BJ472" s="1"/>
      <c r="BK472" s="1"/>
      <c r="BL472" s="1"/>
    </row>
    <row r="473" spans="1:64" x14ac:dyDescent="0.25">
      <c r="A473" s="23" t="s">
        <v>1</v>
      </c>
      <c r="B473" s="23" t="s">
        <v>2</v>
      </c>
      <c r="C473" s="23" t="s">
        <v>342</v>
      </c>
      <c r="D473" s="23" t="s">
        <v>4</v>
      </c>
      <c r="E473" s="23" t="s">
        <v>611</v>
      </c>
      <c r="F473" s="23" t="s">
        <v>1859</v>
      </c>
      <c r="G473"/>
      <c r="H473" s="69">
        <v>-5.7999999999999996E-3</v>
      </c>
      <c r="I473" s="69"/>
      <c r="J473" s="71">
        <v>7.8299999999999995E-2</v>
      </c>
      <c r="K473" s="71">
        <v>0.1089</v>
      </c>
      <c r="L473" s="71">
        <v>2.63E-2</v>
      </c>
      <c r="M473" s="71">
        <v>2.1000000000000001E-2</v>
      </c>
      <c r="N473" s="69">
        <v>-0.1731</v>
      </c>
      <c r="O473" s="69">
        <v>-0.25059999999999999</v>
      </c>
      <c r="P473" s="71"/>
      <c r="Q473" s="72">
        <v>807</v>
      </c>
      <c r="R473" s="70">
        <v>0.24</v>
      </c>
      <c r="S473" s="70">
        <v>0.55000000000000004</v>
      </c>
      <c r="T473" s="70">
        <v>-0.45</v>
      </c>
      <c r="U473" s="70">
        <v>53</v>
      </c>
      <c r="V473" s="70">
        <v>13</v>
      </c>
      <c r="BD473" s="20"/>
      <c r="BE473" s="20"/>
      <c r="BG473" s="3"/>
      <c r="BH473" s="1"/>
      <c r="BI473" s="1"/>
      <c r="BJ473" s="1"/>
      <c r="BK473" s="1"/>
      <c r="BL473" s="1"/>
    </row>
    <row r="474" spans="1:64" x14ac:dyDescent="0.25">
      <c r="A474" s="23" t="s">
        <v>1</v>
      </c>
      <c r="B474" s="23" t="s">
        <v>2</v>
      </c>
      <c r="C474" s="23" t="s">
        <v>13</v>
      </c>
      <c r="D474" s="23" t="s">
        <v>4</v>
      </c>
      <c r="E474" s="23" t="s">
        <v>3356</v>
      </c>
      <c r="F474" s="23" t="s">
        <v>3357</v>
      </c>
      <c r="G474"/>
      <c r="H474" s="69">
        <v>2.7799999999999998E-2</v>
      </c>
      <c r="I474" s="69"/>
      <c r="J474" s="71">
        <v>0.1794</v>
      </c>
      <c r="K474" s="71">
        <v>0.14660000000000001</v>
      </c>
      <c r="L474" s="71">
        <v>0.1147</v>
      </c>
      <c r="M474" s="71">
        <v>0.1094</v>
      </c>
      <c r="N474" s="69">
        <v>-1.4E-2</v>
      </c>
      <c r="O474" s="69">
        <v>-0.15340000000000001</v>
      </c>
      <c r="P474" s="71"/>
      <c r="Q474" s="72">
        <v>70</v>
      </c>
      <c r="R474" s="70">
        <v>0.78</v>
      </c>
      <c r="S474" s="70">
        <v>1.29</v>
      </c>
      <c r="T474" s="70">
        <v>-0.27</v>
      </c>
      <c r="U474" s="70">
        <v>14</v>
      </c>
      <c r="V474" s="70">
        <v>9</v>
      </c>
      <c r="BD474" s="20"/>
      <c r="BE474" s="20"/>
      <c r="BG474" s="3"/>
      <c r="BH474" s="1"/>
      <c r="BI474" s="1"/>
      <c r="BJ474" s="1"/>
      <c r="BK474" s="1"/>
      <c r="BL474" s="1"/>
    </row>
    <row r="475" spans="1:64" x14ac:dyDescent="0.25">
      <c r="A475" s="23" t="s">
        <v>1</v>
      </c>
      <c r="B475" s="23" t="s">
        <v>18</v>
      </c>
      <c r="C475" s="23" t="s">
        <v>25</v>
      </c>
      <c r="D475" s="23" t="s">
        <v>4</v>
      </c>
      <c r="E475" s="23" t="s">
        <v>2725</v>
      </c>
      <c r="F475" s="23" t="s">
        <v>2756</v>
      </c>
      <c r="G475"/>
      <c r="H475" s="69">
        <v>-2.75E-2</v>
      </c>
      <c r="I475" s="69"/>
      <c r="J475" s="71">
        <v>-0.1179</v>
      </c>
      <c r="K475" s="71">
        <v>9.9400000000000002E-2</v>
      </c>
      <c r="L475" s="71">
        <v>-7.5999999999999998E-2</v>
      </c>
      <c r="M475" s="71">
        <v>-7.7700000000000005E-2</v>
      </c>
      <c r="N475" s="69">
        <v>-0.1179</v>
      </c>
      <c r="O475" s="69">
        <v>-0.1179</v>
      </c>
      <c r="P475" s="71"/>
      <c r="Q475" s="72">
        <v>7</v>
      </c>
      <c r="R475" s="70">
        <v>-0.76</v>
      </c>
      <c r="S475" s="70">
        <v>-1.67</v>
      </c>
      <c r="T475" s="70">
        <v>0.65</v>
      </c>
      <c r="U475" s="70">
        <v>12</v>
      </c>
      <c r="V475" s="70">
        <v>7</v>
      </c>
      <c r="BD475" s="20"/>
      <c r="BE475" s="20"/>
      <c r="BG475" s="3"/>
      <c r="BH475" s="1"/>
      <c r="BI475" s="1"/>
      <c r="BJ475" s="1"/>
      <c r="BK475" s="1"/>
      <c r="BL475" s="1"/>
    </row>
    <row r="476" spans="1:64" x14ac:dyDescent="0.25">
      <c r="A476" s="23" t="s">
        <v>1</v>
      </c>
      <c r="B476" s="23" t="s">
        <v>2</v>
      </c>
      <c r="C476" s="23" t="s">
        <v>13</v>
      </c>
      <c r="D476" s="23" t="s">
        <v>4</v>
      </c>
      <c r="E476" s="23" t="s">
        <v>1556</v>
      </c>
      <c r="F476" s="23" t="s">
        <v>1557</v>
      </c>
      <c r="G476"/>
      <c r="H476" s="69">
        <v>4.4499999999999998E-2</v>
      </c>
      <c r="I476" s="69"/>
      <c r="J476" s="71">
        <v>3.4700000000000002E-2</v>
      </c>
      <c r="K476" s="71">
        <v>0.1361</v>
      </c>
      <c r="L476" s="71">
        <v>8.9999999999999993E-3</v>
      </c>
      <c r="M476" s="71">
        <v>-2.9999999999999997E-4</v>
      </c>
      <c r="N476" s="69">
        <v>-0.1883</v>
      </c>
      <c r="O476" s="69">
        <v>-0.22289999999999999</v>
      </c>
      <c r="P476" s="71"/>
      <c r="Q476" s="72">
        <v>452</v>
      </c>
      <c r="R476" s="70">
        <v>7.0000000000000007E-2</v>
      </c>
      <c r="S476" s="70">
        <v>0.08</v>
      </c>
      <c r="T476" s="70">
        <v>-0.41</v>
      </c>
      <c r="U476" s="70">
        <v>27</v>
      </c>
      <c r="V476" s="70">
        <v>8</v>
      </c>
      <c r="BD476" s="20"/>
      <c r="BE476" s="20"/>
      <c r="BG476" s="3"/>
      <c r="BH476" s="1"/>
      <c r="BI476" s="1"/>
      <c r="BJ476" s="1"/>
      <c r="BK476" s="1"/>
      <c r="BL476" s="1"/>
    </row>
    <row r="477" spans="1:64" x14ac:dyDescent="0.25">
      <c r="A477" s="23" t="s">
        <v>1</v>
      </c>
      <c r="B477" s="23" t="s">
        <v>2</v>
      </c>
      <c r="C477" s="23" t="s">
        <v>39</v>
      </c>
      <c r="D477" s="23" t="s">
        <v>4</v>
      </c>
      <c r="E477" s="23" t="s">
        <v>1725</v>
      </c>
      <c r="F477" s="23" t="s">
        <v>1726</v>
      </c>
      <c r="G477"/>
      <c r="H477" s="69">
        <v>6.2899999999999996E-3</v>
      </c>
      <c r="I477" s="69"/>
      <c r="J477" s="71">
        <v>7.8200000000000006E-2</v>
      </c>
      <c r="K477" s="71">
        <v>9.2999999999999999E-2</v>
      </c>
      <c r="L477" s="71">
        <v>0.11020000000000001</v>
      </c>
      <c r="M477" s="71">
        <v>0.1114</v>
      </c>
      <c r="N477" s="69">
        <v>0</v>
      </c>
      <c r="O477" s="69">
        <v>-0.11020000000000001</v>
      </c>
      <c r="P477" s="71"/>
      <c r="Q477" s="72">
        <v>10</v>
      </c>
      <c r="R477" s="70">
        <v>1.18</v>
      </c>
      <c r="S477" s="70">
        <v>2.69</v>
      </c>
      <c r="T477" s="70">
        <v>0.03</v>
      </c>
      <c r="U477" s="70">
        <v>14</v>
      </c>
      <c r="V477" s="70">
        <v>4</v>
      </c>
      <c r="BD477" s="20"/>
      <c r="BE477" s="20"/>
      <c r="BG477" s="3"/>
      <c r="BH477" s="1"/>
      <c r="BI477" s="1"/>
      <c r="BJ477" s="1"/>
      <c r="BK477" s="1"/>
      <c r="BL477" s="1"/>
    </row>
    <row r="478" spans="1:64" x14ac:dyDescent="0.25">
      <c r="A478" s="23" t="s">
        <v>1</v>
      </c>
      <c r="B478" s="23" t="s">
        <v>2</v>
      </c>
      <c r="C478" s="23" t="s">
        <v>5</v>
      </c>
      <c r="D478" s="23" t="s">
        <v>48</v>
      </c>
      <c r="E478" s="23" t="s">
        <v>2333</v>
      </c>
      <c r="F478" s="23" t="s">
        <v>2334</v>
      </c>
      <c r="G478"/>
      <c r="H478" s="69">
        <v>-3.0000000000000001E-3</v>
      </c>
      <c r="I478" s="69"/>
      <c r="J478" s="71">
        <v>6.5100000000000005E-2</v>
      </c>
      <c r="K478" s="71">
        <v>0.1007</v>
      </c>
      <c r="L478" s="71">
        <v>2.9700000000000001E-2</v>
      </c>
      <c r="M478" s="71">
        <v>2.46E-2</v>
      </c>
      <c r="N478" s="69">
        <v>-3.0000000000000001E-3</v>
      </c>
      <c r="O478" s="69">
        <v>-0.2152</v>
      </c>
      <c r="P478" s="71"/>
      <c r="Q478" s="72">
        <v>89</v>
      </c>
      <c r="R478" s="70">
        <v>0.28999999999999998</v>
      </c>
      <c r="S478" s="70">
        <v>0.23</v>
      </c>
      <c r="T478" s="70">
        <v>0.54</v>
      </c>
      <c r="U478" s="70">
        <v>19</v>
      </c>
      <c r="V478" s="70">
        <v>4</v>
      </c>
      <c r="BD478" s="20"/>
      <c r="BE478" s="20"/>
      <c r="BG478" s="3"/>
      <c r="BH478" s="1"/>
      <c r="BI478" s="1"/>
      <c r="BJ478" s="1"/>
      <c r="BK478" s="1"/>
      <c r="BL478" s="1"/>
    </row>
    <row r="479" spans="1:64" x14ac:dyDescent="0.25">
      <c r="A479" s="23" t="s">
        <v>1</v>
      </c>
      <c r="B479" s="23" t="s">
        <v>2</v>
      </c>
      <c r="C479" s="23" t="s">
        <v>22</v>
      </c>
      <c r="D479" s="23" t="s">
        <v>29</v>
      </c>
      <c r="E479" s="23" t="s">
        <v>1919</v>
      </c>
      <c r="F479" s="23" t="s">
        <v>1920</v>
      </c>
      <c r="G479"/>
      <c r="H479" s="69">
        <v>-2.0999999999999999E-3</v>
      </c>
      <c r="I479" s="69"/>
      <c r="J479" s="71">
        <v>2.6599999999999999E-2</v>
      </c>
      <c r="K479" s="71">
        <v>5.7500000000000002E-2</v>
      </c>
      <c r="L479" s="71">
        <v>2.7E-2</v>
      </c>
      <c r="M479" s="71">
        <v>2.5600000000000001E-2</v>
      </c>
      <c r="N479" s="69">
        <v>-2.0999999999999999E-3</v>
      </c>
      <c r="O479" s="69">
        <v>-0.14710000000000001</v>
      </c>
      <c r="P479" s="71"/>
      <c r="Q479" s="72">
        <v>0</v>
      </c>
      <c r="R479" s="70">
        <v>0.47</v>
      </c>
      <c r="S479" s="70">
        <v>0.54</v>
      </c>
      <c r="T479" s="70">
        <v>0.19</v>
      </c>
      <c r="U479" s="70">
        <v>31</v>
      </c>
      <c r="V479" s="70">
        <v>3</v>
      </c>
      <c r="BD479" s="20"/>
      <c r="BE479" s="20"/>
      <c r="BG479" s="3"/>
      <c r="BH479" s="1"/>
      <c r="BI479" s="1"/>
      <c r="BJ479" s="1"/>
      <c r="BK479" s="1"/>
      <c r="BL479" s="1"/>
    </row>
    <row r="480" spans="1:64" x14ac:dyDescent="0.25">
      <c r="A480" s="23" t="s">
        <v>1</v>
      </c>
      <c r="B480" s="23" t="s">
        <v>2</v>
      </c>
      <c r="C480" s="23" t="s">
        <v>22</v>
      </c>
      <c r="D480" s="23" t="s">
        <v>29</v>
      </c>
      <c r="E480" s="23" t="s">
        <v>1919</v>
      </c>
      <c r="F480" s="23" t="s">
        <v>1921</v>
      </c>
      <c r="G480"/>
      <c r="H480" s="69">
        <v>1.5E-3</v>
      </c>
      <c r="I480" s="69"/>
      <c r="J480" s="71">
        <v>2.9000000000000001E-2</v>
      </c>
      <c r="K480" s="71">
        <v>4.8800000000000003E-2</v>
      </c>
      <c r="L480" s="71">
        <v>2.7900000000000001E-2</v>
      </c>
      <c r="M480" s="71">
        <v>2.7099999999999999E-2</v>
      </c>
      <c r="N480" s="69">
        <v>0</v>
      </c>
      <c r="O480" s="69">
        <v>-7.2800000000000004E-2</v>
      </c>
      <c r="P480" s="71"/>
      <c r="Q480" s="72">
        <v>0</v>
      </c>
      <c r="R480" s="70">
        <v>0.56999999999999995</v>
      </c>
      <c r="S480" s="70">
        <v>0.65</v>
      </c>
      <c r="T480" s="70">
        <v>-0.02</v>
      </c>
      <c r="U480" s="70">
        <v>30</v>
      </c>
      <c r="V480" s="70">
        <v>5</v>
      </c>
      <c r="BD480" s="20"/>
      <c r="BE480" s="20"/>
      <c r="BG480" s="3"/>
      <c r="BH480" s="1"/>
      <c r="BI480" s="1"/>
      <c r="BJ480" s="1"/>
      <c r="BK480" s="1"/>
      <c r="BL480" s="1"/>
    </row>
    <row r="481" spans="1:64" x14ac:dyDescent="0.25">
      <c r="A481" s="23" t="s">
        <v>1</v>
      </c>
      <c r="B481" s="23" t="s">
        <v>2</v>
      </c>
      <c r="C481" s="23" t="s">
        <v>22</v>
      </c>
      <c r="D481" s="23" t="s">
        <v>29</v>
      </c>
      <c r="E481" s="23" t="s">
        <v>1919</v>
      </c>
      <c r="F481" s="23" t="s">
        <v>49</v>
      </c>
      <c r="G481"/>
      <c r="H481" s="69">
        <v>-4.1000000000000003E-3</v>
      </c>
      <c r="I481" s="69"/>
      <c r="J481" s="71">
        <v>3.4299999999999997E-2</v>
      </c>
      <c r="K481" s="71">
        <v>5.7200000000000001E-2</v>
      </c>
      <c r="L481" s="71">
        <v>6.3299999999999995E-2</v>
      </c>
      <c r="M481" s="71">
        <v>6.3500000000000001E-2</v>
      </c>
      <c r="N481" s="69">
        <v>-4.1000000000000003E-3</v>
      </c>
      <c r="O481" s="69">
        <v>-8.6499999999999994E-2</v>
      </c>
      <c r="P481" s="71"/>
      <c r="Q481" s="72">
        <v>0</v>
      </c>
      <c r="R481" s="70">
        <v>1.1100000000000001</v>
      </c>
      <c r="S481" s="70">
        <v>1.93</v>
      </c>
      <c r="T481" s="70">
        <v>0.4</v>
      </c>
      <c r="U481" s="70">
        <v>28</v>
      </c>
      <c r="V481" s="70">
        <v>4</v>
      </c>
      <c r="BD481" s="20"/>
      <c r="BE481" s="20"/>
      <c r="BG481" s="3"/>
      <c r="BH481" s="1"/>
      <c r="BI481" s="1"/>
      <c r="BJ481" s="1"/>
      <c r="BK481" s="1"/>
      <c r="BL481" s="1"/>
    </row>
    <row r="482" spans="1:64" x14ac:dyDescent="0.25">
      <c r="A482" s="23" t="s">
        <v>1</v>
      </c>
      <c r="B482" s="23" t="s">
        <v>2</v>
      </c>
      <c r="C482" s="23" t="s">
        <v>28</v>
      </c>
      <c r="D482" s="23" t="s">
        <v>4</v>
      </c>
      <c r="E482" s="23" t="s">
        <v>174</v>
      </c>
      <c r="F482" s="23" t="s">
        <v>1860</v>
      </c>
      <c r="G482"/>
      <c r="H482" s="69">
        <v>3.7000000000000002E-3</v>
      </c>
      <c r="I482" s="69"/>
      <c r="J482" s="71">
        <v>9.9000000000000005E-2</v>
      </c>
      <c r="K482" s="71">
        <v>0.1031</v>
      </c>
      <c r="L482" s="71">
        <v>3.4099999999999998E-2</v>
      </c>
      <c r="M482" s="71">
        <v>2.92E-2</v>
      </c>
      <c r="N482" s="69">
        <v>0</v>
      </c>
      <c r="O482" s="69">
        <v>-0.23980000000000001</v>
      </c>
      <c r="P482" s="71"/>
      <c r="Q482" s="72">
        <v>37</v>
      </c>
      <c r="R482" s="70">
        <v>0.33</v>
      </c>
      <c r="S482" s="70">
        <v>0.43</v>
      </c>
      <c r="T482" s="70">
        <v>-0.02</v>
      </c>
      <c r="U482" s="70">
        <v>44</v>
      </c>
      <c r="V482" s="70">
        <v>10</v>
      </c>
      <c r="BD482" s="20"/>
      <c r="BE482" s="20"/>
      <c r="BG482" s="3"/>
      <c r="BH482" s="1"/>
      <c r="BI482" s="1"/>
      <c r="BJ482" s="1"/>
      <c r="BK482" s="1"/>
      <c r="BL482" s="1"/>
    </row>
    <row r="483" spans="1:64" x14ac:dyDescent="0.25">
      <c r="A483" s="23" t="s">
        <v>1</v>
      </c>
      <c r="B483" s="23" t="s">
        <v>2</v>
      </c>
      <c r="C483" s="23" t="s">
        <v>13</v>
      </c>
      <c r="D483" s="23" t="s">
        <v>4</v>
      </c>
      <c r="E483" s="23" t="s">
        <v>174</v>
      </c>
      <c r="F483" s="23" t="s">
        <v>175</v>
      </c>
      <c r="G483"/>
      <c r="H483" s="69">
        <v>1.6250000000000001E-2</v>
      </c>
      <c r="I483" s="69"/>
      <c r="J483" s="71">
        <v>1.5900000000000001E-2</v>
      </c>
      <c r="K483" s="71">
        <v>0.1487</v>
      </c>
      <c r="L483" s="71">
        <v>9.6600000000000005E-2</v>
      </c>
      <c r="M483" s="71">
        <v>8.9099999999999999E-2</v>
      </c>
      <c r="N483" s="69">
        <v>-0.14530000000000001</v>
      </c>
      <c r="O483" s="69">
        <v>-0.3024</v>
      </c>
      <c r="P483" s="71"/>
      <c r="Q483" s="72">
        <v>5957</v>
      </c>
      <c r="R483" s="70">
        <v>0.65</v>
      </c>
      <c r="S483" s="70">
        <v>1.19</v>
      </c>
      <c r="T483" s="70">
        <v>-0.15</v>
      </c>
      <c r="U483" s="70">
        <v>73</v>
      </c>
      <c r="V483" s="70">
        <v>8</v>
      </c>
      <c r="BD483" s="20"/>
      <c r="BE483" s="20"/>
      <c r="BG483" s="3"/>
      <c r="BH483" s="1"/>
      <c r="BI483" s="1"/>
      <c r="BJ483" s="1"/>
      <c r="BK483" s="1"/>
      <c r="BL483" s="1"/>
    </row>
    <row r="484" spans="1:64" x14ac:dyDescent="0.25">
      <c r="A484" s="23" t="s">
        <v>1</v>
      </c>
      <c r="B484" s="23" t="s">
        <v>2</v>
      </c>
      <c r="C484" s="23" t="s">
        <v>13</v>
      </c>
      <c r="D484" s="23" t="s">
        <v>4</v>
      </c>
      <c r="E484" s="23" t="s">
        <v>174</v>
      </c>
      <c r="F484" s="23" t="s">
        <v>1558</v>
      </c>
      <c r="G484"/>
      <c r="H484" s="69">
        <v>2.3599999999999999E-2</v>
      </c>
      <c r="I484" s="69"/>
      <c r="J484" s="71">
        <v>3.0000000000000001E-3</v>
      </c>
      <c r="K484" s="71">
        <v>0.22919999999999999</v>
      </c>
      <c r="L484" s="71">
        <v>9.4100000000000003E-2</v>
      </c>
      <c r="M484" s="71">
        <v>7.0300000000000001E-2</v>
      </c>
      <c r="N484" s="69">
        <v>-0.2198</v>
      </c>
      <c r="O484" s="69">
        <v>-0.4294</v>
      </c>
      <c r="P484" s="71"/>
      <c r="Q484" s="72">
        <v>5957</v>
      </c>
      <c r="R484" s="70">
        <v>0.41</v>
      </c>
      <c r="S484" s="70">
        <v>0.74</v>
      </c>
      <c r="T484" s="70">
        <v>-0.11</v>
      </c>
      <c r="U484" s="70">
        <v>82</v>
      </c>
      <c r="V484" s="70">
        <v>15</v>
      </c>
      <c r="BD484" s="20"/>
      <c r="BE484" s="20"/>
      <c r="BG484" s="3"/>
      <c r="BH484" s="1"/>
      <c r="BI484" s="1"/>
      <c r="BJ484" s="1"/>
      <c r="BK484" s="1"/>
      <c r="BL484" s="1"/>
    </row>
    <row r="485" spans="1:64" x14ac:dyDescent="0.25">
      <c r="A485" s="23" t="s">
        <v>1</v>
      </c>
      <c r="B485" s="23" t="s">
        <v>2</v>
      </c>
      <c r="C485" s="23" t="s">
        <v>39</v>
      </c>
      <c r="D485" s="23" t="s">
        <v>4</v>
      </c>
      <c r="E485" s="23" t="s">
        <v>174</v>
      </c>
      <c r="F485" s="23" t="s">
        <v>1786</v>
      </c>
      <c r="G485"/>
      <c r="H485" s="69">
        <v>4.5400000000000003E-2</v>
      </c>
      <c r="I485" s="69"/>
      <c r="J485" s="71">
        <v>0.22489999999999999</v>
      </c>
      <c r="K485" s="71">
        <v>0.1384</v>
      </c>
      <c r="L485" s="71">
        <v>6.83E-2</v>
      </c>
      <c r="M485" s="71">
        <v>6.0699999999999997E-2</v>
      </c>
      <c r="N485" s="69">
        <v>-2.4199999999999999E-2</v>
      </c>
      <c r="O485" s="69">
        <v>-0.1113</v>
      </c>
      <c r="P485" s="71"/>
      <c r="Q485" s="72">
        <v>180</v>
      </c>
      <c r="R485" s="70">
        <v>0.49</v>
      </c>
      <c r="S485" s="70">
        <v>0.9</v>
      </c>
      <c r="T485" s="70">
        <v>-0.4</v>
      </c>
      <c r="U485" s="70">
        <v>8</v>
      </c>
      <c r="V485" s="70">
        <v>5</v>
      </c>
      <c r="BD485" s="20"/>
      <c r="BE485" s="20"/>
      <c r="BG485" s="3"/>
      <c r="BH485" s="1"/>
      <c r="BI485" s="1"/>
      <c r="BJ485" s="1"/>
      <c r="BK485" s="1"/>
      <c r="BL485" s="1"/>
    </row>
    <row r="486" spans="1:64" x14ac:dyDescent="0.25">
      <c r="A486" s="23" t="s">
        <v>1</v>
      </c>
      <c r="B486" s="23" t="s">
        <v>2</v>
      </c>
      <c r="C486" s="23" t="s">
        <v>13</v>
      </c>
      <c r="D486" s="23" t="s">
        <v>4</v>
      </c>
      <c r="E486" s="23" t="s">
        <v>174</v>
      </c>
      <c r="F486" s="23" t="s">
        <v>2335</v>
      </c>
      <c r="G486"/>
      <c r="H486" s="69">
        <v>1.66E-2</v>
      </c>
      <c r="I486" s="69"/>
      <c r="J486" s="71">
        <v>1.7600000000000001E-2</v>
      </c>
      <c r="K486" s="71">
        <v>0.14610000000000001</v>
      </c>
      <c r="L486" s="71">
        <v>7.5800000000000006E-2</v>
      </c>
      <c r="M486" s="71">
        <v>6.7199999999999996E-2</v>
      </c>
      <c r="N486" s="69">
        <v>-0.11940000000000001</v>
      </c>
      <c r="O486" s="69">
        <v>-0.16439999999999999</v>
      </c>
      <c r="P486" s="71"/>
      <c r="Q486" s="72">
        <v>65</v>
      </c>
      <c r="R486" s="70">
        <v>0.52</v>
      </c>
      <c r="S486" s="70">
        <v>0.84</v>
      </c>
      <c r="T486" s="70">
        <v>0</v>
      </c>
      <c r="U486" s="70">
        <v>27</v>
      </c>
      <c r="V486" s="70">
        <v>10</v>
      </c>
      <c r="BD486" s="20"/>
      <c r="BE486" s="20"/>
      <c r="BG486" s="3"/>
      <c r="BH486" s="1"/>
      <c r="BI486" s="1"/>
      <c r="BJ486" s="1"/>
      <c r="BK486" s="1"/>
      <c r="BL486" s="1"/>
    </row>
    <row r="487" spans="1:64" x14ac:dyDescent="0.25">
      <c r="A487" s="23" t="s">
        <v>1</v>
      </c>
      <c r="B487" s="23" t="s">
        <v>18</v>
      </c>
      <c r="C487" s="23" t="s">
        <v>25</v>
      </c>
      <c r="D487" s="23" t="s">
        <v>4</v>
      </c>
      <c r="E487" s="23" t="s">
        <v>615</v>
      </c>
      <c r="F487" s="23" t="s">
        <v>1481</v>
      </c>
      <c r="G487"/>
      <c r="H487" s="69">
        <v>-1.9390000000000001E-2</v>
      </c>
      <c r="I487" s="69"/>
      <c r="J487" s="71">
        <v>1.2500000000000001E-2</v>
      </c>
      <c r="K487" s="71">
        <v>9.4500000000000001E-2</v>
      </c>
      <c r="L487" s="71">
        <v>5.1799999999999999E-2</v>
      </c>
      <c r="M487" s="71">
        <v>4.8300000000000003E-2</v>
      </c>
      <c r="N487" s="69">
        <v>-4.1099999999999998E-2</v>
      </c>
      <c r="O487" s="69">
        <v>-0.3276</v>
      </c>
      <c r="P487" s="71"/>
      <c r="Q487" s="72">
        <v>669</v>
      </c>
      <c r="R487" s="70">
        <v>0.55000000000000004</v>
      </c>
      <c r="S487" s="70">
        <v>0.6</v>
      </c>
      <c r="T487" s="70">
        <v>0.72</v>
      </c>
      <c r="U487" s="70">
        <v>51</v>
      </c>
      <c r="V487" s="70">
        <v>7</v>
      </c>
      <c r="BD487" s="20"/>
      <c r="BE487" s="20"/>
      <c r="BG487" s="3"/>
      <c r="BH487" s="1"/>
      <c r="BI487" s="1"/>
      <c r="BJ487" s="1"/>
      <c r="BK487" s="1"/>
      <c r="BL487" s="1"/>
    </row>
    <row r="488" spans="1:64" x14ac:dyDescent="0.25">
      <c r="A488" s="23" t="s">
        <v>1</v>
      </c>
      <c r="B488" s="23" t="s">
        <v>18</v>
      </c>
      <c r="C488" s="23" t="s">
        <v>25</v>
      </c>
      <c r="D488" s="23" t="s">
        <v>40</v>
      </c>
      <c r="E488" s="23" t="s">
        <v>176</v>
      </c>
      <c r="F488" s="23" t="s">
        <v>177</v>
      </c>
      <c r="G488"/>
      <c r="H488" s="69">
        <v>-1.41E-2</v>
      </c>
      <c r="I488" s="69"/>
      <c r="J488" s="71">
        <v>-8.9999999999999998E-4</v>
      </c>
      <c r="K488" s="71">
        <v>0.1946</v>
      </c>
      <c r="L488" s="71">
        <v>0.14410000000000001</v>
      </c>
      <c r="M488" s="71">
        <v>0.13370000000000001</v>
      </c>
      <c r="N488" s="69">
        <v>-0.1137</v>
      </c>
      <c r="O488" s="69">
        <v>-0.23380000000000001</v>
      </c>
      <c r="P488" s="71"/>
      <c r="Q488" s="72">
        <v>102</v>
      </c>
      <c r="R488" s="70">
        <v>0.74</v>
      </c>
      <c r="S488" s="70">
        <v>1.31</v>
      </c>
      <c r="T488" s="70">
        <v>0.11</v>
      </c>
      <c r="U488" s="70">
        <v>37</v>
      </c>
      <c r="V488" s="70">
        <v>8</v>
      </c>
      <c r="BD488" s="20"/>
      <c r="BE488" s="20"/>
      <c r="BG488" s="3"/>
      <c r="BH488" s="1"/>
      <c r="BI488" s="1"/>
      <c r="BJ488" s="1"/>
      <c r="BK488" s="1"/>
      <c r="BL488" s="1"/>
    </row>
    <row r="489" spans="1:64" x14ac:dyDescent="0.25">
      <c r="A489" s="23" t="s">
        <v>1</v>
      </c>
      <c r="B489" s="23" t="s">
        <v>18</v>
      </c>
      <c r="C489" s="23" t="s">
        <v>25</v>
      </c>
      <c r="D489" s="23" t="s">
        <v>45</v>
      </c>
      <c r="E489" s="23" t="s">
        <v>3168</v>
      </c>
      <c r="F489" s="23" t="s">
        <v>3169</v>
      </c>
      <c r="G489"/>
      <c r="H489" s="69">
        <v>-6.3E-3</v>
      </c>
      <c r="I489" s="69"/>
      <c r="J489" s="71">
        <v>7.51E-2</v>
      </c>
      <c r="K489" s="71">
        <v>0.1144</v>
      </c>
      <c r="L489" s="71">
        <v>0.12870000000000001</v>
      </c>
      <c r="M489" s="71">
        <v>0.12970000000000001</v>
      </c>
      <c r="N489" s="69">
        <v>-2.63E-2</v>
      </c>
      <c r="O489" s="69">
        <v>-0.13650000000000001</v>
      </c>
      <c r="P489" s="71"/>
      <c r="Q489" s="72">
        <v>1</v>
      </c>
      <c r="R489" s="70">
        <v>1.1299999999999999</v>
      </c>
      <c r="S489" s="70">
        <v>1.83</v>
      </c>
      <c r="T489" s="70">
        <v>7.0000000000000007E-2</v>
      </c>
      <c r="U489" s="70">
        <v>13</v>
      </c>
      <c r="V489" s="70">
        <v>4</v>
      </c>
      <c r="BD489" s="20"/>
      <c r="BE489" s="20"/>
      <c r="BG489" s="3"/>
      <c r="BH489" s="1"/>
      <c r="BI489" s="1"/>
      <c r="BJ489" s="1"/>
      <c r="BK489" s="1"/>
      <c r="BL489" s="1"/>
    </row>
    <row r="490" spans="1:64" x14ac:dyDescent="0.25">
      <c r="A490" s="23" t="s">
        <v>1</v>
      </c>
      <c r="B490" s="23" t="s">
        <v>2</v>
      </c>
      <c r="C490" s="23" t="s">
        <v>13</v>
      </c>
      <c r="D490" s="23" t="s">
        <v>4</v>
      </c>
      <c r="E490" s="23" t="s">
        <v>178</v>
      </c>
      <c r="F490" s="23" t="s">
        <v>1559</v>
      </c>
      <c r="G490"/>
      <c r="H490" s="69">
        <v>2.24E-2</v>
      </c>
      <c r="I490" s="69"/>
      <c r="J490" s="71">
        <v>3.15E-2</v>
      </c>
      <c r="K490" s="71">
        <v>0.11269999999999999</v>
      </c>
      <c r="L490" s="71">
        <v>0.1013</v>
      </c>
      <c r="M490" s="71">
        <v>9.9400000000000002E-2</v>
      </c>
      <c r="N490" s="69">
        <v>-6.7299999999999999E-2</v>
      </c>
      <c r="O490" s="69">
        <v>-0.12280000000000001</v>
      </c>
      <c r="P490" s="71"/>
      <c r="Q490" s="72">
        <v>8000</v>
      </c>
      <c r="R490" s="70">
        <v>0.9</v>
      </c>
      <c r="S490" s="70">
        <v>1.9</v>
      </c>
      <c r="T490" s="70">
        <v>-0.1</v>
      </c>
      <c r="U490" s="70">
        <v>22</v>
      </c>
      <c r="V490" s="70">
        <v>5</v>
      </c>
      <c r="BD490" s="20"/>
      <c r="BE490" s="20"/>
      <c r="BG490" s="3"/>
      <c r="BH490" s="1"/>
      <c r="BI490" s="1"/>
      <c r="BJ490" s="1"/>
      <c r="BK490" s="1"/>
      <c r="BL490" s="1"/>
    </row>
    <row r="491" spans="1:64" x14ac:dyDescent="0.25">
      <c r="A491" s="23" t="s">
        <v>1</v>
      </c>
      <c r="B491" s="23" t="s">
        <v>2</v>
      </c>
      <c r="C491" s="23" t="s">
        <v>13</v>
      </c>
      <c r="D491" s="23" t="s">
        <v>4</v>
      </c>
      <c r="E491" s="23" t="s">
        <v>178</v>
      </c>
      <c r="F491" s="23" t="s">
        <v>1560</v>
      </c>
      <c r="G491"/>
      <c r="H491" s="69">
        <v>2.1499999999999998E-2</v>
      </c>
      <c r="I491" s="69"/>
      <c r="J491" s="71">
        <v>-2.9899999999999999E-2</v>
      </c>
      <c r="K491" s="71">
        <v>8.2299999999999998E-2</v>
      </c>
      <c r="L491" s="71">
        <v>4.6199999999999998E-2</v>
      </c>
      <c r="M491" s="71">
        <v>4.36E-2</v>
      </c>
      <c r="N491" s="69">
        <v>-9.74E-2</v>
      </c>
      <c r="O491" s="69">
        <v>-0.1215</v>
      </c>
      <c r="P491" s="71"/>
      <c r="Q491" s="72">
        <v>5900</v>
      </c>
      <c r="R491" s="70">
        <v>0.56000000000000005</v>
      </c>
      <c r="S491" s="70">
        <v>0.87</v>
      </c>
      <c r="T491" s="70">
        <v>-0.03</v>
      </c>
      <c r="U491" s="70">
        <v>30</v>
      </c>
      <c r="V491" s="70">
        <v>7</v>
      </c>
      <c r="BD491" s="20"/>
      <c r="BE491" s="20"/>
      <c r="BG491" s="3"/>
      <c r="BH491" s="1"/>
      <c r="BI491" s="1"/>
      <c r="BJ491" s="1"/>
      <c r="BK491" s="1"/>
      <c r="BL491" s="1"/>
    </row>
    <row r="492" spans="1:64" x14ac:dyDescent="0.25">
      <c r="A492" s="23" t="s">
        <v>1</v>
      </c>
      <c r="B492" s="23" t="s">
        <v>2</v>
      </c>
      <c r="C492" s="23" t="s">
        <v>13</v>
      </c>
      <c r="D492" s="23" t="s">
        <v>4</v>
      </c>
      <c r="E492" s="23" t="s">
        <v>178</v>
      </c>
      <c r="F492" s="23" t="s">
        <v>698</v>
      </c>
      <c r="G492"/>
      <c r="H492" s="69">
        <v>3.9205999999999998E-2</v>
      </c>
      <c r="I492" s="69"/>
      <c r="J492" s="71">
        <v>-3.3E-3</v>
      </c>
      <c r="K492" s="71">
        <v>0.1608</v>
      </c>
      <c r="L492" s="71">
        <v>0.1057</v>
      </c>
      <c r="M492" s="71">
        <v>9.7199999999999995E-2</v>
      </c>
      <c r="N492" s="69">
        <v>-0.153</v>
      </c>
      <c r="O492" s="69">
        <v>-0.20080000000000001</v>
      </c>
      <c r="P492" s="71"/>
      <c r="Q492" s="72">
        <v>1200</v>
      </c>
      <c r="R492" s="70">
        <v>0.66</v>
      </c>
      <c r="S492" s="70">
        <v>1.34</v>
      </c>
      <c r="T492" s="70">
        <v>-0.18</v>
      </c>
      <c r="U492" s="70">
        <v>68</v>
      </c>
      <c r="V492" s="70">
        <v>8</v>
      </c>
      <c r="BD492" s="20"/>
      <c r="BE492" s="20"/>
      <c r="BG492" s="3"/>
      <c r="BH492" s="1"/>
      <c r="BI492" s="1"/>
      <c r="BJ492" s="1"/>
      <c r="BK492" s="1"/>
      <c r="BL492" s="1"/>
    </row>
    <row r="493" spans="1:64" x14ac:dyDescent="0.25">
      <c r="A493" s="23" t="s">
        <v>1</v>
      </c>
      <c r="B493" s="23" t="s">
        <v>2</v>
      </c>
      <c r="C493" s="23" t="s">
        <v>13</v>
      </c>
      <c r="D493" s="23" t="s">
        <v>4</v>
      </c>
      <c r="E493" s="23" t="s">
        <v>178</v>
      </c>
      <c r="F493" s="23" t="s">
        <v>1561</v>
      </c>
      <c r="G493"/>
      <c r="H493" s="69">
        <v>3.78E-2</v>
      </c>
      <c r="I493" s="69"/>
      <c r="J493" s="71">
        <v>-6.1000000000000004E-3</v>
      </c>
      <c r="K493" s="71">
        <v>0.14249999999999999</v>
      </c>
      <c r="L493" s="71">
        <v>4.5699999999999998E-2</v>
      </c>
      <c r="M493" s="71">
        <v>3.6299999999999999E-2</v>
      </c>
      <c r="N493" s="69">
        <v>-0.1603</v>
      </c>
      <c r="O493" s="69">
        <v>-0.20419999999999999</v>
      </c>
      <c r="P493" s="71"/>
      <c r="Q493" s="72">
        <v>1200</v>
      </c>
      <c r="R493" s="70">
        <v>0.32</v>
      </c>
      <c r="S493" s="70">
        <v>0.56000000000000005</v>
      </c>
      <c r="T493" s="70">
        <v>-0.17</v>
      </c>
      <c r="U493" s="70">
        <v>52</v>
      </c>
      <c r="V493" s="70">
        <v>16</v>
      </c>
      <c r="BD493" s="20"/>
      <c r="BE493" s="20"/>
      <c r="BG493" s="3"/>
      <c r="BH493" s="1"/>
      <c r="BI493" s="1"/>
      <c r="BJ493" s="1"/>
      <c r="BK493" s="1"/>
      <c r="BL493" s="1"/>
    </row>
    <row r="494" spans="1:64" x14ac:dyDescent="0.25">
      <c r="A494" s="23" t="s">
        <v>1</v>
      </c>
      <c r="B494" s="23" t="s">
        <v>2</v>
      </c>
      <c r="C494" s="23" t="s">
        <v>13</v>
      </c>
      <c r="D494" s="23" t="s">
        <v>4</v>
      </c>
      <c r="E494" s="23" t="s">
        <v>178</v>
      </c>
      <c r="F494" s="23" t="s">
        <v>2336</v>
      </c>
      <c r="G494"/>
      <c r="H494" s="69">
        <v>2.0400000000000001E-2</v>
      </c>
      <c r="I494" s="69"/>
      <c r="J494" s="71">
        <v>-2.93E-2</v>
      </c>
      <c r="K494" s="71">
        <v>0.10780000000000001</v>
      </c>
      <c r="L494" s="71">
        <v>3.1199999999999999E-2</v>
      </c>
      <c r="M494" s="71">
        <v>2.58E-2</v>
      </c>
      <c r="N494" s="69">
        <v>-9.7600000000000006E-2</v>
      </c>
      <c r="O494" s="69">
        <v>-0.16489999999999999</v>
      </c>
      <c r="P494" s="71"/>
      <c r="Q494" s="72">
        <v>83</v>
      </c>
      <c r="R494" s="70">
        <v>0.28999999999999998</v>
      </c>
      <c r="S494" s="70">
        <v>0.51</v>
      </c>
      <c r="T494" s="70">
        <v>-0.1</v>
      </c>
      <c r="U494" s="70">
        <v>45</v>
      </c>
      <c r="V494" s="70">
        <v>20</v>
      </c>
      <c r="BD494" s="20"/>
      <c r="BE494" s="20"/>
      <c r="BG494" s="3"/>
      <c r="BH494" s="1"/>
      <c r="BI494" s="1"/>
      <c r="BJ494" s="1"/>
      <c r="BK494" s="1"/>
      <c r="BL494" s="1"/>
    </row>
    <row r="495" spans="1:64" x14ac:dyDescent="0.25">
      <c r="A495" s="23" t="s">
        <v>1</v>
      </c>
      <c r="B495" s="23" t="s">
        <v>2</v>
      </c>
      <c r="C495" s="23" t="s">
        <v>13</v>
      </c>
      <c r="D495" s="23" t="s">
        <v>4</v>
      </c>
      <c r="E495" s="23" t="s">
        <v>178</v>
      </c>
      <c r="F495" s="23" t="s">
        <v>1562</v>
      </c>
      <c r="G495"/>
      <c r="H495" s="69">
        <v>-9.4000000000000004E-3</v>
      </c>
      <c r="I495" s="69"/>
      <c r="J495" s="71">
        <v>-6.1400000000000003E-2</v>
      </c>
      <c r="K495" s="71">
        <v>0.113</v>
      </c>
      <c r="L495" s="71">
        <v>0.108</v>
      </c>
      <c r="M495" s="71">
        <v>0.1066</v>
      </c>
      <c r="N495" s="69">
        <v>-0.13300000000000001</v>
      </c>
      <c r="O495" s="69">
        <v>-0.15040000000000001</v>
      </c>
      <c r="P495" s="71"/>
      <c r="Q495" s="72">
        <v>4600</v>
      </c>
      <c r="R495" s="70">
        <v>0.96</v>
      </c>
      <c r="S495" s="70">
        <v>1.54</v>
      </c>
      <c r="T495" s="70">
        <v>0.02</v>
      </c>
      <c r="U495" s="70">
        <v>19</v>
      </c>
      <c r="V495" s="70">
        <v>3</v>
      </c>
      <c r="BD495" s="20"/>
      <c r="BE495" s="20"/>
      <c r="BG495" s="3"/>
      <c r="BH495" s="1"/>
      <c r="BI495" s="1"/>
      <c r="BJ495" s="1"/>
      <c r="BK495" s="1"/>
      <c r="BL495" s="1"/>
    </row>
    <row r="496" spans="1:64" x14ac:dyDescent="0.25">
      <c r="A496" s="23" t="s">
        <v>1</v>
      </c>
      <c r="B496" s="23" t="s">
        <v>2</v>
      </c>
      <c r="C496" s="23" t="s">
        <v>13</v>
      </c>
      <c r="D496" s="23" t="s">
        <v>4</v>
      </c>
      <c r="E496" s="23" t="s">
        <v>178</v>
      </c>
      <c r="F496" s="23" t="s">
        <v>659</v>
      </c>
      <c r="G496"/>
      <c r="H496" s="69">
        <v>3.73E-2</v>
      </c>
      <c r="I496" s="69"/>
      <c r="J496" s="71">
        <v>-7.17E-2</v>
      </c>
      <c r="K496" s="71">
        <v>0.13189999999999999</v>
      </c>
      <c r="L496" s="71">
        <v>3.44E-2</v>
      </c>
      <c r="M496" s="71">
        <v>2.5999999999999999E-2</v>
      </c>
      <c r="N496" s="69">
        <v>-0.15479999999999999</v>
      </c>
      <c r="O496" s="69">
        <v>-0.20680000000000001</v>
      </c>
      <c r="P496" s="71"/>
      <c r="Q496" s="72">
        <v>654</v>
      </c>
      <c r="R496" s="70">
        <v>0.26</v>
      </c>
      <c r="S496" s="70">
        <v>0.46</v>
      </c>
      <c r="T496" s="70">
        <v>-0.09</v>
      </c>
      <c r="U496" s="70">
        <v>35</v>
      </c>
      <c r="V496" s="70">
        <v>14</v>
      </c>
      <c r="BD496" s="20"/>
      <c r="BE496" s="20"/>
      <c r="BG496" s="3"/>
      <c r="BH496" s="1"/>
      <c r="BI496" s="1"/>
      <c r="BJ496" s="1"/>
      <c r="BK496" s="1"/>
      <c r="BL496" s="1"/>
    </row>
    <row r="497" spans="1:64" x14ac:dyDescent="0.25">
      <c r="A497" s="23" t="s">
        <v>1</v>
      </c>
      <c r="B497" s="23" t="s">
        <v>2</v>
      </c>
      <c r="C497" s="23" t="s">
        <v>13</v>
      </c>
      <c r="D497" s="23" t="s">
        <v>344</v>
      </c>
      <c r="E497" s="23" t="s">
        <v>178</v>
      </c>
      <c r="F497" s="23" t="s">
        <v>1923</v>
      </c>
      <c r="G497"/>
      <c r="H497" s="69">
        <v>-1.2200000000000001E-2</v>
      </c>
      <c r="I497" s="69"/>
      <c r="J497" s="71">
        <v>-5.5E-2</v>
      </c>
      <c r="K497" s="71">
        <v>8.7599999999999997E-2</v>
      </c>
      <c r="L497" s="71">
        <v>1.6000000000000001E-3</v>
      </c>
      <c r="M497" s="71">
        <v>-1.9E-3</v>
      </c>
      <c r="N497" s="69">
        <v>-0.1061</v>
      </c>
      <c r="O497" s="69">
        <v>-0.1178</v>
      </c>
      <c r="P497" s="71"/>
      <c r="Q497" s="72">
        <v>126</v>
      </c>
      <c r="R497" s="70">
        <v>0.02</v>
      </c>
      <c r="S497" s="70">
        <v>0.06</v>
      </c>
      <c r="T497" s="70">
        <v>0.4</v>
      </c>
      <c r="U497" s="70">
        <v>9</v>
      </c>
      <c r="V497" s="70">
        <v>5</v>
      </c>
      <c r="BD497" s="20"/>
      <c r="BE497" s="20"/>
      <c r="BG497" s="3"/>
      <c r="BH497" s="1"/>
      <c r="BI497" s="1"/>
      <c r="BJ497" s="1"/>
      <c r="BK497" s="1"/>
      <c r="BL497" s="1"/>
    </row>
    <row r="498" spans="1:64" x14ac:dyDescent="0.25">
      <c r="A498" s="23" t="s">
        <v>1</v>
      </c>
      <c r="B498" s="23" t="s">
        <v>2</v>
      </c>
      <c r="C498" s="23" t="s">
        <v>13</v>
      </c>
      <c r="D498" s="23" t="s">
        <v>4</v>
      </c>
      <c r="E498" s="23" t="s">
        <v>608</v>
      </c>
      <c r="F498" s="23" t="s">
        <v>609</v>
      </c>
      <c r="G498"/>
      <c r="H498" s="69">
        <v>9.0150000000000004E-3</v>
      </c>
      <c r="I498" s="69"/>
      <c r="J498" s="71">
        <v>0.16850000000000001</v>
      </c>
      <c r="K498" s="71">
        <v>0.12180000000000001</v>
      </c>
      <c r="L498" s="71">
        <v>8.2100000000000006E-2</v>
      </c>
      <c r="M498" s="71">
        <v>7.7499999999999999E-2</v>
      </c>
      <c r="N498" s="69">
        <v>-2.2700000000000001E-2</v>
      </c>
      <c r="O498" s="69">
        <v>-0.14430000000000001</v>
      </c>
      <c r="P498" s="71"/>
      <c r="Q498" s="72">
        <v>28</v>
      </c>
      <c r="R498" s="70">
        <v>0.67</v>
      </c>
      <c r="S498" s="70">
        <v>1.1599999999999999</v>
      </c>
      <c r="T498" s="70">
        <v>0.18</v>
      </c>
      <c r="U498" s="70">
        <v>14</v>
      </c>
      <c r="V498" s="70">
        <v>4</v>
      </c>
      <c r="BD498" s="20"/>
      <c r="BE498" s="20"/>
      <c r="BG498" s="3"/>
      <c r="BH498" s="1"/>
      <c r="BI498" s="1"/>
      <c r="BJ498" s="1"/>
      <c r="BK498" s="1"/>
      <c r="BL498" s="1"/>
    </row>
    <row r="499" spans="1:64" x14ac:dyDescent="0.25">
      <c r="A499" s="23" t="s">
        <v>1</v>
      </c>
      <c r="B499" s="23" t="s">
        <v>2</v>
      </c>
      <c r="C499" s="23" t="s">
        <v>22</v>
      </c>
      <c r="D499" s="23" t="s">
        <v>4</v>
      </c>
      <c r="E499" s="23" t="s">
        <v>1525</v>
      </c>
      <c r="F499" s="23" t="s">
        <v>1526</v>
      </c>
      <c r="G499"/>
      <c r="H499" s="69">
        <v>-1.9800000000000002E-2</v>
      </c>
      <c r="I499" s="69"/>
      <c r="J499" s="71">
        <v>0.1278</v>
      </c>
      <c r="K499" s="71">
        <v>8.5000000000000006E-2</v>
      </c>
      <c r="L499" s="71">
        <v>7.22E-2</v>
      </c>
      <c r="M499" s="71">
        <v>7.0900000000000005E-2</v>
      </c>
      <c r="N499" s="69">
        <v>-1.9800000000000002E-2</v>
      </c>
      <c r="O499" s="69">
        <v>-0.26750000000000002</v>
      </c>
      <c r="P499" s="71"/>
      <c r="Q499" s="72">
        <v>188</v>
      </c>
      <c r="R499" s="70">
        <v>0.85</v>
      </c>
      <c r="S499" s="70">
        <v>1.59</v>
      </c>
      <c r="T499" s="70">
        <v>-0.16</v>
      </c>
      <c r="U499" s="70">
        <v>95</v>
      </c>
      <c r="V499" s="70">
        <v>7</v>
      </c>
      <c r="BD499" s="20"/>
      <c r="BE499" s="20"/>
      <c r="BG499" s="3"/>
      <c r="BH499" s="1"/>
      <c r="BI499" s="1"/>
      <c r="BJ499" s="1"/>
      <c r="BK499" s="1"/>
      <c r="BL499" s="1"/>
    </row>
    <row r="500" spans="1:64" x14ac:dyDescent="0.25">
      <c r="A500" s="23" t="s">
        <v>1</v>
      </c>
      <c r="B500" s="23" t="s">
        <v>2</v>
      </c>
      <c r="C500" s="23" t="s">
        <v>22</v>
      </c>
      <c r="D500" s="23" t="s">
        <v>170</v>
      </c>
      <c r="E500" s="23" t="s">
        <v>1525</v>
      </c>
      <c r="F500" s="23" t="s">
        <v>1752</v>
      </c>
      <c r="G500"/>
      <c r="H500" s="69">
        <v>-6.7000000000000002E-3</v>
      </c>
      <c r="I500" s="69"/>
      <c r="J500" s="71">
        <v>0.15459999999999999</v>
      </c>
      <c r="K500" s="71">
        <v>9.8500000000000004E-2</v>
      </c>
      <c r="L500" s="71">
        <v>0.1711</v>
      </c>
      <c r="M500" s="71">
        <v>0.18010000000000001</v>
      </c>
      <c r="N500" s="69">
        <v>-2.53E-2</v>
      </c>
      <c r="O500" s="69">
        <v>-3.7600000000000001E-2</v>
      </c>
      <c r="P500" s="71"/>
      <c r="Q500" s="72">
        <v>83</v>
      </c>
      <c r="R500" s="70">
        <v>1.74</v>
      </c>
      <c r="S500" s="70">
        <v>3.39</v>
      </c>
      <c r="T500" s="70">
        <v>-0.05</v>
      </c>
      <c r="U500" s="70">
        <v>3</v>
      </c>
      <c r="V500" s="70">
        <v>2</v>
      </c>
      <c r="BD500" s="20"/>
      <c r="BE500" s="20"/>
      <c r="BG500" s="3"/>
      <c r="BH500" s="1"/>
      <c r="BI500" s="1"/>
      <c r="BJ500" s="1"/>
      <c r="BK500" s="1"/>
      <c r="BL500" s="1"/>
    </row>
    <row r="501" spans="1:64" x14ac:dyDescent="0.25">
      <c r="A501" s="23" t="s">
        <v>1</v>
      </c>
      <c r="B501" s="23" t="s">
        <v>2</v>
      </c>
      <c r="C501" s="23" t="s">
        <v>25</v>
      </c>
      <c r="D501" s="23" t="s">
        <v>4</v>
      </c>
      <c r="E501" s="23" t="s">
        <v>732</v>
      </c>
      <c r="F501" s="23" t="s">
        <v>870</v>
      </c>
      <c r="G501"/>
      <c r="H501" s="69">
        <v>2.5468999999999999E-2</v>
      </c>
      <c r="I501" s="69"/>
      <c r="J501" s="71">
        <v>2.8799999999999999E-2</v>
      </c>
      <c r="K501" s="71">
        <v>0.1009</v>
      </c>
      <c r="L501" s="71">
        <v>4.41E-2</v>
      </c>
      <c r="M501" s="71">
        <v>3.9800000000000002E-2</v>
      </c>
      <c r="N501" s="69">
        <v>-0.1065</v>
      </c>
      <c r="O501" s="69">
        <v>-0.13639999999999999</v>
      </c>
      <c r="P501" s="71"/>
      <c r="Q501" s="72">
        <v>171</v>
      </c>
      <c r="R501" s="70">
        <v>0.44</v>
      </c>
      <c r="S501" s="70">
        <v>0.71</v>
      </c>
      <c r="T501" s="70">
        <v>0.03</v>
      </c>
      <c r="U501" s="70">
        <v>17</v>
      </c>
      <c r="V501" s="70">
        <v>4</v>
      </c>
      <c r="BD501" s="20"/>
      <c r="BE501" s="20"/>
      <c r="BG501" s="3"/>
      <c r="BH501" s="1"/>
      <c r="BI501" s="1"/>
      <c r="BJ501" s="1"/>
      <c r="BK501" s="1"/>
      <c r="BL501" s="1"/>
    </row>
    <row r="502" spans="1:64" x14ac:dyDescent="0.25">
      <c r="A502" s="23" t="s">
        <v>1</v>
      </c>
      <c r="B502" s="23" t="s">
        <v>18</v>
      </c>
      <c r="C502" s="23" t="s">
        <v>39</v>
      </c>
      <c r="D502" s="23" t="s">
        <v>48</v>
      </c>
      <c r="E502" s="23" t="s">
        <v>1791</v>
      </c>
      <c r="F502" s="23" t="s">
        <v>1792</v>
      </c>
      <c r="G502"/>
      <c r="H502" s="69">
        <v>1.5699999999999999E-2</v>
      </c>
      <c r="I502" s="69"/>
      <c r="J502" s="71">
        <v>-1.8100000000000002E-2</v>
      </c>
      <c r="K502" s="71">
        <v>6.54E-2</v>
      </c>
      <c r="L502" s="71">
        <v>-2.0799999999999999E-2</v>
      </c>
      <c r="M502" s="71">
        <v>-2.2599999999999999E-2</v>
      </c>
      <c r="N502" s="69">
        <v>-5.9200000000000003E-2</v>
      </c>
      <c r="O502" s="69">
        <v>-7.3700000000000002E-2</v>
      </c>
      <c r="P502" s="71"/>
      <c r="Q502" s="72">
        <v>91</v>
      </c>
      <c r="R502" s="70">
        <v>-0.32</v>
      </c>
      <c r="S502" s="70">
        <v>-0.4</v>
      </c>
      <c r="T502" s="70">
        <v>-0.82</v>
      </c>
      <c r="U502" s="70">
        <v>14</v>
      </c>
      <c r="V502" s="70">
        <v>14</v>
      </c>
      <c r="BD502" s="20"/>
      <c r="BE502" s="20"/>
      <c r="BG502" s="3"/>
      <c r="BH502" s="1"/>
      <c r="BI502" s="1"/>
      <c r="BJ502" s="1"/>
      <c r="BK502" s="1"/>
      <c r="BL502" s="1"/>
    </row>
    <row r="503" spans="1:64" x14ac:dyDescent="0.25">
      <c r="A503" s="23" t="s">
        <v>1</v>
      </c>
      <c r="B503" s="23" t="s">
        <v>2</v>
      </c>
      <c r="C503" s="23" t="s">
        <v>3</v>
      </c>
      <c r="D503" s="23" t="s">
        <v>4</v>
      </c>
      <c r="E503" s="23" t="s">
        <v>208</v>
      </c>
      <c r="F503" s="23" t="s">
        <v>209</v>
      </c>
      <c r="G503"/>
      <c r="H503" s="69">
        <v>5.0270000000000002E-3</v>
      </c>
      <c r="I503" s="69"/>
      <c r="J503" s="71">
        <v>3.0099999999999998E-2</v>
      </c>
      <c r="K503" s="71">
        <v>0.1011</v>
      </c>
      <c r="L503" s="71">
        <v>8.3400000000000002E-2</v>
      </c>
      <c r="M503" s="71">
        <v>8.1199999999999994E-2</v>
      </c>
      <c r="N503" s="69">
        <v>-2.1700000000000001E-2</v>
      </c>
      <c r="O503" s="69">
        <v>-0.12720000000000001</v>
      </c>
      <c r="P503" s="71"/>
      <c r="Q503" s="72">
        <v>38</v>
      </c>
      <c r="R503" s="70">
        <v>0.82</v>
      </c>
      <c r="S503" s="70">
        <v>1.48</v>
      </c>
      <c r="T503" s="70">
        <v>-0.03</v>
      </c>
      <c r="U503" s="70">
        <v>34</v>
      </c>
      <c r="V503" s="70">
        <v>5</v>
      </c>
      <c r="BD503" s="20"/>
      <c r="BE503" s="20"/>
      <c r="BG503" s="3"/>
      <c r="BH503" s="1"/>
      <c r="BI503" s="1"/>
      <c r="BJ503" s="1"/>
      <c r="BK503" s="1"/>
      <c r="BL503" s="1"/>
    </row>
    <row r="504" spans="1:64" x14ac:dyDescent="0.25">
      <c r="A504" s="23" t="s">
        <v>1</v>
      </c>
      <c r="B504" s="23" t="s">
        <v>2</v>
      </c>
      <c r="C504" s="23" t="s">
        <v>13</v>
      </c>
      <c r="D504" s="23" t="s">
        <v>4</v>
      </c>
      <c r="E504" s="23" t="s">
        <v>1442</v>
      </c>
      <c r="F504" s="23" t="s">
        <v>1443</v>
      </c>
      <c r="G504"/>
      <c r="H504" s="69">
        <v>3.5070000000000001E-3</v>
      </c>
      <c r="I504" s="69"/>
      <c r="J504" s="71">
        <v>-8.1299999999999997E-2</v>
      </c>
      <c r="K504" s="71">
        <v>0.46329999999999999</v>
      </c>
      <c r="L504" s="71">
        <v>0.2014</v>
      </c>
      <c r="M504" s="71">
        <v>0.10929999999999999</v>
      </c>
      <c r="N504" s="69">
        <v>-0.4153</v>
      </c>
      <c r="O504" s="69">
        <v>-0.69750000000000001</v>
      </c>
      <c r="P504" s="71"/>
      <c r="Q504" s="72">
        <v>10</v>
      </c>
      <c r="R504" s="70">
        <v>0.43</v>
      </c>
      <c r="S504" s="70">
        <v>0.99</v>
      </c>
      <c r="T504" s="70">
        <v>-0.17</v>
      </c>
      <c r="U504" s="70">
        <v>70</v>
      </c>
      <c r="V504" s="70">
        <v>16</v>
      </c>
      <c r="BD504" s="20"/>
      <c r="BE504" s="20"/>
      <c r="BG504" s="3"/>
      <c r="BH504" s="1"/>
      <c r="BI504" s="1"/>
      <c r="BJ504" s="1"/>
      <c r="BK504" s="1"/>
      <c r="BL504" s="1"/>
    </row>
    <row r="505" spans="1:64" x14ac:dyDescent="0.25">
      <c r="A505" s="23" t="s">
        <v>1</v>
      </c>
      <c r="B505" s="23" t="s">
        <v>2</v>
      </c>
      <c r="C505" s="23" t="s">
        <v>1225</v>
      </c>
      <c r="D505" s="23" t="s">
        <v>29</v>
      </c>
      <c r="E505" s="23" t="s">
        <v>1527</v>
      </c>
      <c r="F505" s="23" t="s">
        <v>1528</v>
      </c>
      <c r="G505"/>
      <c r="H505" s="69">
        <v>-4.1000000000000003E-3</v>
      </c>
      <c r="I505" s="69"/>
      <c r="J505" s="71">
        <v>3.7100000000000001E-2</v>
      </c>
      <c r="K505" s="71">
        <v>4.4299999999999999E-2</v>
      </c>
      <c r="L505" s="71">
        <v>1.9599999999999999E-2</v>
      </c>
      <c r="M505" s="71">
        <v>1.8800000000000001E-2</v>
      </c>
      <c r="N505" s="69">
        <v>-3.4200000000000001E-2</v>
      </c>
      <c r="O505" s="69">
        <v>-4.4400000000000002E-2</v>
      </c>
      <c r="P505" s="71"/>
      <c r="Q505" s="72">
        <v>6</v>
      </c>
      <c r="R505" s="70">
        <v>0.44</v>
      </c>
      <c r="S505" s="70">
        <v>0.66</v>
      </c>
      <c r="T505" s="70">
        <v>-0.15</v>
      </c>
      <c r="U505" s="70">
        <v>21</v>
      </c>
      <c r="V505" s="70">
        <v>8</v>
      </c>
      <c r="BD505" s="20"/>
      <c r="BE505" s="20"/>
      <c r="BG505" s="3"/>
      <c r="BH505" s="1"/>
      <c r="BI505" s="1"/>
      <c r="BJ505" s="1"/>
      <c r="BK505" s="1"/>
      <c r="BL505" s="1"/>
    </row>
    <row r="506" spans="1:64" x14ac:dyDescent="0.25">
      <c r="A506" s="23" t="s">
        <v>1</v>
      </c>
      <c r="B506" s="23" t="s">
        <v>2</v>
      </c>
      <c r="C506" s="23" t="s">
        <v>27</v>
      </c>
      <c r="D506" s="23" t="s">
        <v>16</v>
      </c>
      <c r="E506" s="23" t="s">
        <v>1941</v>
      </c>
      <c r="F506" s="23" t="s">
        <v>1942</v>
      </c>
      <c r="G506"/>
      <c r="H506" s="69">
        <v>3.8999999999999998E-3</v>
      </c>
      <c r="I506" s="69"/>
      <c r="J506" s="71">
        <v>0.32500000000000001</v>
      </c>
      <c r="K506" s="71">
        <v>0.17460000000000001</v>
      </c>
      <c r="L506" s="71">
        <v>8.1699999999999995E-2</v>
      </c>
      <c r="M506" s="71">
        <v>6.9500000000000006E-2</v>
      </c>
      <c r="N506" s="69">
        <v>0</v>
      </c>
      <c r="O506" s="69">
        <v>-0.2656</v>
      </c>
      <c r="P506" s="71"/>
      <c r="Q506" s="72">
        <v>2</v>
      </c>
      <c r="R506" s="70">
        <v>0.47</v>
      </c>
      <c r="S506" s="70">
        <v>0.82</v>
      </c>
      <c r="T506" s="70">
        <v>-0.13</v>
      </c>
      <c r="U506" s="70">
        <v>24</v>
      </c>
      <c r="V506" s="70">
        <v>7</v>
      </c>
      <c r="BD506" s="20"/>
      <c r="BE506" s="20"/>
      <c r="BG506" s="3"/>
      <c r="BH506" s="1"/>
      <c r="BI506" s="1"/>
      <c r="BJ506" s="1"/>
      <c r="BK506" s="1"/>
      <c r="BL506" s="1"/>
    </row>
    <row r="507" spans="1:64" x14ac:dyDescent="0.25">
      <c r="A507" s="23" t="s">
        <v>1</v>
      </c>
      <c r="B507" s="23" t="s">
        <v>2</v>
      </c>
      <c r="C507" s="23" t="s">
        <v>39</v>
      </c>
      <c r="D507" s="23" t="s">
        <v>4</v>
      </c>
      <c r="E507" s="23" t="s">
        <v>210</v>
      </c>
      <c r="F507" s="23" t="s">
        <v>211</v>
      </c>
      <c r="G507"/>
      <c r="H507" s="69">
        <v>2.894E-2</v>
      </c>
      <c r="I507" s="69"/>
      <c r="J507" s="71">
        <v>2.1600000000000001E-2</v>
      </c>
      <c r="K507" s="71">
        <v>0.1192</v>
      </c>
      <c r="L507" s="71">
        <v>4.3400000000000001E-2</v>
      </c>
      <c r="M507" s="71">
        <v>3.6900000000000002E-2</v>
      </c>
      <c r="N507" s="69">
        <v>-0.13400000000000001</v>
      </c>
      <c r="O507" s="69">
        <v>-0.29470000000000002</v>
      </c>
      <c r="P507" s="71"/>
      <c r="Q507" s="72">
        <v>554</v>
      </c>
      <c r="R507" s="70">
        <v>0.36</v>
      </c>
      <c r="S507" s="70">
        <v>0.6</v>
      </c>
      <c r="T507" s="70">
        <v>0.01</v>
      </c>
      <c r="U507" s="70">
        <v>117</v>
      </c>
      <c r="V507" s="70">
        <v>24</v>
      </c>
      <c r="BD507" s="20"/>
      <c r="BE507" s="20"/>
      <c r="BG507" s="3"/>
      <c r="BH507" s="1"/>
      <c r="BI507" s="1"/>
      <c r="BJ507" s="1"/>
      <c r="BK507" s="1"/>
      <c r="BL507" s="1"/>
    </row>
    <row r="508" spans="1:64" x14ac:dyDescent="0.25">
      <c r="A508" s="23" t="s">
        <v>1</v>
      </c>
      <c r="B508" s="23" t="s">
        <v>2</v>
      </c>
      <c r="C508" s="23" t="s">
        <v>25</v>
      </c>
      <c r="D508" s="23" t="s">
        <v>4</v>
      </c>
      <c r="E508" s="23" t="s">
        <v>210</v>
      </c>
      <c r="F508" s="23" t="s">
        <v>2787</v>
      </c>
      <c r="G508"/>
      <c r="H508" s="69">
        <v>3.5000000000000001E-3</v>
      </c>
      <c r="I508" s="69"/>
      <c r="J508" s="71">
        <v>-7.1400000000000005E-2</v>
      </c>
      <c r="K508" s="71">
        <v>9.2999999999999999E-2</v>
      </c>
      <c r="L508" s="71">
        <v>-0.10680000000000001</v>
      </c>
      <c r="M508" s="71">
        <v>0</v>
      </c>
      <c r="N508" s="69">
        <v>-7.1400000000000005E-2</v>
      </c>
      <c r="O508" s="69">
        <v>-7.46E-2</v>
      </c>
      <c r="P508" s="71"/>
      <c r="Q508" s="72">
        <v>175</v>
      </c>
      <c r="R508" s="70">
        <v>-1.1499999999999999</v>
      </c>
      <c r="S508" s="70">
        <v>-1.78</v>
      </c>
      <c r="T508" s="70"/>
      <c r="U508" s="70">
        <v>8</v>
      </c>
      <c r="V508" s="70">
        <v>8</v>
      </c>
      <c r="BD508" s="20"/>
      <c r="BE508" s="20"/>
      <c r="BG508" s="3"/>
      <c r="BH508" s="1"/>
      <c r="BI508" s="1"/>
      <c r="BJ508" s="1"/>
      <c r="BK508" s="1"/>
      <c r="BL508" s="1"/>
    </row>
    <row r="509" spans="1:64" x14ac:dyDescent="0.25">
      <c r="A509" s="23" t="s">
        <v>1</v>
      </c>
      <c r="B509" s="23" t="s">
        <v>2</v>
      </c>
      <c r="C509" s="23" t="s">
        <v>13</v>
      </c>
      <c r="D509" s="23" t="s">
        <v>4</v>
      </c>
      <c r="E509" s="23" t="s">
        <v>2983</v>
      </c>
      <c r="F509" s="23" t="s">
        <v>2984</v>
      </c>
      <c r="G509"/>
      <c r="H509" s="69">
        <v>-0.1002</v>
      </c>
      <c r="I509" s="69"/>
      <c r="J509" s="71">
        <v>-1.4500000000000001E-2</v>
      </c>
      <c r="K509" s="71">
        <v>0.34370000000000001</v>
      </c>
      <c r="L509" s="71">
        <v>0.26540000000000002</v>
      </c>
      <c r="M509" s="71">
        <v>0.22889999999999999</v>
      </c>
      <c r="N509" s="69">
        <v>-0.45129999999999998</v>
      </c>
      <c r="O509" s="69">
        <v>-0.57909999999999995</v>
      </c>
      <c r="P509" s="71"/>
      <c r="Q509" s="72">
        <v>10</v>
      </c>
      <c r="R509" s="70">
        <v>0.77</v>
      </c>
      <c r="S509" s="70">
        <v>1.21</v>
      </c>
      <c r="T509" s="70">
        <v>0.44</v>
      </c>
      <c r="U509" s="70">
        <v>40</v>
      </c>
      <c r="V509" s="70">
        <v>5</v>
      </c>
      <c r="BD509" s="20"/>
      <c r="BE509" s="20"/>
      <c r="BG509" s="3"/>
      <c r="BH509" s="1"/>
      <c r="BI509" s="1"/>
      <c r="BJ509" s="1"/>
      <c r="BK509" s="1"/>
      <c r="BL509" s="1"/>
    </row>
    <row r="510" spans="1:64" x14ac:dyDescent="0.25">
      <c r="A510" s="23" t="s">
        <v>1</v>
      </c>
      <c r="B510" s="23" t="s">
        <v>2</v>
      </c>
      <c r="C510" s="23" t="s">
        <v>39</v>
      </c>
      <c r="D510" s="23" t="s">
        <v>30</v>
      </c>
      <c r="E510" s="23" t="s">
        <v>212</v>
      </c>
      <c r="F510" s="23" t="s">
        <v>1620</v>
      </c>
      <c r="G510"/>
      <c r="H510" s="69">
        <v>-4.4200000000000003E-2</v>
      </c>
      <c r="I510" s="69"/>
      <c r="J510" s="71">
        <v>-3.7400000000000003E-2</v>
      </c>
      <c r="K510" s="71">
        <v>0.16800000000000001</v>
      </c>
      <c r="L510" s="71">
        <v>4.6899999999999997E-2</v>
      </c>
      <c r="M510" s="71">
        <v>3.3500000000000002E-2</v>
      </c>
      <c r="N510" s="69">
        <v>-6.0900000000000003E-2</v>
      </c>
      <c r="O510" s="69">
        <v>-0.1193</v>
      </c>
      <c r="P510" s="71"/>
      <c r="Q510" s="72">
        <v>3</v>
      </c>
      <c r="R510" s="70">
        <v>0.28000000000000003</v>
      </c>
      <c r="S510" s="70">
        <v>0.39</v>
      </c>
      <c r="T510" s="70">
        <v>0.57999999999999996</v>
      </c>
      <c r="U510" s="70">
        <v>16</v>
      </c>
      <c r="V510" s="70">
        <v>5</v>
      </c>
      <c r="BD510" s="20"/>
      <c r="BE510" s="20"/>
      <c r="BG510" s="3"/>
      <c r="BH510" s="1"/>
      <c r="BI510" s="1"/>
      <c r="BJ510" s="1"/>
      <c r="BK510" s="1"/>
      <c r="BL510" s="1"/>
    </row>
    <row r="511" spans="1:64" x14ac:dyDescent="0.25">
      <c r="A511" s="23" t="s">
        <v>1</v>
      </c>
      <c r="B511" s="23" t="s">
        <v>2</v>
      </c>
      <c r="C511" s="23" t="s">
        <v>39</v>
      </c>
      <c r="D511" s="23" t="s">
        <v>4</v>
      </c>
      <c r="E511" s="23" t="s">
        <v>212</v>
      </c>
      <c r="F511" s="23" t="s">
        <v>3281</v>
      </c>
      <c r="G511"/>
      <c r="H511" s="69">
        <v>1.14E-2</v>
      </c>
      <c r="I511" s="69"/>
      <c r="J511" s="71">
        <v>8.77E-2</v>
      </c>
      <c r="K511" s="71">
        <v>0.18779999999999999</v>
      </c>
      <c r="L511" s="71">
        <v>0.14399999999999999</v>
      </c>
      <c r="M511" s="71">
        <v>0.13669999999999999</v>
      </c>
      <c r="N511" s="69">
        <v>0</v>
      </c>
      <c r="O511" s="69">
        <v>-0.35320000000000001</v>
      </c>
      <c r="P511" s="71"/>
      <c r="Q511" s="72">
        <v>22</v>
      </c>
      <c r="R511" s="70">
        <v>0.77</v>
      </c>
      <c r="S511" s="70">
        <v>1.18</v>
      </c>
      <c r="T511" s="70">
        <v>0.03</v>
      </c>
      <c r="U511" s="70">
        <v>96</v>
      </c>
      <c r="V511" s="70">
        <v>9</v>
      </c>
      <c r="BD511" s="20"/>
      <c r="BE511" s="20"/>
      <c r="BG511" s="3"/>
      <c r="BH511" s="1"/>
      <c r="BI511" s="1"/>
      <c r="BJ511" s="1"/>
      <c r="BK511" s="1"/>
      <c r="BL511" s="1"/>
    </row>
    <row r="512" spans="1:64" x14ac:dyDescent="0.25">
      <c r="A512" s="23" t="s">
        <v>1</v>
      </c>
      <c r="B512" s="23" t="s">
        <v>2</v>
      </c>
      <c r="C512" s="23" t="s">
        <v>342</v>
      </c>
      <c r="D512" s="23" t="s">
        <v>30</v>
      </c>
      <c r="E512" s="23" t="s">
        <v>212</v>
      </c>
      <c r="F512" s="23" t="s">
        <v>621</v>
      </c>
      <c r="G512"/>
      <c r="H512" s="69">
        <v>-6.7000000000000002E-3</v>
      </c>
      <c r="I512" s="69"/>
      <c r="J512" s="71">
        <v>-0.2135</v>
      </c>
      <c r="K512" s="71">
        <v>0.21199999999999999</v>
      </c>
      <c r="L512" s="71">
        <v>7.1199999999999999E-2</v>
      </c>
      <c r="M512" s="71">
        <v>5.21E-2</v>
      </c>
      <c r="N512" s="69">
        <v>-0.34560000000000002</v>
      </c>
      <c r="O512" s="69">
        <v>-0.48980000000000001</v>
      </c>
      <c r="P512" s="71"/>
      <c r="Q512" s="72">
        <v>6</v>
      </c>
      <c r="R512" s="70">
        <v>0.34</v>
      </c>
      <c r="S512" s="70">
        <v>0.57999999999999996</v>
      </c>
      <c r="T512" s="70">
        <v>-0.21</v>
      </c>
      <c r="U512" s="70">
        <v>54</v>
      </c>
      <c r="V512" s="70">
        <v>8</v>
      </c>
      <c r="BD512" s="20"/>
      <c r="BE512" s="20"/>
      <c r="BG512" s="3"/>
      <c r="BH512" s="1"/>
      <c r="BI512" s="1"/>
      <c r="BJ512" s="1"/>
      <c r="BK512" s="1"/>
      <c r="BL512" s="1"/>
    </row>
    <row r="513" spans="1:64" x14ac:dyDescent="0.25">
      <c r="A513" s="23" t="s">
        <v>1</v>
      </c>
      <c r="B513" s="23" t="s">
        <v>2</v>
      </c>
      <c r="C513" s="23" t="s">
        <v>13</v>
      </c>
      <c r="D513" s="23" t="s">
        <v>4</v>
      </c>
      <c r="E513" s="23" t="s">
        <v>213</v>
      </c>
      <c r="F513" s="23" t="s">
        <v>214</v>
      </c>
      <c r="G513"/>
      <c r="H513" s="69">
        <v>-4.287E-3</v>
      </c>
      <c r="I513" s="69"/>
      <c r="J513" s="71">
        <v>7.3300000000000004E-2</v>
      </c>
      <c r="K513" s="71">
        <v>0.1079</v>
      </c>
      <c r="L513" s="71">
        <v>7.4200000000000002E-2</v>
      </c>
      <c r="M513" s="71">
        <v>7.0599999999999996E-2</v>
      </c>
      <c r="N513" s="69">
        <v>-3.0200000000000001E-2</v>
      </c>
      <c r="O513" s="69">
        <v>-0.18090000000000001</v>
      </c>
      <c r="P513" s="71"/>
      <c r="Q513" s="72">
        <v>820</v>
      </c>
      <c r="R513" s="70">
        <v>0.69</v>
      </c>
      <c r="S513" s="70">
        <v>1.19</v>
      </c>
      <c r="T513" s="70">
        <v>0.08</v>
      </c>
      <c r="U513" s="70">
        <v>33</v>
      </c>
      <c r="V513" s="70">
        <v>5</v>
      </c>
      <c r="BD513" s="20"/>
      <c r="BE513" s="20"/>
      <c r="BG513" s="3"/>
      <c r="BH513" s="1"/>
      <c r="BI513" s="1"/>
      <c r="BJ513" s="1"/>
      <c r="BK513" s="1"/>
      <c r="BL513" s="1"/>
    </row>
    <row r="514" spans="1:64" x14ac:dyDescent="0.25">
      <c r="A514" s="23" t="s">
        <v>1</v>
      </c>
      <c r="B514" s="23" t="s">
        <v>2</v>
      </c>
      <c r="C514" s="23" t="s">
        <v>13</v>
      </c>
      <c r="D514" s="23" t="s">
        <v>4</v>
      </c>
      <c r="E514" s="23" t="s">
        <v>213</v>
      </c>
      <c r="F514" s="23" t="s">
        <v>215</v>
      </c>
      <c r="G514"/>
      <c r="H514" s="69">
        <v>-1.4E-2</v>
      </c>
      <c r="I514" s="69"/>
      <c r="J514" s="71">
        <v>8.7999999999999995E-2</v>
      </c>
      <c r="K514" s="71">
        <v>0.22770000000000001</v>
      </c>
      <c r="L514" s="71">
        <v>9.3200000000000005E-2</v>
      </c>
      <c r="M514" s="71">
        <v>6.9500000000000006E-2</v>
      </c>
      <c r="N514" s="69">
        <v>-0.13150000000000001</v>
      </c>
      <c r="O514" s="69">
        <v>-0.33760000000000001</v>
      </c>
      <c r="P514" s="71"/>
      <c r="Q514" s="72">
        <v>41</v>
      </c>
      <c r="R514" s="70">
        <v>0.41</v>
      </c>
      <c r="S514" s="70">
        <v>0.65</v>
      </c>
      <c r="T514" s="70">
        <v>0.14000000000000001</v>
      </c>
      <c r="U514" s="70">
        <v>33</v>
      </c>
      <c r="V514" s="70">
        <v>10</v>
      </c>
      <c r="BD514" s="20"/>
      <c r="BE514" s="20"/>
      <c r="BG514" s="3"/>
      <c r="BH514" s="1"/>
      <c r="BI514" s="1"/>
      <c r="BJ514" s="1"/>
      <c r="BK514" s="1"/>
      <c r="BL514" s="1"/>
    </row>
    <row r="515" spans="1:64" x14ac:dyDescent="0.25">
      <c r="A515" s="23" t="s">
        <v>1</v>
      </c>
      <c r="B515" s="23" t="s">
        <v>2</v>
      </c>
      <c r="C515" s="23" t="s">
        <v>13</v>
      </c>
      <c r="D515" s="23" t="s">
        <v>4</v>
      </c>
      <c r="E515" s="23" t="s">
        <v>213</v>
      </c>
      <c r="F515" s="23" t="s">
        <v>808</v>
      </c>
      <c r="G515"/>
      <c r="H515" s="69">
        <v>3.8999999999999998E-3</v>
      </c>
      <c r="I515" s="69"/>
      <c r="J515" s="71">
        <v>5.28E-2</v>
      </c>
      <c r="K515" s="71">
        <v>0.14349999999999999</v>
      </c>
      <c r="L515" s="71">
        <v>5.5800000000000002E-2</v>
      </c>
      <c r="M515" s="71">
        <v>4.6600000000000003E-2</v>
      </c>
      <c r="N515" s="69">
        <v>-9.0399999999999994E-2</v>
      </c>
      <c r="O515" s="69">
        <v>-0.2135</v>
      </c>
      <c r="P515" s="71"/>
      <c r="Q515" s="72">
        <v>77</v>
      </c>
      <c r="R515" s="70">
        <v>0.39</v>
      </c>
      <c r="S515" s="70">
        <v>0.53</v>
      </c>
      <c r="T515" s="70">
        <v>0.16</v>
      </c>
      <c r="U515" s="70">
        <v>48</v>
      </c>
      <c r="V515" s="70">
        <v>12</v>
      </c>
      <c r="BD515" s="20"/>
      <c r="BE515" s="20"/>
      <c r="BG515" s="3"/>
      <c r="BH515" s="1"/>
      <c r="BI515" s="1"/>
      <c r="BJ515" s="1"/>
      <c r="BK515" s="1"/>
      <c r="BL515" s="1"/>
    </row>
    <row r="516" spans="1:64" x14ac:dyDescent="0.25">
      <c r="A516" s="23" t="s">
        <v>1</v>
      </c>
      <c r="B516" s="23" t="s">
        <v>2</v>
      </c>
      <c r="C516" s="23" t="s">
        <v>22</v>
      </c>
      <c r="D516" s="23" t="s">
        <v>4</v>
      </c>
      <c r="E516" s="23" t="s">
        <v>216</v>
      </c>
      <c r="F516" s="23" t="s">
        <v>217</v>
      </c>
      <c r="G516"/>
      <c r="H516" s="69">
        <v>5.9465999999999998E-2</v>
      </c>
      <c r="I516" s="69"/>
      <c r="J516" s="71">
        <v>1.0500000000000001E-2</v>
      </c>
      <c r="K516" s="71">
        <v>0.1091</v>
      </c>
      <c r="L516" s="71">
        <v>7.1199999999999999E-2</v>
      </c>
      <c r="M516" s="71">
        <v>6.7299999999999999E-2</v>
      </c>
      <c r="N516" s="69">
        <v>-0.1847</v>
      </c>
      <c r="O516" s="69">
        <v>-0.23039999999999999</v>
      </c>
      <c r="P516" s="71"/>
      <c r="Q516" s="72">
        <v>571</v>
      </c>
      <c r="R516" s="70">
        <v>0.65</v>
      </c>
      <c r="S516" s="70">
        <v>1.1100000000000001</v>
      </c>
      <c r="T516" s="70">
        <v>0.06</v>
      </c>
      <c r="U516" s="70">
        <v>52</v>
      </c>
      <c r="V516" s="70">
        <v>7</v>
      </c>
      <c r="BD516" s="20"/>
      <c r="BE516" s="20"/>
      <c r="BG516" s="3"/>
      <c r="BH516" s="1"/>
      <c r="BI516" s="1"/>
      <c r="BJ516" s="1"/>
      <c r="BK516" s="1"/>
      <c r="BL516" s="1"/>
    </row>
    <row r="517" spans="1:64" x14ac:dyDescent="0.25">
      <c r="A517" s="23" t="s">
        <v>1</v>
      </c>
      <c r="B517" s="23" t="s">
        <v>2</v>
      </c>
      <c r="C517" s="23" t="s">
        <v>22</v>
      </c>
      <c r="D517" s="23" t="s">
        <v>4</v>
      </c>
      <c r="E517" s="23" t="s">
        <v>216</v>
      </c>
      <c r="F517" s="23" t="s">
        <v>1659</v>
      </c>
      <c r="G517"/>
      <c r="H517" s="69">
        <v>0.17799999999999999</v>
      </c>
      <c r="I517" s="69"/>
      <c r="J517" s="71">
        <v>-1.7899999999999999E-2</v>
      </c>
      <c r="K517" s="71">
        <v>0.31590000000000001</v>
      </c>
      <c r="L517" s="71">
        <v>0.1462</v>
      </c>
      <c r="M517" s="71">
        <v>0.1014</v>
      </c>
      <c r="N517" s="69">
        <v>-0.52990000000000004</v>
      </c>
      <c r="O517" s="69">
        <v>-0.60099999999999998</v>
      </c>
      <c r="P517" s="71"/>
      <c r="Q517" s="72">
        <v>41</v>
      </c>
      <c r="R517" s="70">
        <v>0.46</v>
      </c>
      <c r="S517" s="70">
        <v>0.79</v>
      </c>
      <c r="T517" s="70">
        <v>0.05</v>
      </c>
      <c r="U517" s="70">
        <v>86</v>
      </c>
      <c r="V517" s="70">
        <v>10</v>
      </c>
      <c r="BD517" s="20"/>
      <c r="BE517" s="20"/>
      <c r="BG517" s="3"/>
      <c r="BH517" s="1"/>
      <c r="BI517" s="1"/>
      <c r="BJ517" s="1"/>
      <c r="BK517" s="1"/>
      <c r="BL517" s="1"/>
    </row>
    <row r="518" spans="1:64" x14ac:dyDescent="0.25">
      <c r="A518" s="23" t="s">
        <v>1</v>
      </c>
      <c r="B518" s="23" t="s">
        <v>2</v>
      </c>
      <c r="C518" s="23" t="s">
        <v>25</v>
      </c>
      <c r="D518" s="23" t="s">
        <v>4</v>
      </c>
      <c r="E518" s="23" t="s">
        <v>2985</v>
      </c>
      <c r="F518" s="23" t="s">
        <v>2986</v>
      </c>
      <c r="G518"/>
      <c r="H518" s="69">
        <v>3.8999999999999998E-3</v>
      </c>
      <c r="I518" s="69"/>
      <c r="J518" s="71">
        <v>1.77E-2</v>
      </c>
      <c r="K518" s="71">
        <v>5.33E-2</v>
      </c>
      <c r="L518" s="71">
        <v>8.5000000000000006E-3</v>
      </c>
      <c r="M518" s="71">
        <v>7.1000000000000004E-3</v>
      </c>
      <c r="N518" s="69">
        <v>-4.3999999999999997E-2</v>
      </c>
      <c r="O518" s="69">
        <v>-0.15659999999999999</v>
      </c>
      <c r="P518" s="71"/>
      <c r="Q518" s="72">
        <v>105</v>
      </c>
      <c r="R518" s="70">
        <v>0.16</v>
      </c>
      <c r="S518" s="70">
        <v>0.24</v>
      </c>
      <c r="T518" s="70">
        <v>0.18</v>
      </c>
      <c r="U518" s="70">
        <v>53</v>
      </c>
      <c r="V518" s="70">
        <v>16</v>
      </c>
      <c r="BD518" s="20"/>
      <c r="BE518" s="20"/>
      <c r="BG518" s="3"/>
      <c r="BH518" s="1"/>
      <c r="BI518" s="1"/>
      <c r="BJ518" s="1"/>
      <c r="BK518" s="1"/>
      <c r="BL518" s="1"/>
    </row>
    <row r="519" spans="1:64" x14ac:dyDescent="0.25">
      <c r="A519" s="23" t="s">
        <v>1</v>
      </c>
      <c r="B519" s="23" t="s">
        <v>18</v>
      </c>
      <c r="C519" s="23" t="s">
        <v>39</v>
      </c>
      <c r="D519" s="23" t="s">
        <v>16</v>
      </c>
      <c r="E519" s="23" t="s">
        <v>1529</v>
      </c>
      <c r="F519" s="23" t="s">
        <v>1530</v>
      </c>
      <c r="G519"/>
      <c r="H519" s="69">
        <v>-1.35E-2</v>
      </c>
      <c r="I519" s="69"/>
      <c r="J519" s="71">
        <v>-3.7699999999999997E-2</v>
      </c>
      <c r="K519" s="71">
        <v>5.4800000000000001E-2</v>
      </c>
      <c r="L519" s="71">
        <v>3.7499999999999999E-2</v>
      </c>
      <c r="M519" s="71">
        <v>3.6600000000000001E-2</v>
      </c>
      <c r="N519" s="69">
        <v>-4.8099999999999997E-2</v>
      </c>
      <c r="O519" s="69">
        <v>-6.6600000000000006E-2</v>
      </c>
      <c r="P519" s="71"/>
      <c r="Q519" s="72">
        <v>1710</v>
      </c>
      <c r="R519" s="70">
        <v>0.68</v>
      </c>
      <c r="S519" s="70">
        <v>1.21</v>
      </c>
      <c r="T519" s="70">
        <v>0.12</v>
      </c>
      <c r="U519" s="70">
        <v>10</v>
      </c>
      <c r="V519" s="70">
        <v>5</v>
      </c>
      <c r="BD519" s="20"/>
      <c r="BE519" s="20"/>
      <c r="BG519" s="3"/>
      <c r="BH519" s="1"/>
      <c r="BI519" s="1"/>
      <c r="BJ519" s="1"/>
      <c r="BK519" s="1"/>
      <c r="BL519" s="1"/>
    </row>
    <row r="520" spans="1:64" x14ac:dyDescent="0.25">
      <c r="A520" s="23" t="s">
        <v>1</v>
      </c>
      <c r="B520" s="23" t="s">
        <v>2</v>
      </c>
      <c r="C520" s="23" t="s">
        <v>39</v>
      </c>
      <c r="D520" s="23" t="s">
        <v>4</v>
      </c>
      <c r="E520" s="23" t="s">
        <v>2284</v>
      </c>
      <c r="F520" s="23" t="s">
        <v>41</v>
      </c>
      <c r="G520"/>
      <c r="H520" s="69">
        <v>3.2024999999999998E-2</v>
      </c>
      <c r="I520" s="69"/>
      <c r="J520" s="71">
        <v>0.2291</v>
      </c>
      <c r="K520" s="71">
        <v>8.5099999999999995E-2</v>
      </c>
      <c r="L520" s="71">
        <v>0.19750000000000001</v>
      </c>
      <c r="M520" s="71">
        <v>0.21240000000000001</v>
      </c>
      <c r="N520" s="69">
        <v>0</v>
      </c>
      <c r="O520" s="69">
        <v>-3.0800000000000001E-2</v>
      </c>
      <c r="P520" s="71"/>
      <c r="Q520" s="72">
        <v>11</v>
      </c>
      <c r="R520" s="70">
        <v>2.3199999999999998</v>
      </c>
      <c r="S520" s="70">
        <v>7.87</v>
      </c>
      <c r="T520" s="70">
        <v>0.35</v>
      </c>
      <c r="U520" s="70">
        <v>4</v>
      </c>
      <c r="V520" s="70">
        <v>2</v>
      </c>
      <c r="BD520" s="20"/>
      <c r="BE520" s="20"/>
      <c r="BG520" s="3"/>
      <c r="BH520" s="1"/>
      <c r="BI520" s="1"/>
      <c r="BJ520" s="1"/>
      <c r="BK520" s="1"/>
      <c r="BL520" s="1"/>
    </row>
    <row r="521" spans="1:64" x14ac:dyDescent="0.25">
      <c r="A521" s="23" t="s">
        <v>1</v>
      </c>
      <c r="B521" s="23" t="s">
        <v>2</v>
      </c>
      <c r="C521" s="23" t="s">
        <v>28</v>
      </c>
      <c r="D521" s="23" t="s">
        <v>30</v>
      </c>
      <c r="E521" s="23" t="s">
        <v>1682</v>
      </c>
      <c r="F521" s="23" t="s">
        <v>2135</v>
      </c>
      <c r="G521"/>
      <c r="H521" s="69">
        <v>-1.4E-3</v>
      </c>
      <c r="I521" s="69"/>
      <c r="J521" s="71">
        <v>3.2800000000000003E-2</v>
      </c>
      <c r="K521" s="71">
        <v>0.1638</v>
      </c>
      <c r="L521" s="71">
        <v>0.1225</v>
      </c>
      <c r="M521" s="71">
        <v>0.1169</v>
      </c>
      <c r="N521" s="69">
        <v>-1.29E-2</v>
      </c>
      <c r="O521" s="69">
        <v>-9.5399999999999999E-2</v>
      </c>
      <c r="P521" s="71"/>
      <c r="Q521" s="72">
        <v>12</v>
      </c>
      <c r="R521" s="70">
        <v>0.75</v>
      </c>
      <c r="S521" s="70">
        <v>3</v>
      </c>
      <c r="T521" s="70">
        <v>-0.42</v>
      </c>
      <c r="U521" s="70">
        <v>25</v>
      </c>
      <c r="V521" s="70">
        <v>6</v>
      </c>
      <c r="BD521" s="20"/>
      <c r="BE521" s="20"/>
      <c r="BG521" s="3"/>
      <c r="BH521" s="1"/>
      <c r="BI521" s="1"/>
      <c r="BJ521" s="1"/>
      <c r="BK521" s="1"/>
      <c r="BL521" s="1"/>
    </row>
    <row r="522" spans="1:64" x14ac:dyDescent="0.25">
      <c r="A522" s="23" t="s">
        <v>1</v>
      </c>
      <c r="B522" s="23" t="s">
        <v>2</v>
      </c>
      <c r="C522" s="23" t="s">
        <v>39</v>
      </c>
      <c r="D522" s="23" t="s">
        <v>48</v>
      </c>
      <c r="E522" s="23" t="s">
        <v>1682</v>
      </c>
      <c r="F522" s="23" t="s">
        <v>1683</v>
      </c>
      <c r="G522"/>
      <c r="H522" s="69">
        <v>-1.8415000000000001E-2</v>
      </c>
      <c r="I522" s="69"/>
      <c r="J522" s="71">
        <v>3.3000000000000002E-2</v>
      </c>
      <c r="K522" s="71">
        <v>0.14349999999999999</v>
      </c>
      <c r="L522" s="71">
        <v>5.21E-2</v>
      </c>
      <c r="M522" s="71">
        <v>4.3099999999999999E-2</v>
      </c>
      <c r="N522" s="69">
        <v>-0.16420000000000001</v>
      </c>
      <c r="O522" s="69">
        <v>-0.26960000000000001</v>
      </c>
      <c r="P522" s="71"/>
      <c r="Q522" s="72">
        <v>16</v>
      </c>
      <c r="R522" s="70">
        <v>0.36</v>
      </c>
      <c r="S522" s="70">
        <v>0.62</v>
      </c>
      <c r="T522" s="70">
        <v>0.13</v>
      </c>
      <c r="U522" s="70">
        <v>52</v>
      </c>
      <c r="V522" s="70">
        <v>7</v>
      </c>
      <c r="BD522" s="20"/>
      <c r="BE522" s="20"/>
      <c r="BG522" s="3"/>
      <c r="BH522" s="1"/>
      <c r="BI522" s="1"/>
      <c r="BJ522" s="1"/>
      <c r="BK522" s="1"/>
      <c r="BL522" s="1"/>
    </row>
    <row r="523" spans="1:64" x14ac:dyDescent="0.25">
      <c r="A523" s="23" t="s">
        <v>1</v>
      </c>
      <c r="B523" s="23" t="s">
        <v>2</v>
      </c>
      <c r="C523" s="23" t="s">
        <v>13</v>
      </c>
      <c r="D523" s="23" t="s">
        <v>4</v>
      </c>
      <c r="E523" s="23" t="s">
        <v>218</v>
      </c>
      <c r="F523" s="23" t="s">
        <v>618</v>
      </c>
      <c r="G523"/>
      <c r="H523" s="69">
        <v>-1.7600000000000001E-2</v>
      </c>
      <c r="I523" s="69"/>
      <c r="J523" s="71">
        <v>-2.3099999999999999E-2</v>
      </c>
      <c r="K523" s="71">
        <v>9.1999999999999998E-2</v>
      </c>
      <c r="L523" s="71">
        <v>3.3E-3</v>
      </c>
      <c r="M523" s="71">
        <v>-8.0000000000000004E-4</v>
      </c>
      <c r="N523" s="69">
        <v>-0.12520000000000001</v>
      </c>
      <c r="O523" s="69">
        <v>-0.15670000000000001</v>
      </c>
      <c r="P523" s="71"/>
      <c r="Q523" s="72">
        <v>2655</v>
      </c>
      <c r="R523" s="70">
        <v>0.04</v>
      </c>
      <c r="S523" s="70">
        <v>7.0000000000000007E-2</v>
      </c>
      <c r="T523" s="70">
        <v>-0.21</v>
      </c>
      <c r="U523" s="70">
        <v>39</v>
      </c>
      <c r="V523" s="70">
        <v>15</v>
      </c>
      <c r="BD523" s="20"/>
      <c r="BE523" s="20"/>
      <c r="BG523" s="3"/>
      <c r="BH523" s="1"/>
      <c r="BI523" s="1"/>
      <c r="BJ523" s="1"/>
      <c r="BK523" s="1"/>
      <c r="BL523" s="1"/>
    </row>
    <row r="524" spans="1:64" x14ac:dyDescent="0.25">
      <c r="A524" s="23" t="s">
        <v>1</v>
      </c>
      <c r="B524" s="23" t="s">
        <v>2</v>
      </c>
      <c r="C524" s="23" t="s">
        <v>13</v>
      </c>
      <c r="D524" s="23" t="s">
        <v>4</v>
      </c>
      <c r="E524" s="23" t="s">
        <v>218</v>
      </c>
      <c r="F524" s="23" t="s">
        <v>219</v>
      </c>
      <c r="G524"/>
      <c r="H524" s="69">
        <v>-3.1607000000000003E-2</v>
      </c>
      <c r="I524" s="69"/>
      <c r="J524" s="71">
        <v>-2.1600000000000001E-2</v>
      </c>
      <c r="K524" s="71">
        <v>0.1923</v>
      </c>
      <c r="L524" s="71">
        <v>0.1041</v>
      </c>
      <c r="M524" s="71">
        <v>8.9700000000000002E-2</v>
      </c>
      <c r="N524" s="69">
        <v>-0.2069</v>
      </c>
      <c r="O524" s="69">
        <v>-0.2974</v>
      </c>
      <c r="P524" s="71"/>
      <c r="Q524" s="72">
        <v>2096</v>
      </c>
      <c r="R524" s="70">
        <v>0.54</v>
      </c>
      <c r="S524" s="70">
        <v>1.08</v>
      </c>
      <c r="T524" s="70">
        <v>-0.17</v>
      </c>
      <c r="U524" s="70">
        <v>67</v>
      </c>
      <c r="V524" s="70">
        <v>6</v>
      </c>
      <c r="BD524" s="20"/>
      <c r="BE524" s="20"/>
      <c r="BG524" s="3"/>
      <c r="BH524" s="1"/>
      <c r="BI524" s="1"/>
      <c r="BJ524" s="1"/>
      <c r="BK524" s="1"/>
      <c r="BL524" s="1"/>
    </row>
    <row r="525" spans="1:64" x14ac:dyDescent="0.25">
      <c r="A525" s="23" t="s">
        <v>1</v>
      </c>
      <c r="B525" s="23" t="s">
        <v>2</v>
      </c>
      <c r="C525" s="23" t="s">
        <v>13</v>
      </c>
      <c r="D525" s="23" t="s">
        <v>4</v>
      </c>
      <c r="E525" s="23" t="s">
        <v>218</v>
      </c>
      <c r="F525" s="23" t="s">
        <v>1502</v>
      </c>
      <c r="G525"/>
      <c r="H525" s="69">
        <v>-6.2110000000000004E-3</v>
      </c>
      <c r="I525" s="69"/>
      <c r="J525" s="71">
        <v>-8.2900000000000001E-2</v>
      </c>
      <c r="K525" s="71">
        <v>0.18129999999999999</v>
      </c>
      <c r="L525" s="71">
        <v>-2.7900000000000001E-2</v>
      </c>
      <c r="M525" s="71">
        <v>-4.2900000000000001E-2</v>
      </c>
      <c r="N525" s="69">
        <v>-0.53659999999999997</v>
      </c>
      <c r="O525" s="69">
        <v>-0.53659999999999997</v>
      </c>
      <c r="P525" s="71"/>
      <c r="Q525" s="72">
        <v>12</v>
      </c>
      <c r="R525" s="70">
        <v>-0.15</v>
      </c>
      <c r="S525" s="70">
        <v>-0.3</v>
      </c>
      <c r="T525" s="70">
        <v>-0.67</v>
      </c>
      <c r="U525" s="70">
        <v>106</v>
      </c>
      <c r="V525" s="70">
        <v>45</v>
      </c>
      <c r="BD525" s="20"/>
      <c r="BE525" s="20"/>
      <c r="BG525" s="3"/>
      <c r="BH525" s="1"/>
      <c r="BI525" s="1"/>
      <c r="BJ525" s="1"/>
      <c r="BK525" s="1"/>
      <c r="BL525" s="1"/>
    </row>
    <row r="526" spans="1:64" x14ac:dyDescent="0.25">
      <c r="A526" s="23" t="s">
        <v>1</v>
      </c>
      <c r="B526" s="23" t="s">
        <v>2</v>
      </c>
      <c r="C526" s="23" t="s">
        <v>13</v>
      </c>
      <c r="D526" s="23" t="s">
        <v>32</v>
      </c>
      <c r="E526" s="23" t="s">
        <v>218</v>
      </c>
      <c r="F526" s="23" t="s">
        <v>220</v>
      </c>
      <c r="G526"/>
      <c r="H526" s="69">
        <v>2.2277999999999999E-2</v>
      </c>
      <c r="I526" s="69"/>
      <c r="J526" s="71">
        <v>4.0500000000000001E-2</v>
      </c>
      <c r="K526" s="71">
        <v>5.7200000000000001E-2</v>
      </c>
      <c r="L526" s="71">
        <v>2.3199999999999998E-2</v>
      </c>
      <c r="M526" s="71">
        <v>2.18E-2</v>
      </c>
      <c r="N526" s="69">
        <v>-1.0999999999999999E-2</v>
      </c>
      <c r="O526" s="69">
        <v>-0.11849999999999999</v>
      </c>
      <c r="P526" s="71"/>
      <c r="Q526" s="72">
        <v>6</v>
      </c>
      <c r="R526" s="70">
        <v>0.41</v>
      </c>
      <c r="S526" s="70">
        <v>0.72</v>
      </c>
      <c r="T526" s="70">
        <v>-0.1</v>
      </c>
      <c r="U526" s="70">
        <v>81</v>
      </c>
      <c r="V526" s="70">
        <v>19</v>
      </c>
      <c r="BD526" s="20"/>
      <c r="BE526" s="20"/>
      <c r="BG526" s="3"/>
      <c r="BH526" s="1"/>
      <c r="BI526" s="1"/>
      <c r="BJ526" s="1"/>
      <c r="BK526" s="1"/>
      <c r="BL526" s="1"/>
    </row>
    <row r="527" spans="1:64" x14ac:dyDescent="0.25">
      <c r="A527" s="23" t="s">
        <v>1</v>
      </c>
      <c r="B527" s="23" t="s">
        <v>2</v>
      </c>
      <c r="C527" s="23" t="s">
        <v>13</v>
      </c>
      <c r="D527" s="23" t="s">
        <v>4</v>
      </c>
      <c r="E527" s="23" t="s">
        <v>218</v>
      </c>
      <c r="F527" s="23" t="s">
        <v>1503</v>
      </c>
      <c r="G527"/>
      <c r="H527" s="69">
        <v>9.8019999999999999E-3</v>
      </c>
      <c r="I527" s="69"/>
      <c r="J527" s="71">
        <v>-6.0100000000000001E-2</v>
      </c>
      <c r="K527" s="71">
        <v>0.1346</v>
      </c>
      <c r="L527" s="71">
        <v>7.9000000000000008E-3</v>
      </c>
      <c r="M527" s="71">
        <v>-1E-3</v>
      </c>
      <c r="N527" s="69">
        <v>-0.19800000000000001</v>
      </c>
      <c r="O527" s="69">
        <v>-0.28389999999999999</v>
      </c>
      <c r="P527" s="71"/>
      <c r="Q527" s="72">
        <v>5</v>
      </c>
      <c r="R527" s="70">
        <v>0.06</v>
      </c>
      <c r="S527" s="70">
        <v>0.11</v>
      </c>
      <c r="T527" s="70">
        <v>-0.54</v>
      </c>
      <c r="U527" s="70">
        <v>64</v>
      </c>
      <c r="V527" s="70">
        <v>26</v>
      </c>
      <c r="BD527" s="20"/>
      <c r="BE527" s="20"/>
      <c r="BG527" s="3"/>
      <c r="BH527" s="1"/>
      <c r="BI527" s="1"/>
      <c r="BJ527" s="1"/>
      <c r="BK527" s="1"/>
      <c r="BL527" s="1"/>
    </row>
    <row r="528" spans="1:64" x14ac:dyDescent="0.25">
      <c r="A528" s="23" t="s">
        <v>1</v>
      </c>
      <c r="B528" s="23" t="s">
        <v>2</v>
      </c>
      <c r="C528" s="23" t="s">
        <v>13</v>
      </c>
      <c r="D528" s="23" t="s">
        <v>4</v>
      </c>
      <c r="E528" s="23" t="s">
        <v>218</v>
      </c>
      <c r="F528" s="23" t="s">
        <v>721</v>
      </c>
      <c r="G528"/>
      <c r="H528" s="69">
        <v>-4.9969999999999997E-3</v>
      </c>
      <c r="I528" s="69"/>
      <c r="J528" s="71">
        <v>-4.0899999999999999E-2</v>
      </c>
      <c r="K528" s="71">
        <v>0.1285</v>
      </c>
      <c r="L528" s="71">
        <v>3.9199999999999999E-2</v>
      </c>
      <c r="M528" s="71">
        <v>3.15E-2</v>
      </c>
      <c r="N528" s="69">
        <v>-0.1447</v>
      </c>
      <c r="O528" s="69">
        <v>-0.23119999999999999</v>
      </c>
      <c r="P528" s="71"/>
      <c r="Q528" s="72">
        <v>8</v>
      </c>
      <c r="R528" s="70">
        <v>0.31</v>
      </c>
      <c r="S528" s="70">
        <v>0.53</v>
      </c>
      <c r="T528" s="70">
        <v>-0.17</v>
      </c>
      <c r="U528" s="70">
        <v>72</v>
      </c>
      <c r="V528" s="70">
        <v>16</v>
      </c>
      <c r="BD528" s="20"/>
      <c r="BE528" s="20"/>
      <c r="BG528" s="3"/>
      <c r="BH528" s="1"/>
      <c r="BI528" s="1"/>
      <c r="BJ528" s="1"/>
      <c r="BK528" s="1"/>
      <c r="BL528" s="1"/>
    </row>
    <row r="529" spans="1:64" x14ac:dyDescent="0.25">
      <c r="A529" s="23" t="s">
        <v>1</v>
      </c>
      <c r="B529" s="23" t="s">
        <v>2</v>
      </c>
      <c r="C529" s="23" t="s">
        <v>13</v>
      </c>
      <c r="D529" s="23" t="s">
        <v>4</v>
      </c>
      <c r="E529" s="23" t="s">
        <v>2874</v>
      </c>
      <c r="F529" s="23" t="s">
        <v>41</v>
      </c>
      <c r="G529"/>
      <c r="H529" s="69">
        <v>-1.1999999999999999E-3</v>
      </c>
      <c r="I529" s="69"/>
      <c r="J529" s="71">
        <v>-6.08E-2</v>
      </c>
      <c r="K529" s="71">
        <v>0.17979999999999999</v>
      </c>
      <c r="L529" s="71">
        <v>-7.0099999999999996E-2</v>
      </c>
      <c r="M529" s="71">
        <v>0</v>
      </c>
      <c r="N529" s="69">
        <v>-6.8199999999999997E-2</v>
      </c>
      <c r="O529" s="69">
        <v>-0.18379999999999999</v>
      </c>
      <c r="P529" s="71"/>
      <c r="Q529" s="72">
        <v>5</v>
      </c>
      <c r="R529" s="70">
        <v>-0.39</v>
      </c>
      <c r="S529" s="70">
        <v>-0.64</v>
      </c>
      <c r="T529" s="70"/>
      <c r="U529" s="70">
        <v>10</v>
      </c>
      <c r="V529" s="70">
        <v>10</v>
      </c>
      <c r="BD529" s="20"/>
      <c r="BE529" s="20"/>
      <c r="BG529" s="3"/>
      <c r="BH529" s="1"/>
      <c r="BI529" s="1"/>
      <c r="BJ529" s="1"/>
      <c r="BK529" s="1"/>
      <c r="BL529" s="1"/>
    </row>
    <row r="530" spans="1:64" x14ac:dyDescent="0.25">
      <c r="A530" s="23" t="s">
        <v>1</v>
      </c>
      <c r="B530" s="23" t="s">
        <v>2</v>
      </c>
      <c r="C530" s="23" t="s">
        <v>22</v>
      </c>
      <c r="D530" s="23" t="s">
        <v>4</v>
      </c>
      <c r="E530" s="23" t="s">
        <v>221</v>
      </c>
      <c r="F530" s="23" t="s">
        <v>601</v>
      </c>
      <c r="G530"/>
      <c r="H530" s="69">
        <v>-1.35E-2</v>
      </c>
      <c r="I530" s="69"/>
      <c r="J530" s="71">
        <v>-3.8100000000000002E-2</v>
      </c>
      <c r="K530" s="71">
        <v>5.0900000000000001E-2</v>
      </c>
      <c r="L530" s="71">
        <v>1.72E-2</v>
      </c>
      <c r="M530" s="71">
        <v>1.6E-2</v>
      </c>
      <c r="N530" s="69">
        <v>-0.11559999999999999</v>
      </c>
      <c r="O530" s="69">
        <v>-0.11559999999999999</v>
      </c>
      <c r="P530" s="71"/>
      <c r="Q530" s="72">
        <v>39</v>
      </c>
      <c r="R530" s="70">
        <v>0.34</v>
      </c>
      <c r="S530" s="70">
        <v>0.61</v>
      </c>
      <c r="T530" s="70">
        <v>-0.09</v>
      </c>
      <c r="U530" s="70">
        <v>36</v>
      </c>
      <c r="V530" s="70">
        <v>6</v>
      </c>
      <c r="BD530" s="20"/>
      <c r="BE530" s="20"/>
      <c r="BG530" s="3"/>
      <c r="BH530" s="1"/>
      <c r="BI530" s="1"/>
      <c r="BJ530" s="1"/>
      <c r="BK530" s="1"/>
      <c r="BL530" s="1"/>
    </row>
    <row r="531" spans="1:64" x14ac:dyDescent="0.25">
      <c r="A531" s="23" t="s">
        <v>1</v>
      </c>
      <c r="B531" s="23" t="s">
        <v>2</v>
      </c>
      <c r="C531" s="23" t="s">
        <v>22</v>
      </c>
      <c r="D531" s="23" t="s">
        <v>4</v>
      </c>
      <c r="E531" s="23" t="s">
        <v>221</v>
      </c>
      <c r="F531" s="23" t="s">
        <v>335</v>
      </c>
      <c r="G531"/>
      <c r="H531" s="69">
        <v>-2.5999999999999999E-3</v>
      </c>
      <c r="I531" s="69"/>
      <c r="J531" s="71">
        <v>0.18060000000000001</v>
      </c>
      <c r="K531" s="71">
        <v>9.1499999999999998E-2</v>
      </c>
      <c r="L531" s="71">
        <v>3.3000000000000002E-2</v>
      </c>
      <c r="M531" s="71">
        <v>2.93E-2</v>
      </c>
      <c r="N531" s="69">
        <v>-1.11E-2</v>
      </c>
      <c r="O531" s="69">
        <v>-0.19539999999999999</v>
      </c>
      <c r="P531" s="71"/>
      <c r="Q531" s="72">
        <v>0</v>
      </c>
      <c r="R531" s="70">
        <v>0.36</v>
      </c>
      <c r="S531" s="70">
        <v>0.56000000000000005</v>
      </c>
      <c r="T531" s="70">
        <v>-0.11</v>
      </c>
      <c r="U531" s="70">
        <v>49</v>
      </c>
      <c r="V531" s="70">
        <v>10</v>
      </c>
      <c r="BD531" s="20"/>
      <c r="BE531" s="20"/>
      <c r="BG531" s="3"/>
      <c r="BH531" s="1"/>
      <c r="BI531" s="1"/>
      <c r="BJ531" s="1"/>
      <c r="BK531" s="1"/>
      <c r="BL531" s="1"/>
    </row>
    <row r="532" spans="1:64" x14ac:dyDescent="0.25">
      <c r="A532" s="23" t="s">
        <v>1</v>
      </c>
      <c r="B532" s="23" t="s">
        <v>2</v>
      </c>
      <c r="C532" s="23" t="s">
        <v>22</v>
      </c>
      <c r="D532" s="23" t="s">
        <v>4</v>
      </c>
      <c r="E532" s="23" t="s">
        <v>221</v>
      </c>
      <c r="F532" s="23" t="s">
        <v>222</v>
      </c>
      <c r="G532"/>
      <c r="H532" s="69">
        <v>-1.5E-3</v>
      </c>
      <c r="I532" s="69"/>
      <c r="J532" s="71">
        <v>0.1119</v>
      </c>
      <c r="K532" s="71">
        <v>7.6399999999999996E-2</v>
      </c>
      <c r="L532" s="71">
        <v>4.7500000000000001E-2</v>
      </c>
      <c r="M532" s="71">
        <v>4.5499999999999999E-2</v>
      </c>
      <c r="N532" s="69">
        <v>-2.2000000000000001E-3</v>
      </c>
      <c r="O532" s="69">
        <v>-0.1159</v>
      </c>
      <c r="P532" s="71"/>
      <c r="Q532" s="72">
        <v>0</v>
      </c>
      <c r="R532" s="70">
        <v>0.62</v>
      </c>
      <c r="S532" s="70">
        <v>0.95</v>
      </c>
      <c r="T532" s="70">
        <v>-0.08</v>
      </c>
      <c r="U532" s="70">
        <v>33</v>
      </c>
      <c r="V532" s="70">
        <v>8</v>
      </c>
      <c r="BD532" s="20"/>
      <c r="BE532" s="20"/>
      <c r="BG532" s="3"/>
      <c r="BH532" s="1"/>
      <c r="BI532" s="1"/>
      <c r="BJ532" s="1"/>
      <c r="BK532" s="1"/>
      <c r="BL532" s="1"/>
    </row>
    <row r="533" spans="1:64" x14ac:dyDescent="0.25">
      <c r="A533" s="23" t="s">
        <v>1</v>
      </c>
      <c r="B533" s="23" t="s">
        <v>2</v>
      </c>
      <c r="C533" s="23" t="s">
        <v>56</v>
      </c>
      <c r="D533" s="23" t="s">
        <v>30</v>
      </c>
      <c r="E533" s="23" t="s">
        <v>223</v>
      </c>
      <c r="F533" s="23" t="s">
        <v>2285</v>
      </c>
      <c r="G533"/>
      <c r="H533" s="69">
        <v>6.7000000000000002E-3</v>
      </c>
      <c r="I533" s="69"/>
      <c r="J533" s="71">
        <v>2.8000000000000001E-2</v>
      </c>
      <c r="K533" s="71">
        <v>1.6899999999999998E-2</v>
      </c>
      <c r="L533" s="71">
        <v>4.7500000000000001E-2</v>
      </c>
      <c r="M533" s="71">
        <v>4.8399999999999999E-2</v>
      </c>
      <c r="N533" s="69">
        <v>0</v>
      </c>
      <c r="O533" s="69">
        <v>-3.3E-3</v>
      </c>
      <c r="P533" s="71"/>
      <c r="Q533" s="72">
        <v>39</v>
      </c>
      <c r="R533" s="70">
        <v>2.81</v>
      </c>
      <c r="S533" s="70">
        <v>12.5</v>
      </c>
      <c r="T533" s="70">
        <v>0.24</v>
      </c>
      <c r="U533" s="70">
        <v>2</v>
      </c>
      <c r="V533" s="70">
        <v>1</v>
      </c>
      <c r="BD533" s="20"/>
      <c r="BE533" s="20"/>
      <c r="BG533" s="3"/>
      <c r="BH533" s="1"/>
      <c r="BI533" s="1"/>
      <c r="BJ533" s="1"/>
      <c r="BK533" s="1"/>
      <c r="BL533" s="1"/>
    </row>
    <row r="534" spans="1:64" x14ac:dyDescent="0.25">
      <c r="A534" s="23" t="s">
        <v>1</v>
      </c>
      <c r="B534" s="23" t="s">
        <v>2</v>
      </c>
      <c r="C534" s="23" t="s">
        <v>25</v>
      </c>
      <c r="D534" s="23" t="s">
        <v>4</v>
      </c>
      <c r="E534" s="23" t="s">
        <v>223</v>
      </c>
      <c r="F534" s="23" t="s">
        <v>1732</v>
      </c>
      <c r="G534"/>
      <c r="H534" s="69">
        <v>1.17E-2</v>
      </c>
      <c r="I534" s="69"/>
      <c r="J534" s="71">
        <v>-0.1041</v>
      </c>
      <c r="K534" s="71">
        <v>0.13150000000000001</v>
      </c>
      <c r="L534" s="71">
        <v>8.1199999999999994E-2</v>
      </c>
      <c r="M534" s="71">
        <v>7.51E-2</v>
      </c>
      <c r="N534" s="69">
        <v>-0.34289999999999998</v>
      </c>
      <c r="O534" s="69">
        <v>-0.35870000000000002</v>
      </c>
      <c r="P534" s="71"/>
      <c r="Q534" s="72">
        <v>498</v>
      </c>
      <c r="R534" s="70">
        <v>0.62</v>
      </c>
      <c r="S534" s="70">
        <v>1</v>
      </c>
      <c r="T534" s="70">
        <v>7.0000000000000007E-2</v>
      </c>
      <c r="U534" s="70">
        <v>50</v>
      </c>
      <c r="V534" s="70">
        <v>7</v>
      </c>
      <c r="BD534" s="20"/>
      <c r="BE534" s="20"/>
      <c r="BG534" s="3"/>
      <c r="BH534" s="1"/>
      <c r="BI534" s="1"/>
      <c r="BJ534" s="1"/>
      <c r="BK534" s="1"/>
      <c r="BL534" s="1"/>
    </row>
    <row r="535" spans="1:64" x14ac:dyDescent="0.25">
      <c r="A535" s="23" t="s">
        <v>1</v>
      </c>
      <c r="B535" s="23" t="s">
        <v>2</v>
      </c>
      <c r="C535" s="23" t="s">
        <v>22</v>
      </c>
      <c r="D535" s="23" t="s">
        <v>4</v>
      </c>
      <c r="E535" s="23" t="s">
        <v>1409</v>
      </c>
      <c r="F535" s="23" t="s">
        <v>2022</v>
      </c>
      <c r="G535"/>
      <c r="H535" s="69">
        <v>7.6499999999999997E-3</v>
      </c>
      <c r="I535" s="69"/>
      <c r="J535" s="71">
        <v>-3.0000000000000001E-3</v>
      </c>
      <c r="K535" s="71">
        <v>5.5100000000000003E-2</v>
      </c>
      <c r="L535" s="71">
        <v>1.5E-3</v>
      </c>
      <c r="M535" s="71">
        <v>1E-4</v>
      </c>
      <c r="N535" s="69">
        <v>-4.3099999999999999E-2</v>
      </c>
      <c r="O535" s="69">
        <v>-7.46E-2</v>
      </c>
      <c r="P535" s="71"/>
      <c r="Q535" s="72">
        <v>11</v>
      </c>
      <c r="R535" s="70">
        <v>0.03</v>
      </c>
      <c r="S535" s="70">
        <v>0.03</v>
      </c>
      <c r="T535" s="70">
        <v>-0.49</v>
      </c>
      <c r="U535" s="70">
        <v>8</v>
      </c>
      <c r="V535" s="70">
        <v>8</v>
      </c>
      <c r="BD535" s="20"/>
      <c r="BE535" s="20"/>
      <c r="BG535" s="3"/>
      <c r="BH535" s="1"/>
      <c r="BI535" s="1"/>
      <c r="BJ535" s="1"/>
      <c r="BK535" s="1"/>
      <c r="BL535" s="1"/>
    </row>
    <row r="536" spans="1:64" x14ac:dyDescent="0.25">
      <c r="A536" s="23" t="s">
        <v>1</v>
      </c>
      <c r="B536" s="23" t="s">
        <v>18</v>
      </c>
      <c r="C536" s="23" t="s">
        <v>25</v>
      </c>
      <c r="D536" s="23" t="s">
        <v>16</v>
      </c>
      <c r="E536" s="23" t="s">
        <v>868</v>
      </c>
      <c r="F536" s="23" t="s">
        <v>869</v>
      </c>
      <c r="G536"/>
      <c r="H536" s="69">
        <v>-2.8000000000000001E-2</v>
      </c>
      <c r="I536" s="69"/>
      <c r="J536" s="71">
        <v>0.1236</v>
      </c>
      <c r="K536" s="71">
        <v>0.21820000000000001</v>
      </c>
      <c r="L536" s="71">
        <v>0.17480000000000001</v>
      </c>
      <c r="M536" s="71">
        <v>0.16309999999999999</v>
      </c>
      <c r="N536" s="69">
        <v>-7.9200000000000007E-2</v>
      </c>
      <c r="O536" s="69">
        <v>-0.36749999999999999</v>
      </c>
      <c r="P536" s="71"/>
      <c r="Q536" s="72">
        <v>245</v>
      </c>
      <c r="R536" s="70">
        <v>0.8</v>
      </c>
      <c r="S536" s="70">
        <v>1.61</v>
      </c>
      <c r="T536" s="70">
        <v>-0.11</v>
      </c>
      <c r="U536" s="70">
        <v>50</v>
      </c>
      <c r="V536" s="70">
        <v>9</v>
      </c>
      <c r="BD536" s="20"/>
      <c r="BE536" s="20"/>
      <c r="BG536" s="3"/>
      <c r="BH536" s="1"/>
      <c r="BI536" s="1"/>
      <c r="BJ536" s="1"/>
      <c r="BK536" s="1"/>
      <c r="BL536" s="1"/>
    </row>
    <row r="537" spans="1:64" x14ac:dyDescent="0.25">
      <c r="A537" s="23" t="s">
        <v>1</v>
      </c>
      <c r="B537" s="23" t="s">
        <v>2</v>
      </c>
      <c r="C537" s="23" t="s">
        <v>39</v>
      </c>
      <c r="D537" s="23" t="s">
        <v>4</v>
      </c>
      <c r="E537" s="23" t="s">
        <v>1943</v>
      </c>
      <c r="F537" s="23" t="s">
        <v>2136</v>
      </c>
      <c r="G537"/>
      <c r="H537" s="69">
        <v>4.7999999999999996E-3</v>
      </c>
      <c r="I537" s="69"/>
      <c r="J537" s="71">
        <v>3.8300000000000001E-2</v>
      </c>
      <c r="K537" s="71">
        <v>7.3899999999999993E-2</v>
      </c>
      <c r="L537" s="71">
        <v>4.6199999999999998E-2</v>
      </c>
      <c r="M537" s="71">
        <v>4.4400000000000002E-2</v>
      </c>
      <c r="N537" s="69">
        <v>-4.3799999999999999E-2</v>
      </c>
      <c r="O537" s="69">
        <v>-7.8299999999999995E-2</v>
      </c>
      <c r="P537" s="71"/>
      <c r="Q537" s="72">
        <v>12</v>
      </c>
      <c r="R537" s="70">
        <v>0.63</v>
      </c>
      <c r="S537" s="70">
        <v>1.25</v>
      </c>
      <c r="T537" s="70">
        <v>0.34</v>
      </c>
      <c r="U537" s="70">
        <v>38</v>
      </c>
      <c r="V537" s="70">
        <v>8</v>
      </c>
      <c r="BD537" s="20"/>
      <c r="BE537" s="20"/>
      <c r="BG537" s="3"/>
      <c r="BH537" s="1"/>
      <c r="BI537" s="1"/>
      <c r="BJ537" s="1"/>
      <c r="BK537" s="1"/>
      <c r="BL537" s="1"/>
    </row>
    <row r="538" spans="1:64" x14ac:dyDescent="0.25">
      <c r="A538" s="23" t="s">
        <v>1</v>
      </c>
      <c r="B538" s="23" t="s">
        <v>2</v>
      </c>
      <c r="C538" s="23" t="s">
        <v>22</v>
      </c>
      <c r="D538" s="23" t="s">
        <v>4</v>
      </c>
      <c r="E538" s="23" t="s">
        <v>1943</v>
      </c>
      <c r="F538" s="23" t="s">
        <v>1944</v>
      </c>
      <c r="G538"/>
      <c r="H538" s="69">
        <v>-6.1000000000000004E-3</v>
      </c>
      <c r="I538" s="69"/>
      <c r="J538" s="71">
        <v>-3.0999999999999999E-3</v>
      </c>
      <c r="K538" s="71">
        <v>8.5099999999999995E-2</v>
      </c>
      <c r="L538" s="71">
        <v>5.8999999999999997E-2</v>
      </c>
      <c r="M538" s="71">
        <v>5.7000000000000002E-2</v>
      </c>
      <c r="N538" s="69">
        <v>-2.4799999999999999E-2</v>
      </c>
      <c r="O538" s="69">
        <v>-8.1500000000000003E-2</v>
      </c>
      <c r="P538" s="71"/>
      <c r="Q538" s="72">
        <v>37</v>
      </c>
      <c r="R538" s="70">
        <v>0.69</v>
      </c>
      <c r="S538" s="70">
        <v>1.1299999999999999</v>
      </c>
      <c r="T538" s="70">
        <v>0.27</v>
      </c>
      <c r="U538" s="70">
        <v>27</v>
      </c>
      <c r="V538" s="70">
        <v>4</v>
      </c>
      <c r="BD538" s="20"/>
      <c r="BE538" s="20"/>
      <c r="BG538" s="3"/>
      <c r="BH538" s="1"/>
      <c r="BI538" s="1"/>
      <c r="BJ538" s="1"/>
      <c r="BK538" s="1"/>
      <c r="BL538" s="1"/>
    </row>
    <row r="539" spans="1:64" x14ac:dyDescent="0.25">
      <c r="A539" s="23" t="s">
        <v>1</v>
      </c>
      <c r="B539" s="23" t="s">
        <v>2</v>
      </c>
      <c r="C539" s="23" t="s">
        <v>39</v>
      </c>
      <c r="D539" s="23" t="s">
        <v>16</v>
      </c>
      <c r="E539" s="23" t="s">
        <v>224</v>
      </c>
      <c r="F539" s="23" t="s">
        <v>225</v>
      </c>
      <c r="G539"/>
      <c r="H539" s="69">
        <v>-3.9399999999999998E-2</v>
      </c>
      <c r="I539" s="69"/>
      <c r="J539" s="71">
        <v>0.11509999999999999</v>
      </c>
      <c r="K539" s="71">
        <v>0.16220000000000001</v>
      </c>
      <c r="L539" s="71">
        <v>0.1103</v>
      </c>
      <c r="M539" s="71">
        <v>0.10199999999999999</v>
      </c>
      <c r="N539" s="69">
        <v>-8.6800000000000002E-2</v>
      </c>
      <c r="O539" s="69">
        <v>-0.30109999999999998</v>
      </c>
      <c r="P539" s="71"/>
      <c r="Q539" s="72">
        <v>37</v>
      </c>
      <c r="R539" s="70">
        <v>0.68</v>
      </c>
      <c r="S539" s="70">
        <v>1.43</v>
      </c>
      <c r="T539" s="70">
        <v>-0.22</v>
      </c>
      <c r="U539" s="70">
        <v>64</v>
      </c>
      <c r="V539" s="70">
        <v>8</v>
      </c>
      <c r="BD539" s="20"/>
      <c r="BE539" s="20"/>
      <c r="BG539" s="3"/>
      <c r="BH539" s="1"/>
      <c r="BI539" s="1"/>
      <c r="BJ539" s="1"/>
      <c r="BK539" s="1"/>
      <c r="BL539" s="1"/>
    </row>
    <row r="540" spans="1:64" x14ac:dyDescent="0.25">
      <c r="A540" s="23" t="s">
        <v>1</v>
      </c>
      <c r="B540" s="23" t="s">
        <v>2</v>
      </c>
      <c r="C540" s="23" t="s">
        <v>28</v>
      </c>
      <c r="D540" s="23" t="s">
        <v>4</v>
      </c>
      <c r="E540" s="23" t="s">
        <v>1531</v>
      </c>
      <c r="F540" s="23" t="s">
        <v>2137</v>
      </c>
      <c r="G540"/>
      <c r="H540" s="69">
        <v>-1.0999999999999999E-2</v>
      </c>
      <c r="I540" s="69"/>
      <c r="J540" s="71">
        <v>0.1119</v>
      </c>
      <c r="K540" s="71">
        <v>0.1167</v>
      </c>
      <c r="L540" s="71">
        <v>4.9299999999999997E-2</v>
      </c>
      <c r="M540" s="71">
        <v>4.3499999999999997E-2</v>
      </c>
      <c r="N540" s="69">
        <v>-9.11E-2</v>
      </c>
      <c r="O540" s="69">
        <v>-0.18970000000000001</v>
      </c>
      <c r="P540" s="71"/>
      <c r="Q540" s="72">
        <v>21</v>
      </c>
      <c r="R540" s="70">
        <v>0.42</v>
      </c>
      <c r="S540" s="70">
        <v>0.7</v>
      </c>
      <c r="T540" s="70">
        <v>-0.03</v>
      </c>
      <c r="U540" s="70">
        <v>30</v>
      </c>
      <c r="V540" s="70">
        <v>8</v>
      </c>
      <c r="BD540" s="20"/>
      <c r="BE540" s="20"/>
      <c r="BG540" s="3"/>
      <c r="BH540" s="1"/>
      <c r="BI540" s="1"/>
      <c r="BJ540" s="1"/>
      <c r="BK540" s="1"/>
      <c r="BL540" s="1"/>
    </row>
    <row r="541" spans="1:64" x14ac:dyDescent="0.25">
      <c r="A541" s="23" t="s">
        <v>1</v>
      </c>
      <c r="B541" s="23" t="s">
        <v>2</v>
      </c>
      <c r="C541" s="23" t="s">
        <v>39</v>
      </c>
      <c r="D541" s="23" t="s">
        <v>4</v>
      </c>
      <c r="E541" s="23" t="s">
        <v>1531</v>
      </c>
      <c r="F541" s="23" t="s">
        <v>1945</v>
      </c>
      <c r="G541"/>
      <c r="H541" s="69">
        <v>-1.55E-2</v>
      </c>
      <c r="I541" s="69"/>
      <c r="J541" s="71">
        <v>0.1037</v>
      </c>
      <c r="K541" s="71">
        <v>0.18099999999999999</v>
      </c>
      <c r="L541" s="71">
        <v>3.3000000000000002E-2</v>
      </c>
      <c r="M541" s="71">
        <v>1.6799999999999999E-2</v>
      </c>
      <c r="N541" s="69">
        <v>-0.12889999999999999</v>
      </c>
      <c r="O541" s="69">
        <v>-0.33979999999999999</v>
      </c>
      <c r="P541" s="71"/>
      <c r="Q541" s="72">
        <v>50</v>
      </c>
      <c r="R541" s="70">
        <v>0.18</v>
      </c>
      <c r="S541" s="70">
        <v>0.26</v>
      </c>
      <c r="T541" s="70">
        <v>0.21</v>
      </c>
      <c r="U541" s="70">
        <v>30</v>
      </c>
      <c r="V541" s="70">
        <v>26</v>
      </c>
      <c r="BD541" s="20"/>
      <c r="BE541" s="20"/>
      <c r="BG541" s="3"/>
      <c r="BH541" s="1"/>
      <c r="BI541" s="1"/>
      <c r="BJ541" s="1"/>
      <c r="BK541" s="1"/>
      <c r="BL541" s="1"/>
    </row>
    <row r="542" spans="1:64" x14ac:dyDescent="0.25">
      <c r="A542" s="23" t="s">
        <v>1</v>
      </c>
      <c r="B542" s="23" t="s">
        <v>2</v>
      </c>
      <c r="C542" s="23" t="s">
        <v>22</v>
      </c>
      <c r="D542" s="23" t="s">
        <v>4</v>
      </c>
      <c r="E542" s="23" t="s">
        <v>228</v>
      </c>
      <c r="F542" s="23" t="s">
        <v>229</v>
      </c>
      <c r="G542"/>
      <c r="H542" s="69">
        <v>4.4999999999999997E-3</v>
      </c>
      <c r="I542" s="69"/>
      <c r="J542" s="71">
        <v>0.1414</v>
      </c>
      <c r="K542" s="71">
        <v>0.1135</v>
      </c>
      <c r="L542" s="71">
        <v>5.8799999999999998E-2</v>
      </c>
      <c r="M542" s="71">
        <v>5.3699999999999998E-2</v>
      </c>
      <c r="N542" s="69">
        <v>-7.9000000000000001E-2</v>
      </c>
      <c r="O542" s="69">
        <v>-0.21110000000000001</v>
      </c>
      <c r="P542" s="71"/>
      <c r="Q542" s="72">
        <v>265</v>
      </c>
      <c r="R542" s="70">
        <v>0.52</v>
      </c>
      <c r="S542" s="70">
        <v>0.81</v>
      </c>
      <c r="T542" s="70">
        <v>-0.13</v>
      </c>
      <c r="U542" s="70">
        <v>27</v>
      </c>
      <c r="V542" s="70">
        <v>7</v>
      </c>
      <c r="BD542" s="20"/>
      <c r="BE542" s="20"/>
      <c r="BG542" s="3"/>
      <c r="BH542" s="1"/>
      <c r="BI542" s="1"/>
      <c r="BJ542" s="1"/>
      <c r="BK542" s="1"/>
      <c r="BL542" s="1"/>
    </row>
    <row r="543" spans="1:64" x14ac:dyDescent="0.25">
      <c r="A543" s="23" t="s">
        <v>1</v>
      </c>
      <c r="B543" s="23" t="s">
        <v>2</v>
      </c>
      <c r="C543" s="23" t="s">
        <v>22</v>
      </c>
      <c r="D543" s="23" t="s">
        <v>4</v>
      </c>
      <c r="E543" s="23" t="s">
        <v>228</v>
      </c>
      <c r="F543" s="23" t="s">
        <v>230</v>
      </c>
      <c r="G543"/>
      <c r="H543" s="69">
        <v>4.1000000000000003E-3</v>
      </c>
      <c r="I543" s="69"/>
      <c r="J543" s="71">
        <v>9.7999999999999997E-3</v>
      </c>
      <c r="K543" s="71">
        <v>0.1159</v>
      </c>
      <c r="L543" s="71">
        <v>1.6000000000000001E-3</v>
      </c>
      <c r="M543" s="71">
        <v>-5.1000000000000004E-3</v>
      </c>
      <c r="N543" s="69">
        <v>-0.15310000000000001</v>
      </c>
      <c r="O543" s="69">
        <v>-0.32090000000000002</v>
      </c>
      <c r="P543" s="71"/>
      <c r="Q543" s="72">
        <v>155</v>
      </c>
      <c r="R543" s="70">
        <v>0.01</v>
      </c>
      <c r="S543" s="70">
        <v>0.02</v>
      </c>
      <c r="T543" s="70">
        <v>0.03</v>
      </c>
      <c r="U543" s="70">
        <v>124</v>
      </c>
      <c r="V543" s="70">
        <v>44</v>
      </c>
      <c r="BD543" s="20"/>
      <c r="BE543" s="20"/>
      <c r="BG543" s="3"/>
      <c r="BH543" s="1"/>
      <c r="BI543" s="1"/>
      <c r="BJ543" s="1"/>
      <c r="BK543" s="1"/>
      <c r="BL543" s="1"/>
    </row>
    <row r="544" spans="1:64" x14ac:dyDescent="0.25">
      <c r="A544" s="23" t="s">
        <v>1</v>
      </c>
      <c r="B544" s="23" t="s">
        <v>2</v>
      </c>
      <c r="C544" s="23" t="s">
        <v>22</v>
      </c>
      <c r="D544" s="23" t="s">
        <v>4</v>
      </c>
      <c r="E544" s="23" t="s">
        <v>754</v>
      </c>
      <c r="F544" s="23" t="s">
        <v>14</v>
      </c>
      <c r="G544"/>
      <c r="H544" s="69">
        <v>2.8132999999999998E-2</v>
      </c>
      <c r="I544" s="69"/>
      <c r="J544" s="71">
        <v>-8.1600000000000006E-2</v>
      </c>
      <c r="K544" s="71">
        <v>0.1951</v>
      </c>
      <c r="L544" s="71">
        <v>7.7200000000000005E-2</v>
      </c>
      <c r="M544" s="71">
        <v>5.9900000000000002E-2</v>
      </c>
      <c r="N544" s="69">
        <v>-0.18709999999999999</v>
      </c>
      <c r="O544" s="69">
        <v>-0.58830000000000005</v>
      </c>
      <c r="P544" s="71"/>
      <c r="Q544" s="72">
        <v>433</v>
      </c>
      <c r="R544" s="70">
        <v>0.4</v>
      </c>
      <c r="S544" s="70">
        <v>0.64</v>
      </c>
      <c r="T544" s="70">
        <v>-0.26</v>
      </c>
      <c r="U544" s="70">
        <v>164</v>
      </c>
      <c r="V544" s="70">
        <v>14</v>
      </c>
      <c r="BD544" s="20"/>
      <c r="BE544" s="20"/>
      <c r="BG544" s="3"/>
      <c r="BH544" s="1"/>
      <c r="BI544" s="1"/>
      <c r="BJ544" s="1"/>
      <c r="BK544" s="1"/>
      <c r="BL544" s="1"/>
    </row>
    <row r="545" spans="1:64" x14ac:dyDescent="0.25">
      <c r="A545" s="23" t="s">
        <v>1</v>
      </c>
      <c r="B545" s="23" t="s">
        <v>2</v>
      </c>
      <c r="C545" s="23" t="s">
        <v>22</v>
      </c>
      <c r="D545" s="23" t="s">
        <v>4</v>
      </c>
      <c r="E545" s="23" t="s">
        <v>754</v>
      </c>
      <c r="F545" s="23" t="s">
        <v>1419</v>
      </c>
      <c r="G545"/>
      <c r="H545" s="69">
        <v>3.1350000000000003E-2</v>
      </c>
      <c r="I545" s="69"/>
      <c r="J545" s="71">
        <v>-8.8700000000000001E-2</v>
      </c>
      <c r="K545" s="71">
        <v>0.1275</v>
      </c>
      <c r="L545" s="71">
        <v>2.3400000000000001E-2</v>
      </c>
      <c r="M545" s="71">
        <v>1.55E-2</v>
      </c>
      <c r="N545" s="69">
        <v>-0.19009999999999999</v>
      </c>
      <c r="O545" s="69">
        <v>-0.23130000000000001</v>
      </c>
      <c r="P545" s="71"/>
      <c r="Q545" s="72">
        <v>261</v>
      </c>
      <c r="R545" s="70">
        <v>0.18</v>
      </c>
      <c r="S545" s="70">
        <v>0.35</v>
      </c>
      <c r="T545" s="70">
        <v>-0.48</v>
      </c>
      <c r="U545" s="70">
        <v>27</v>
      </c>
      <c r="V545" s="70">
        <v>6</v>
      </c>
      <c r="BD545" s="20"/>
      <c r="BE545" s="20"/>
      <c r="BG545" s="3"/>
      <c r="BH545" s="1"/>
      <c r="BI545" s="1"/>
      <c r="BJ545" s="1"/>
      <c r="BK545" s="1"/>
      <c r="BL545" s="1"/>
    </row>
    <row r="546" spans="1:64" x14ac:dyDescent="0.25">
      <c r="A546" s="23" t="s">
        <v>1</v>
      </c>
      <c r="B546" s="23" t="s">
        <v>2</v>
      </c>
      <c r="C546" s="23" t="s">
        <v>22</v>
      </c>
      <c r="D546" s="23" t="s">
        <v>29</v>
      </c>
      <c r="E546" s="23" t="s">
        <v>232</v>
      </c>
      <c r="F546" s="23" t="s">
        <v>2788</v>
      </c>
      <c r="G546"/>
      <c r="H546" s="69">
        <v>9.9000000000000008E-3</v>
      </c>
      <c r="I546" s="69"/>
      <c r="J546" s="71">
        <v>0.1123</v>
      </c>
      <c r="K546" s="71">
        <v>0.10150000000000001</v>
      </c>
      <c r="L546" s="71">
        <v>0.2064</v>
      </c>
      <c r="M546" s="71">
        <v>0.2213</v>
      </c>
      <c r="N546" s="69">
        <v>-3.5999999999999999E-3</v>
      </c>
      <c r="O546" s="69">
        <v>-4.7199999999999999E-2</v>
      </c>
      <c r="P546" s="71"/>
      <c r="Q546" s="72">
        <v>5</v>
      </c>
      <c r="R546" s="70">
        <v>2.0299999999999998</v>
      </c>
      <c r="S546" s="70">
        <v>4.87</v>
      </c>
      <c r="T546" s="70">
        <v>0.1</v>
      </c>
      <c r="U546" s="70">
        <v>7</v>
      </c>
      <c r="V546" s="70">
        <v>2</v>
      </c>
      <c r="BD546" s="20"/>
      <c r="BE546" s="20"/>
      <c r="BG546" s="3"/>
      <c r="BH546" s="1"/>
      <c r="BI546" s="1"/>
      <c r="BJ546" s="1"/>
      <c r="BK546" s="1"/>
      <c r="BL546" s="1"/>
    </row>
    <row r="547" spans="1:64" x14ac:dyDescent="0.25">
      <c r="A547" s="23" t="s">
        <v>1</v>
      </c>
      <c r="B547" s="23" t="s">
        <v>18</v>
      </c>
      <c r="C547" s="23" t="s">
        <v>71</v>
      </c>
      <c r="D547" s="23" t="s">
        <v>29</v>
      </c>
      <c r="E547" s="23" t="s">
        <v>232</v>
      </c>
      <c r="F547" s="23" t="s">
        <v>233</v>
      </c>
      <c r="G547"/>
      <c r="H547" s="69">
        <v>-8.0000000000000004E-4</v>
      </c>
      <c r="I547" s="69"/>
      <c r="J547" s="71">
        <v>1.9E-3</v>
      </c>
      <c r="K547" s="71">
        <v>6.2E-2</v>
      </c>
      <c r="L547" s="71">
        <v>2.9600000000000001E-2</v>
      </c>
      <c r="M547" s="71">
        <v>2.8000000000000001E-2</v>
      </c>
      <c r="N547" s="69">
        <v>-9.5600000000000004E-2</v>
      </c>
      <c r="O547" s="69">
        <v>-0.20549999999999999</v>
      </c>
      <c r="P547" s="71"/>
      <c r="Q547" s="72">
        <v>192</v>
      </c>
      <c r="R547" s="70">
        <v>0.48</v>
      </c>
      <c r="S547" s="70">
        <v>1.1499999999999999</v>
      </c>
      <c r="T547" s="70">
        <v>-0.1</v>
      </c>
      <c r="U547" s="70">
        <v>106</v>
      </c>
      <c r="V547" s="70">
        <v>11</v>
      </c>
      <c r="BD547" s="20"/>
      <c r="BE547" s="20"/>
      <c r="BG547" s="3"/>
      <c r="BH547" s="1"/>
      <c r="BI547" s="1"/>
      <c r="BJ547" s="1"/>
      <c r="BK547" s="1"/>
      <c r="BL547" s="1"/>
    </row>
    <row r="548" spans="1:64" x14ac:dyDescent="0.25">
      <c r="A548" s="23" t="s">
        <v>1</v>
      </c>
      <c r="B548" s="23" t="s">
        <v>2</v>
      </c>
      <c r="C548" s="23" t="s">
        <v>39</v>
      </c>
      <c r="D548" s="23" t="s">
        <v>4</v>
      </c>
      <c r="E548" s="23" t="s">
        <v>986</v>
      </c>
      <c r="F548" s="23" t="s">
        <v>755</v>
      </c>
      <c r="G548"/>
      <c r="H548" s="69">
        <v>-3.7470999999999997E-2</v>
      </c>
      <c r="I548" s="69"/>
      <c r="J548" s="71">
        <v>4.6399999999999997E-2</v>
      </c>
      <c r="K548" s="71">
        <v>0.2344</v>
      </c>
      <c r="L548" s="71">
        <v>0.13880000000000001</v>
      </c>
      <c r="M548" s="71">
        <v>0.1188</v>
      </c>
      <c r="N548" s="69">
        <v>-0.11609999999999999</v>
      </c>
      <c r="O548" s="69">
        <v>-0.1719</v>
      </c>
      <c r="P548" s="71"/>
      <c r="Q548" s="72">
        <v>252</v>
      </c>
      <c r="R548" s="70">
        <v>0.59</v>
      </c>
      <c r="S548" s="70">
        <v>1.19</v>
      </c>
      <c r="T548" s="70">
        <v>-0.13</v>
      </c>
      <c r="U548" s="70">
        <v>17</v>
      </c>
      <c r="V548" s="70">
        <v>4</v>
      </c>
      <c r="BD548" s="20"/>
      <c r="BE548" s="20"/>
      <c r="BG548" s="3"/>
      <c r="BH548" s="1"/>
      <c r="BI548" s="1"/>
      <c r="BJ548" s="1"/>
      <c r="BK548" s="1"/>
      <c r="BL548" s="1"/>
    </row>
    <row r="549" spans="1:64" x14ac:dyDescent="0.25">
      <c r="A549" s="23" t="s">
        <v>1</v>
      </c>
      <c r="B549" s="23" t="s">
        <v>2</v>
      </c>
      <c r="C549" s="23" t="s">
        <v>39</v>
      </c>
      <c r="D549" s="23" t="s">
        <v>4</v>
      </c>
      <c r="E549" s="23" t="s">
        <v>986</v>
      </c>
      <c r="F549" s="23" t="s">
        <v>1532</v>
      </c>
      <c r="G549"/>
      <c r="H549" s="69">
        <v>-1.6279999999999999E-2</v>
      </c>
      <c r="I549" s="69"/>
      <c r="J549" s="71">
        <v>1.6299999999999999E-2</v>
      </c>
      <c r="K549" s="71">
        <v>9.9599999999999994E-2</v>
      </c>
      <c r="L549" s="71">
        <v>5.8500000000000003E-2</v>
      </c>
      <c r="M549" s="71">
        <v>5.5100000000000003E-2</v>
      </c>
      <c r="N549" s="69">
        <v>-5.0999999999999997E-2</v>
      </c>
      <c r="O549" s="69">
        <v>-7.6600000000000001E-2</v>
      </c>
      <c r="P549" s="71"/>
      <c r="Q549" s="72">
        <v>252</v>
      </c>
      <c r="R549" s="70">
        <v>0.59</v>
      </c>
      <c r="S549" s="70">
        <v>1.1499999999999999</v>
      </c>
      <c r="T549" s="70">
        <v>-0.14000000000000001</v>
      </c>
      <c r="U549" s="70">
        <v>17</v>
      </c>
      <c r="V549" s="70">
        <v>5</v>
      </c>
      <c r="BD549" s="20"/>
      <c r="BE549" s="20"/>
      <c r="BG549" s="3"/>
      <c r="BH549" s="1"/>
      <c r="BI549" s="1"/>
      <c r="BJ549" s="1"/>
      <c r="BK549" s="1"/>
      <c r="BL549" s="1"/>
    </row>
    <row r="550" spans="1:64" x14ac:dyDescent="0.25">
      <c r="A550" s="23" t="s">
        <v>1</v>
      </c>
      <c r="B550" s="23" t="s">
        <v>2</v>
      </c>
      <c r="C550" s="23" t="s">
        <v>39</v>
      </c>
      <c r="D550" s="23" t="s">
        <v>4</v>
      </c>
      <c r="E550" s="23" t="s">
        <v>986</v>
      </c>
      <c r="F550" s="23" t="s">
        <v>1533</v>
      </c>
      <c r="G550"/>
      <c r="H550" s="69">
        <v>-8.3000000000000001E-3</v>
      </c>
      <c r="I550" s="69"/>
      <c r="J550" s="71">
        <v>7.4000000000000003E-3</v>
      </c>
      <c r="K550" s="71">
        <v>5.0799999999999998E-2</v>
      </c>
      <c r="L550" s="71">
        <v>2.8500000000000001E-2</v>
      </c>
      <c r="M550" s="71">
        <v>2.75E-2</v>
      </c>
      <c r="N550" s="69">
        <v>-2.6200000000000001E-2</v>
      </c>
      <c r="O550" s="69">
        <v>-4.1000000000000002E-2</v>
      </c>
      <c r="P550" s="71"/>
      <c r="Q550" s="72">
        <v>252</v>
      </c>
      <c r="R550" s="70">
        <v>0.56000000000000005</v>
      </c>
      <c r="S550" s="70">
        <v>1.1100000000000001</v>
      </c>
      <c r="T550" s="70">
        <v>-0.14000000000000001</v>
      </c>
      <c r="U550" s="70">
        <v>17</v>
      </c>
      <c r="V550" s="70">
        <v>5</v>
      </c>
      <c r="BD550" s="20"/>
      <c r="BE550" s="20"/>
      <c r="BG550" s="3"/>
      <c r="BH550" s="1"/>
      <c r="BI550" s="1"/>
      <c r="BJ550" s="1"/>
      <c r="BK550" s="1"/>
      <c r="BL550" s="1"/>
    </row>
    <row r="551" spans="1:64" x14ac:dyDescent="0.25">
      <c r="A551" s="23" t="s">
        <v>1</v>
      </c>
      <c r="B551" s="23" t="s">
        <v>2</v>
      </c>
      <c r="C551" s="23" t="s">
        <v>22</v>
      </c>
      <c r="D551" s="23" t="s">
        <v>4</v>
      </c>
      <c r="E551" s="23" t="s">
        <v>986</v>
      </c>
      <c r="F551" s="23" t="s">
        <v>1534</v>
      </c>
      <c r="G551"/>
      <c r="H551" s="69">
        <v>-1.7291999999999998E-2</v>
      </c>
      <c r="I551" s="69"/>
      <c r="J551" s="71">
        <v>-9.1999999999999998E-3</v>
      </c>
      <c r="K551" s="71">
        <v>8.7499999999999994E-2</v>
      </c>
      <c r="L551" s="71">
        <v>2.98E-2</v>
      </c>
      <c r="M551" s="71">
        <v>2.63E-2</v>
      </c>
      <c r="N551" s="69">
        <v>-5.7099999999999998E-2</v>
      </c>
      <c r="O551" s="69">
        <v>-0.1424</v>
      </c>
      <c r="P551" s="71"/>
      <c r="Q551" s="72">
        <v>50</v>
      </c>
      <c r="R551" s="70">
        <v>0.34</v>
      </c>
      <c r="S551" s="70">
        <v>0.69</v>
      </c>
      <c r="T551" s="70">
        <v>-0.12</v>
      </c>
      <c r="U551" s="70">
        <v>35</v>
      </c>
      <c r="V551" s="70">
        <v>9</v>
      </c>
      <c r="BD551" s="20"/>
      <c r="BE551" s="20"/>
      <c r="BG551" s="3"/>
      <c r="BH551" s="1"/>
      <c r="BI551" s="1"/>
      <c r="BJ551" s="1"/>
      <c r="BK551" s="1"/>
      <c r="BL551" s="1"/>
    </row>
    <row r="552" spans="1:64" x14ac:dyDescent="0.25">
      <c r="A552" s="23" t="s">
        <v>1</v>
      </c>
      <c r="B552" s="23" t="s">
        <v>18</v>
      </c>
      <c r="C552" s="23" t="s">
        <v>39</v>
      </c>
      <c r="D552" s="23" t="s">
        <v>4</v>
      </c>
      <c r="E552" s="23" t="s">
        <v>234</v>
      </c>
      <c r="F552" s="23" t="s">
        <v>235</v>
      </c>
      <c r="G552"/>
      <c r="H552" s="69">
        <v>-4.7899999999999998E-2</v>
      </c>
      <c r="I552" s="69"/>
      <c r="J552" s="71">
        <v>0.2102</v>
      </c>
      <c r="K552" s="71">
        <v>0.14660000000000001</v>
      </c>
      <c r="L552" s="71">
        <v>3.2500000000000001E-2</v>
      </c>
      <c r="M552" s="71">
        <v>2.23E-2</v>
      </c>
      <c r="N552" s="69">
        <v>-0.1114</v>
      </c>
      <c r="O552" s="69">
        <v>-0.40150000000000002</v>
      </c>
      <c r="P552" s="71"/>
      <c r="Q552" s="72">
        <v>0</v>
      </c>
      <c r="R552" s="70">
        <v>0.22</v>
      </c>
      <c r="S552" s="70">
        <v>0.41</v>
      </c>
      <c r="T552" s="70">
        <v>0.19</v>
      </c>
      <c r="U552" s="70">
        <v>182</v>
      </c>
      <c r="V552" s="70">
        <v>15</v>
      </c>
      <c r="BD552" s="20"/>
      <c r="BE552" s="20"/>
      <c r="BG552" s="3"/>
      <c r="BH552" s="1"/>
      <c r="BI552" s="1"/>
      <c r="BJ552" s="1"/>
      <c r="BK552" s="1"/>
      <c r="BL552" s="1"/>
    </row>
    <row r="553" spans="1:64" x14ac:dyDescent="0.25">
      <c r="A553" s="23" t="s">
        <v>1</v>
      </c>
      <c r="B553" s="23" t="s">
        <v>2</v>
      </c>
      <c r="C553" s="23" t="s">
        <v>39</v>
      </c>
      <c r="D553" s="23" t="s">
        <v>4</v>
      </c>
      <c r="E553" s="23" t="s">
        <v>1535</v>
      </c>
      <c r="F553" s="23" t="s">
        <v>1536</v>
      </c>
      <c r="G553"/>
      <c r="H553" s="69">
        <v>1.9199999999999998E-2</v>
      </c>
      <c r="I553" s="69"/>
      <c r="J553" s="71">
        <v>-5.9400000000000001E-2</v>
      </c>
      <c r="K553" s="71">
        <v>0.19350000000000001</v>
      </c>
      <c r="L553" s="71">
        <v>5.04E-2</v>
      </c>
      <c r="M553" s="71">
        <v>3.2399999999999998E-2</v>
      </c>
      <c r="N553" s="69">
        <v>-0.24529999999999999</v>
      </c>
      <c r="O553" s="69">
        <v>-0.2767</v>
      </c>
      <c r="P553" s="71"/>
      <c r="Q553" s="72">
        <v>696</v>
      </c>
      <c r="R553" s="70">
        <v>0.26</v>
      </c>
      <c r="S553" s="70">
        <v>0.45</v>
      </c>
      <c r="T553" s="70">
        <v>-0.15</v>
      </c>
      <c r="U553" s="70">
        <v>32</v>
      </c>
      <c r="V553" s="70">
        <v>9</v>
      </c>
      <c r="BD553" s="20"/>
      <c r="BE553" s="20"/>
      <c r="BG553" s="3"/>
      <c r="BH553" s="1"/>
      <c r="BI553" s="1"/>
      <c r="BJ553" s="1"/>
      <c r="BK553" s="1"/>
      <c r="BL553" s="1"/>
    </row>
    <row r="554" spans="1:64" x14ac:dyDescent="0.25">
      <c r="A554" s="23" t="s">
        <v>1</v>
      </c>
      <c r="B554" s="23" t="s">
        <v>2</v>
      </c>
      <c r="C554" s="23" t="s">
        <v>39</v>
      </c>
      <c r="D554" s="23" t="s">
        <v>4</v>
      </c>
      <c r="E554" s="23" t="s">
        <v>1535</v>
      </c>
      <c r="F554" s="23" t="s">
        <v>14</v>
      </c>
      <c r="G554"/>
      <c r="H554" s="69">
        <v>1.1599999999999999E-2</v>
      </c>
      <c r="I554" s="69"/>
      <c r="J554" s="71">
        <v>1.6000000000000001E-3</v>
      </c>
      <c r="K554" s="71">
        <v>9.2899999999999996E-2</v>
      </c>
      <c r="L554" s="71">
        <v>5.5E-2</v>
      </c>
      <c r="M554" s="71">
        <v>5.1900000000000002E-2</v>
      </c>
      <c r="N554" s="69">
        <v>-0.10639999999999999</v>
      </c>
      <c r="O554" s="69">
        <v>-0.14749999999999999</v>
      </c>
      <c r="P554" s="71"/>
      <c r="Q554" s="72">
        <v>961</v>
      </c>
      <c r="R554" s="70">
        <v>0.59</v>
      </c>
      <c r="S554" s="70">
        <v>1.05</v>
      </c>
      <c r="T554" s="70">
        <v>-0.13</v>
      </c>
      <c r="U554" s="70">
        <v>35</v>
      </c>
      <c r="V554" s="70">
        <v>7</v>
      </c>
      <c r="BD554" s="20"/>
      <c r="BE554" s="20"/>
      <c r="BG554" s="3"/>
      <c r="BH554" s="1"/>
      <c r="BI554" s="1"/>
      <c r="BJ554" s="1"/>
      <c r="BK554" s="1"/>
      <c r="BL554" s="1"/>
    </row>
    <row r="555" spans="1:64" x14ac:dyDescent="0.25">
      <c r="A555" s="23" t="s">
        <v>1</v>
      </c>
      <c r="B555" s="23" t="s">
        <v>8</v>
      </c>
      <c r="C555" s="23" t="s">
        <v>7</v>
      </c>
      <c r="D555" s="23" t="s">
        <v>4</v>
      </c>
      <c r="E555" s="23" t="s">
        <v>236</v>
      </c>
      <c r="F555" s="23" t="s">
        <v>237</v>
      </c>
      <c r="G555"/>
      <c r="H555" s="69">
        <v>7.7660000000000003E-3</v>
      </c>
      <c r="I555" s="69"/>
      <c r="J555" s="71">
        <v>4.3099999999999999E-2</v>
      </c>
      <c r="K555" s="71">
        <v>0.13969999999999999</v>
      </c>
      <c r="L555" s="71">
        <v>3.7100000000000001E-2</v>
      </c>
      <c r="M555" s="71">
        <v>2.7900000000000001E-2</v>
      </c>
      <c r="N555" s="69">
        <v>-6.08E-2</v>
      </c>
      <c r="O555" s="69">
        <v>-0.2422</v>
      </c>
      <c r="P555" s="71"/>
      <c r="Q555" s="72">
        <v>39</v>
      </c>
      <c r="R555" s="70">
        <v>0.27</v>
      </c>
      <c r="S555" s="70">
        <v>0.52</v>
      </c>
      <c r="T555" s="70">
        <v>0</v>
      </c>
      <c r="U555" s="70">
        <v>85</v>
      </c>
      <c r="V555" s="70">
        <v>18</v>
      </c>
      <c r="BD555" s="20"/>
      <c r="BE555" s="20"/>
      <c r="BG555" s="3"/>
      <c r="BH555" s="1"/>
      <c r="BI555" s="1"/>
      <c r="BJ555" s="1"/>
      <c r="BK555" s="1"/>
      <c r="BL555" s="1"/>
    </row>
    <row r="556" spans="1:64" x14ac:dyDescent="0.25">
      <c r="A556" s="23" t="s">
        <v>1</v>
      </c>
      <c r="B556" s="23" t="s">
        <v>18</v>
      </c>
      <c r="C556" s="23" t="s">
        <v>25</v>
      </c>
      <c r="D556" s="23" t="s">
        <v>617</v>
      </c>
      <c r="E556" s="23" t="s">
        <v>1733</v>
      </c>
      <c r="F556" s="23" t="s">
        <v>1734</v>
      </c>
      <c r="G556"/>
      <c r="H556" s="69">
        <v>7.0000000000000001E-3</v>
      </c>
      <c r="I556" s="69"/>
      <c r="J556" s="71">
        <v>9.74E-2</v>
      </c>
      <c r="K556" s="71">
        <v>3.5400000000000001E-2</v>
      </c>
      <c r="L556" s="71">
        <v>0.10879999999999999</v>
      </c>
      <c r="M556" s="71">
        <v>0.1137</v>
      </c>
      <c r="N556" s="69">
        <v>0</v>
      </c>
      <c r="O556" s="69">
        <v>-1.7999999999999999E-2</v>
      </c>
      <c r="P556" s="71"/>
      <c r="Q556" s="72">
        <v>0</v>
      </c>
      <c r="R556" s="70">
        <v>3.07</v>
      </c>
      <c r="S556" s="70">
        <v>4.95</v>
      </c>
      <c r="T556" s="70">
        <v>0.59</v>
      </c>
      <c r="U556" s="70">
        <v>2</v>
      </c>
      <c r="V556" s="70">
        <v>1</v>
      </c>
      <c r="BD556" s="20"/>
      <c r="BE556" s="20"/>
      <c r="BG556" s="3"/>
      <c r="BH556" s="1"/>
      <c r="BI556" s="1"/>
      <c r="BJ556" s="1"/>
      <c r="BK556" s="1"/>
      <c r="BL556" s="1"/>
    </row>
    <row r="557" spans="1:64" x14ac:dyDescent="0.25">
      <c r="A557" s="23" t="s">
        <v>1</v>
      </c>
      <c r="B557" s="23" t="s">
        <v>18</v>
      </c>
      <c r="C557" s="23" t="s">
        <v>25</v>
      </c>
      <c r="D557" s="23" t="s">
        <v>45</v>
      </c>
      <c r="E557" s="23" t="s">
        <v>1735</v>
      </c>
      <c r="F557" s="23" t="s">
        <v>1736</v>
      </c>
      <c r="G557"/>
      <c r="H557" s="69">
        <v>3.7699999999999997E-2</v>
      </c>
      <c r="I557" s="69"/>
      <c r="J557" s="71">
        <v>4.8999999999999998E-3</v>
      </c>
      <c r="K557" s="71">
        <v>6.6600000000000006E-2</v>
      </c>
      <c r="L557" s="71">
        <v>2.0199999999999999E-2</v>
      </c>
      <c r="M557" s="71">
        <v>1.8200000000000001E-2</v>
      </c>
      <c r="N557" s="69">
        <v>-1.6500000000000001E-2</v>
      </c>
      <c r="O557" s="69">
        <v>-7.1400000000000005E-2</v>
      </c>
      <c r="P557" s="71"/>
      <c r="Q557" s="72">
        <v>693</v>
      </c>
      <c r="R557" s="70">
        <v>0.3</v>
      </c>
      <c r="S557" s="70">
        <v>0.39</v>
      </c>
      <c r="T557" s="70">
        <v>-0.12</v>
      </c>
      <c r="U557" s="70">
        <v>10</v>
      </c>
      <c r="V557" s="70">
        <v>5</v>
      </c>
      <c r="BD557" s="20"/>
      <c r="BE557" s="20"/>
      <c r="BG557" s="3"/>
      <c r="BH557" s="1"/>
      <c r="BI557" s="1"/>
      <c r="BJ557" s="1"/>
      <c r="BK557" s="1"/>
      <c r="BL557" s="1"/>
    </row>
    <row r="558" spans="1:64" x14ac:dyDescent="0.25">
      <c r="A558" s="23" t="s">
        <v>1</v>
      </c>
      <c r="B558" s="23" t="s">
        <v>18</v>
      </c>
      <c r="C558" s="23" t="s">
        <v>71</v>
      </c>
      <c r="D558" s="23" t="s">
        <v>40</v>
      </c>
      <c r="E558" s="23" t="s">
        <v>238</v>
      </c>
      <c r="F558" s="23" t="s">
        <v>239</v>
      </c>
      <c r="G558"/>
      <c r="H558" s="69">
        <v>-1.4E-3</v>
      </c>
      <c r="I558" s="69"/>
      <c r="J558" s="71">
        <v>0.1164</v>
      </c>
      <c r="K558" s="71">
        <v>0.47660000000000002</v>
      </c>
      <c r="L558" s="71">
        <v>0.27510000000000001</v>
      </c>
      <c r="M558" s="71">
        <v>0.2107</v>
      </c>
      <c r="N558" s="69">
        <v>-0.23350000000000001</v>
      </c>
      <c r="O558" s="69">
        <v>-0.41489999999999999</v>
      </c>
      <c r="P558" s="71"/>
      <c r="Q558" s="72">
        <v>1</v>
      </c>
      <c r="R558" s="70">
        <v>0.57999999999999996</v>
      </c>
      <c r="S558" s="70">
        <v>1.51</v>
      </c>
      <c r="T558" s="70">
        <v>0.1</v>
      </c>
      <c r="U558" s="70">
        <v>35</v>
      </c>
      <c r="V558" s="70">
        <v>9</v>
      </c>
      <c r="BD558" s="20"/>
      <c r="BE558" s="20"/>
      <c r="BG558" s="3"/>
      <c r="BH558" s="1"/>
      <c r="BI558" s="1"/>
      <c r="BJ558" s="1"/>
      <c r="BK558" s="1"/>
      <c r="BL558" s="1"/>
    </row>
    <row r="559" spans="1:64" x14ac:dyDescent="0.25">
      <c r="A559" s="23" t="s">
        <v>1</v>
      </c>
      <c r="B559" s="23" t="s">
        <v>18</v>
      </c>
      <c r="C559" s="23" t="s">
        <v>71</v>
      </c>
      <c r="D559" s="23" t="s">
        <v>40</v>
      </c>
      <c r="E559" s="23" t="s">
        <v>238</v>
      </c>
      <c r="F559" s="23" t="s">
        <v>345</v>
      </c>
      <c r="G559"/>
      <c r="H559" s="69">
        <v>7.4000000000000003E-3</v>
      </c>
      <c r="I559" s="69"/>
      <c r="J559" s="71">
        <v>3.1199999999999999E-2</v>
      </c>
      <c r="K559" s="71">
        <v>0.1426</v>
      </c>
      <c r="L559" s="71">
        <v>1.41E-2</v>
      </c>
      <c r="M559" s="71">
        <v>4.1000000000000003E-3</v>
      </c>
      <c r="N559" s="69">
        <v>-0.254</v>
      </c>
      <c r="O559" s="69">
        <v>-0.30280000000000001</v>
      </c>
      <c r="P559" s="71"/>
      <c r="Q559" s="72">
        <v>2</v>
      </c>
      <c r="R559" s="70">
        <v>0.1</v>
      </c>
      <c r="S559" s="70">
        <v>0.14000000000000001</v>
      </c>
      <c r="T559" s="70">
        <v>0.03</v>
      </c>
      <c r="U559" s="70">
        <v>36</v>
      </c>
      <c r="V559" s="70">
        <v>21</v>
      </c>
      <c r="BD559" s="20"/>
      <c r="BE559" s="20"/>
      <c r="BG559" s="3"/>
      <c r="BH559" s="1"/>
      <c r="BI559" s="1"/>
      <c r="BJ559" s="1"/>
      <c r="BK559" s="1"/>
      <c r="BL559" s="1"/>
    </row>
    <row r="560" spans="1:64" x14ac:dyDescent="0.25">
      <c r="A560" s="23" t="s">
        <v>1</v>
      </c>
      <c r="B560" s="23" t="s">
        <v>2</v>
      </c>
      <c r="C560" s="23" t="s">
        <v>13</v>
      </c>
      <c r="D560" s="23" t="s">
        <v>4</v>
      </c>
      <c r="E560" s="23" t="s">
        <v>1210</v>
      </c>
      <c r="F560" s="23" t="s">
        <v>1211</v>
      </c>
      <c r="G560"/>
      <c r="H560" s="69">
        <v>1.1599999999999999E-2</v>
      </c>
      <c r="I560" s="69"/>
      <c r="J560" s="71">
        <v>-4.3499999999999997E-2</v>
      </c>
      <c r="K560" s="71">
        <v>6.6100000000000006E-2</v>
      </c>
      <c r="L560" s="71">
        <v>4.7399999999999998E-2</v>
      </c>
      <c r="M560" s="71">
        <v>4.6199999999999998E-2</v>
      </c>
      <c r="N560" s="69">
        <v>-8.7800000000000003E-2</v>
      </c>
      <c r="O560" s="69">
        <v>-0.1069</v>
      </c>
      <c r="P560" s="71"/>
      <c r="Q560" s="72">
        <v>75</v>
      </c>
      <c r="R560" s="70">
        <v>0.72</v>
      </c>
      <c r="S560" s="70">
        <v>1.78</v>
      </c>
      <c r="T560" s="70">
        <v>-0.24</v>
      </c>
      <c r="U560" s="70">
        <v>27</v>
      </c>
      <c r="V560" s="70">
        <v>9</v>
      </c>
      <c r="BD560" s="20"/>
      <c r="BE560" s="20"/>
      <c r="BG560" s="3"/>
      <c r="BH560" s="1"/>
      <c r="BI560" s="1"/>
      <c r="BJ560" s="1"/>
      <c r="BK560" s="1"/>
      <c r="BL560" s="1"/>
    </row>
    <row r="561" spans="1:64" x14ac:dyDescent="0.25">
      <c r="A561" s="23" t="s">
        <v>1</v>
      </c>
      <c r="B561" s="23" t="s">
        <v>2</v>
      </c>
      <c r="C561" s="23" t="s">
        <v>13</v>
      </c>
      <c r="D561" s="23" t="s">
        <v>4</v>
      </c>
      <c r="E561" s="23" t="s">
        <v>1210</v>
      </c>
      <c r="F561" s="23" t="s">
        <v>2141</v>
      </c>
      <c r="G561"/>
      <c r="H561" s="69">
        <v>1.1599999999999999E-2</v>
      </c>
      <c r="I561" s="69"/>
      <c r="J561" s="71">
        <v>-4.3499999999999997E-2</v>
      </c>
      <c r="K561" s="71">
        <v>9.6100000000000005E-2</v>
      </c>
      <c r="L561" s="71">
        <v>6.4199999999999993E-2</v>
      </c>
      <c r="M561" s="71">
        <v>6.13E-2</v>
      </c>
      <c r="N561" s="69">
        <v>-8.4900000000000003E-2</v>
      </c>
      <c r="O561" s="69">
        <v>-0.1585</v>
      </c>
      <c r="P561" s="71"/>
      <c r="Q561" s="72">
        <v>75</v>
      </c>
      <c r="R561" s="70">
        <v>0.67</v>
      </c>
      <c r="S561" s="70">
        <v>1.24</v>
      </c>
      <c r="T561" s="70">
        <v>-0.21</v>
      </c>
      <c r="U561" s="70">
        <v>27</v>
      </c>
      <c r="V561" s="70">
        <v>9</v>
      </c>
      <c r="BD561" s="20"/>
      <c r="BE561" s="20"/>
      <c r="BG561" s="3"/>
      <c r="BH561" s="1"/>
      <c r="BI561" s="1"/>
      <c r="BJ561" s="1"/>
      <c r="BK561" s="1"/>
      <c r="BL561" s="1"/>
    </row>
    <row r="562" spans="1:64" x14ac:dyDescent="0.25">
      <c r="A562" s="23" t="s">
        <v>1</v>
      </c>
      <c r="B562" s="23" t="s">
        <v>2</v>
      </c>
      <c r="C562" s="23" t="s">
        <v>13</v>
      </c>
      <c r="D562" s="23" t="s">
        <v>4</v>
      </c>
      <c r="E562" s="23" t="s">
        <v>240</v>
      </c>
      <c r="F562" s="23" t="s">
        <v>241</v>
      </c>
      <c r="G562"/>
      <c r="H562" s="69">
        <v>2.5741E-2</v>
      </c>
      <c r="I562" s="69"/>
      <c r="J562" s="71">
        <v>2.4500000000000001E-2</v>
      </c>
      <c r="K562" s="71">
        <v>9.2200000000000004E-2</v>
      </c>
      <c r="L562" s="71">
        <v>4.2000000000000003E-2</v>
      </c>
      <c r="M562" s="71">
        <v>3.8399999999999997E-2</v>
      </c>
      <c r="N562" s="69">
        <v>-0.11409999999999999</v>
      </c>
      <c r="O562" s="69">
        <v>-0.17050000000000001</v>
      </c>
      <c r="P562" s="71"/>
      <c r="Q562" s="72">
        <v>814</v>
      </c>
      <c r="R562" s="70">
        <v>0.46</v>
      </c>
      <c r="S562" s="70">
        <v>0.77</v>
      </c>
      <c r="T562" s="70">
        <v>-0.19</v>
      </c>
      <c r="U562" s="70">
        <v>83</v>
      </c>
      <c r="V562" s="70">
        <v>10</v>
      </c>
      <c r="BD562" s="20"/>
      <c r="BE562" s="20"/>
      <c r="BG562" s="3"/>
      <c r="BH562" s="1"/>
      <c r="BI562" s="1"/>
      <c r="BJ562" s="1"/>
      <c r="BK562" s="1"/>
      <c r="BL562" s="1"/>
    </row>
    <row r="563" spans="1:64" x14ac:dyDescent="0.25">
      <c r="A563" s="23" t="s">
        <v>1</v>
      </c>
      <c r="B563" s="23" t="s">
        <v>18</v>
      </c>
      <c r="C563" s="23" t="s">
        <v>25</v>
      </c>
      <c r="D563" s="23" t="s">
        <v>40</v>
      </c>
      <c r="E563" s="23" t="s">
        <v>2987</v>
      </c>
      <c r="F563" s="23" t="s">
        <v>2988</v>
      </c>
      <c r="G563"/>
      <c r="H563" s="69">
        <v>9.5999999999999992E-3</v>
      </c>
      <c r="I563" s="69"/>
      <c r="J563" s="71">
        <v>1.7100000000000001E-2</v>
      </c>
      <c r="K563" s="71">
        <v>5.7799999999999997E-2</v>
      </c>
      <c r="L563" s="71">
        <v>3.3500000000000002E-2</v>
      </c>
      <c r="M563" s="71">
        <v>3.2300000000000002E-2</v>
      </c>
      <c r="N563" s="69">
        <v>-5.2600000000000001E-2</v>
      </c>
      <c r="O563" s="69">
        <v>-0.10100000000000001</v>
      </c>
      <c r="P563" s="71"/>
      <c r="Q563" s="72">
        <v>5</v>
      </c>
      <c r="R563" s="70">
        <v>0.57999999999999996</v>
      </c>
      <c r="S563" s="70">
        <v>0.92</v>
      </c>
      <c r="T563" s="70">
        <v>0.12</v>
      </c>
      <c r="U563" s="70">
        <v>71</v>
      </c>
      <c r="V563" s="70">
        <v>8</v>
      </c>
      <c r="BD563" s="20"/>
      <c r="BE563" s="20"/>
      <c r="BG563" s="3"/>
      <c r="BH563" s="1"/>
      <c r="BI563" s="1"/>
      <c r="BJ563" s="1"/>
      <c r="BK563" s="1"/>
      <c r="BL563" s="1"/>
    </row>
    <row r="564" spans="1:64" x14ac:dyDescent="0.25">
      <c r="A564" s="23" t="s">
        <v>1</v>
      </c>
      <c r="B564" s="23" t="s">
        <v>2</v>
      </c>
      <c r="C564" s="23" t="s">
        <v>22</v>
      </c>
      <c r="D564" s="23" t="s">
        <v>29</v>
      </c>
      <c r="E564" s="23" t="s">
        <v>2989</v>
      </c>
      <c r="F564" s="23" t="s">
        <v>2990</v>
      </c>
      <c r="G564"/>
      <c r="H564" s="69">
        <v>0</v>
      </c>
      <c r="I564" s="69"/>
      <c r="J564" s="71">
        <v>-5.8500000000000003E-2</v>
      </c>
      <c r="K564" s="71">
        <v>2.75E-2</v>
      </c>
      <c r="L564" s="71">
        <v>2.1499999999999998E-2</v>
      </c>
      <c r="M564" s="71">
        <v>2.1299999999999999E-2</v>
      </c>
      <c r="N564" s="69">
        <v>-6.0100000000000001E-2</v>
      </c>
      <c r="O564" s="69">
        <v>-6.0100000000000001E-2</v>
      </c>
      <c r="P564" s="71"/>
      <c r="Q564" s="72">
        <v>0</v>
      </c>
      <c r="R564" s="70">
        <v>0.78</v>
      </c>
      <c r="S564" s="70">
        <v>0.3</v>
      </c>
      <c r="T564" s="70">
        <v>-0.01</v>
      </c>
      <c r="U564" s="70">
        <v>8</v>
      </c>
      <c r="V564" s="70">
        <v>3</v>
      </c>
      <c r="BD564" s="20"/>
      <c r="BE564" s="20"/>
      <c r="BG564" s="3"/>
      <c r="BH564" s="1"/>
      <c r="BI564" s="1"/>
      <c r="BJ564" s="1"/>
      <c r="BK564" s="1"/>
      <c r="BL564" s="1"/>
    </row>
    <row r="565" spans="1:64" x14ac:dyDescent="0.25">
      <c r="A565" s="23" t="s">
        <v>1</v>
      </c>
      <c r="B565" s="23" t="s">
        <v>2</v>
      </c>
      <c r="C565" s="23" t="s">
        <v>22</v>
      </c>
      <c r="D565" s="23" t="s">
        <v>29</v>
      </c>
      <c r="E565" s="23" t="s">
        <v>2989</v>
      </c>
      <c r="F565" s="23" t="s">
        <v>3358</v>
      </c>
      <c r="G565"/>
      <c r="H565" s="69">
        <v>0</v>
      </c>
      <c r="I565" s="69"/>
      <c r="J565" s="71">
        <v>-0.2392</v>
      </c>
      <c r="K565" s="71">
        <v>0.1085</v>
      </c>
      <c r="L565" s="71">
        <v>6.0100000000000001E-2</v>
      </c>
      <c r="M565" s="71">
        <v>5.5E-2</v>
      </c>
      <c r="N565" s="69">
        <v>-0.24390000000000001</v>
      </c>
      <c r="O565" s="69">
        <v>-0.24390000000000001</v>
      </c>
      <c r="P565" s="71"/>
      <c r="Q565" s="72">
        <v>0</v>
      </c>
      <c r="R565" s="70">
        <v>0.55000000000000004</v>
      </c>
      <c r="S565" s="70">
        <v>0.34</v>
      </c>
      <c r="T565" s="70">
        <v>0</v>
      </c>
      <c r="U565" s="70">
        <v>8</v>
      </c>
      <c r="V565" s="70">
        <v>2</v>
      </c>
      <c r="BD565" s="20"/>
      <c r="BE565" s="20"/>
      <c r="BG565" s="3"/>
      <c r="BH565" s="1"/>
      <c r="BI565" s="1"/>
      <c r="BJ565" s="1"/>
      <c r="BK565" s="1"/>
      <c r="BL565" s="1"/>
    </row>
    <row r="566" spans="1:64" x14ac:dyDescent="0.25">
      <c r="A566" s="23" t="s">
        <v>1</v>
      </c>
      <c r="B566" s="23" t="s">
        <v>2</v>
      </c>
      <c r="C566" s="23" t="s">
        <v>13</v>
      </c>
      <c r="D566" s="23" t="s">
        <v>4</v>
      </c>
      <c r="E566" s="23" t="s">
        <v>1713</v>
      </c>
      <c r="F566" s="23" t="s">
        <v>1714</v>
      </c>
      <c r="G566"/>
      <c r="H566" s="69">
        <v>-2.7300000000000001E-2</v>
      </c>
      <c r="I566" s="69"/>
      <c r="J566" s="71">
        <v>-2.8899999999999999E-2</v>
      </c>
      <c r="K566" s="71">
        <v>8.3400000000000002E-2</v>
      </c>
      <c r="L566" s="71">
        <v>2.75E-2</v>
      </c>
      <c r="M566" s="71">
        <v>2.4299999999999999E-2</v>
      </c>
      <c r="N566" s="69">
        <v>-5.3699999999999998E-2</v>
      </c>
      <c r="O566" s="69">
        <v>-0.13639999999999999</v>
      </c>
      <c r="P566" s="71"/>
      <c r="Q566" s="72">
        <v>31</v>
      </c>
      <c r="R566" s="70">
        <v>0.33</v>
      </c>
      <c r="S566" s="70">
        <v>0.54</v>
      </c>
      <c r="T566" s="70">
        <v>0.22</v>
      </c>
      <c r="U566" s="70">
        <v>33</v>
      </c>
      <c r="V566" s="70">
        <v>10</v>
      </c>
      <c r="BD566" s="20"/>
      <c r="BE566" s="20"/>
      <c r="BG566" s="3"/>
      <c r="BH566" s="1"/>
      <c r="BI566" s="1"/>
      <c r="BJ566" s="1"/>
      <c r="BK566" s="1"/>
      <c r="BL566" s="1"/>
    </row>
    <row r="567" spans="1:64" x14ac:dyDescent="0.25">
      <c r="A567" s="23" t="s">
        <v>1</v>
      </c>
      <c r="B567" s="23" t="s">
        <v>2</v>
      </c>
      <c r="C567" s="23" t="s">
        <v>39</v>
      </c>
      <c r="D567" s="23" t="s">
        <v>30</v>
      </c>
      <c r="E567" s="23" t="s">
        <v>1689</v>
      </c>
      <c r="F567" s="23" t="s">
        <v>1690</v>
      </c>
      <c r="G567"/>
      <c r="H567" s="69">
        <v>2.0999999999999999E-3</v>
      </c>
      <c r="I567" s="69"/>
      <c r="J567" s="71">
        <v>-2.9700000000000001E-2</v>
      </c>
      <c r="K567" s="71">
        <v>2.5600000000000001E-2</v>
      </c>
      <c r="L567" s="71">
        <v>-4.7000000000000002E-3</v>
      </c>
      <c r="M567" s="71">
        <v>-5.0000000000000001E-3</v>
      </c>
      <c r="N567" s="69">
        <v>-3.0099999999999998E-2</v>
      </c>
      <c r="O567" s="69">
        <v>-4.4299999999999999E-2</v>
      </c>
      <c r="P567" s="71"/>
      <c r="Q567" s="72">
        <v>1</v>
      </c>
      <c r="R567" s="70">
        <v>-0.18</v>
      </c>
      <c r="S567" s="70">
        <v>-0.25</v>
      </c>
      <c r="T567" s="70">
        <v>-0.15</v>
      </c>
      <c r="U567" s="70">
        <v>14</v>
      </c>
      <c r="V567" s="70">
        <v>10</v>
      </c>
      <c r="BD567" s="20"/>
      <c r="BE567" s="20"/>
      <c r="BG567" s="3"/>
      <c r="BH567" s="1"/>
      <c r="BI567" s="1"/>
      <c r="BJ567" s="1"/>
      <c r="BK567" s="1"/>
      <c r="BL567" s="1"/>
    </row>
    <row r="568" spans="1:64" x14ac:dyDescent="0.25">
      <c r="A568" s="23" t="s">
        <v>1</v>
      </c>
      <c r="B568" s="23" t="s">
        <v>18</v>
      </c>
      <c r="C568" s="23" t="s">
        <v>25</v>
      </c>
      <c r="D568" s="23" t="s">
        <v>170</v>
      </c>
      <c r="E568" s="23" t="s">
        <v>1737</v>
      </c>
      <c r="F568" s="23" t="s">
        <v>1738</v>
      </c>
      <c r="G568"/>
      <c r="H568" s="69">
        <v>-2.3E-3</v>
      </c>
      <c r="I568" s="69"/>
      <c r="J568" s="71">
        <v>3.61E-2</v>
      </c>
      <c r="K568" s="71">
        <v>7.6499999999999999E-2</v>
      </c>
      <c r="L568" s="71">
        <v>8.6800000000000002E-2</v>
      </c>
      <c r="M568" s="71">
        <v>8.7400000000000005E-2</v>
      </c>
      <c r="N568" s="69">
        <v>-4.1500000000000002E-2</v>
      </c>
      <c r="O568" s="69">
        <v>-4.2999999999999997E-2</v>
      </c>
      <c r="P568" s="71"/>
      <c r="Q568" s="72">
        <v>452</v>
      </c>
      <c r="R568" s="70">
        <v>1.1299999999999999</v>
      </c>
      <c r="S568" s="70">
        <v>2.2200000000000002</v>
      </c>
      <c r="T568" s="70">
        <v>0.15</v>
      </c>
      <c r="U568" s="70">
        <v>3</v>
      </c>
      <c r="V568" s="70">
        <v>3</v>
      </c>
      <c r="BD568" s="20"/>
      <c r="BE568" s="20"/>
      <c r="BG568" s="3"/>
      <c r="BH568" s="1"/>
      <c r="BI568" s="1"/>
      <c r="BJ568" s="1"/>
      <c r="BK568" s="1"/>
      <c r="BL568" s="1"/>
    </row>
    <row r="569" spans="1:64" x14ac:dyDescent="0.25">
      <c r="A569" s="23" t="s">
        <v>1</v>
      </c>
      <c r="B569" s="23" t="s">
        <v>2</v>
      </c>
      <c r="C569" s="23" t="s">
        <v>5</v>
      </c>
      <c r="D569" s="23" t="s">
        <v>48</v>
      </c>
      <c r="E569" s="23" t="s">
        <v>2258</v>
      </c>
      <c r="F569" s="23" t="s">
        <v>2259</v>
      </c>
      <c r="G569"/>
      <c r="H569" s="69">
        <v>-2.9700000000000001E-2</v>
      </c>
      <c r="I569" s="69"/>
      <c r="J569" s="71">
        <v>7.1900000000000006E-2</v>
      </c>
      <c r="K569" s="71">
        <v>0.11890000000000001</v>
      </c>
      <c r="L569" s="71">
        <v>9.4E-2</v>
      </c>
      <c r="M569" s="71">
        <v>9.0700000000000003E-2</v>
      </c>
      <c r="N569" s="69">
        <v>-2.9700000000000001E-2</v>
      </c>
      <c r="O569" s="69">
        <v>-0.13270000000000001</v>
      </c>
      <c r="P569" s="71"/>
      <c r="Q569" s="72">
        <v>1195</v>
      </c>
      <c r="R569" s="70">
        <v>0.79</v>
      </c>
      <c r="S569" s="70">
        <v>1.36</v>
      </c>
      <c r="T569" s="70">
        <v>-7.0000000000000007E-2</v>
      </c>
      <c r="U569" s="70">
        <v>12</v>
      </c>
      <c r="V569" s="70">
        <v>2</v>
      </c>
      <c r="BD569" s="20"/>
      <c r="BE569" s="20"/>
      <c r="BG569" s="3"/>
      <c r="BH569" s="1"/>
      <c r="BI569" s="1"/>
      <c r="BJ569" s="1"/>
      <c r="BK569" s="1"/>
      <c r="BL569" s="1"/>
    </row>
    <row r="570" spans="1:64" x14ac:dyDescent="0.25">
      <c r="A570" s="23" t="s">
        <v>1</v>
      </c>
      <c r="B570" s="23" t="s">
        <v>2</v>
      </c>
      <c r="C570" s="23" t="s">
        <v>39</v>
      </c>
      <c r="D570" s="23" t="s">
        <v>4</v>
      </c>
      <c r="E570" s="23" t="s">
        <v>246</v>
      </c>
      <c r="F570" s="23" t="s">
        <v>247</v>
      </c>
      <c r="G570"/>
      <c r="H570" s="69">
        <v>-2.5000000000000001E-3</v>
      </c>
      <c r="I570" s="69"/>
      <c r="J570" s="71">
        <v>8.1199999999999994E-2</v>
      </c>
      <c r="K570" s="71">
        <v>0.11409999999999999</v>
      </c>
      <c r="L570" s="71">
        <v>8.2500000000000004E-2</v>
      </c>
      <c r="M570" s="71">
        <v>7.9100000000000004E-2</v>
      </c>
      <c r="N570" s="69">
        <v>-1.6299999999999999E-2</v>
      </c>
      <c r="O570" s="69">
        <v>-0.14710000000000001</v>
      </c>
      <c r="P570" s="71"/>
      <c r="Q570" s="72">
        <v>79</v>
      </c>
      <c r="R570" s="70">
        <v>0.72</v>
      </c>
      <c r="S570" s="70">
        <v>1.87</v>
      </c>
      <c r="T570" s="70">
        <v>-0.17</v>
      </c>
      <c r="U570" s="70">
        <v>30</v>
      </c>
      <c r="V570" s="70">
        <v>7</v>
      </c>
      <c r="BD570" s="20"/>
      <c r="BE570" s="20"/>
      <c r="BG570" s="3"/>
      <c r="BH570" s="1"/>
      <c r="BI570" s="1"/>
      <c r="BJ570" s="1"/>
      <c r="BK570" s="1"/>
      <c r="BL570" s="1"/>
    </row>
    <row r="571" spans="1:64" x14ac:dyDescent="0.25">
      <c r="A571" s="23" t="s">
        <v>1</v>
      </c>
      <c r="B571" s="23" t="s">
        <v>2</v>
      </c>
      <c r="C571" s="23" t="s">
        <v>13</v>
      </c>
      <c r="D571" s="23" t="s">
        <v>4</v>
      </c>
      <c r="E571" s="23" t="s">
        <v>248</v>
      </c>
      <c r="F571" s="23" t="s">
        <v>249</v>
      </c>
      <c r="G571"/>
      <c r="H571" s="69">
        <v>-1.226E-2</v>
      </c>
      <c r="I571" s="69"/>
      <c r="J571" s="71">
        <v>-0.1239</v>
      </c>
      <c r="K571" s="71">
        <v>0.1812</v>
      </c>
      <c r="L571" s="71">
        <v>7.7100000000000002E-2</v>
      </c>
      <c r="M571" s="71">
        <v>6.2700000000000006E-2</v>
      </c>
      <c r="N571" s="69">
        <v>-0.1956</v>
      </c>
      <c r="O571" s="69">
        <v>-0.42870000000000003</v>
      </c>
      <c r="P571" s="71"/>
      <c r="Q571" s="72">
        <v>129</v>
      </c>
      <c r="R571" s="70">
        <v>0.43</v>
      </c>
      <c r="S571" s="70">
        <v>0.81</v>
      </c>
      <c r="T571" s="70">
        <v>-0.09</v>
      </c>
      <c r="U571" s="70">
        <v>78</v>
      </c>
      <c r="V571" s="70">
        <v>12</v>
      </c>
      <c r="BD571" s="20"/>
      <c r="BE571" s="20"/>
      <c r="BG571" s="3"/>
      <c r="BH571" s="1"/>
      <c r="BI571" s="1"/>
      <c r="BJ571" s="1"/>
      <c r="BK571" s="1"/>
      <c r="BL571" s="1"/>
    </row>
    <row r="572" spans="1:64" x14ac:dyDescent="0.25">
      <c r="A572" s="23" t="s">
        <v>1</v>
      </c>
      <c r="B572" s="23" t="s">
        <v>2</v>
      </c>
      <c r="C572" s="23" t="s">
        <v>39</v>
      </c>
      <c r="D572" s="23" t="s">
        <v>16</v>
      </c>
      <c r="E572" s="23" t="s">
        <v>248</v>
      </c>
      <c r="F572" s="23" t="s">
        <v>725</v>
      </c>
      <c r="G572"/>
      <c r="H572" s="69">
        <v>6.8999999999999999E-3</v>
      </c>
      <c r="I572" s="69"/>
      <c r="J572" s="71">
        <v>-0.2757</v>
      </c>
      <c r="K572" s="71">
        <v>0.1321</v>
      </c>
      <c r="L572" s="71">
        <v>3.7699999999999997E-2</v>
      </c>
      <c r="M572" s="71">
        <v>2.9700000000000001E-2</v>
      </c>
      <c r="N572" s="69">
        <v>-0.32569999999999999</v>
      </c>
      <c r="O572" s="69">
        <v>-0.33029999999999998</v>
      </c>
      <c r="P572" s="71"/>
      <c r="Q572" s="72">
        <v>71</v>
      </c>
      <c r="R572" s="70">
        <v>0.28999999999999998</v>
      </c>
      <c r="S572" s="70">
        <v>0.55000000000000004</v>
      </c>
      <c r="T572" s="70">
        <v>-0.12</v>
      </c>
      <c r="U572" s="70">
        <v>56</v>
      </c>
      <c r="V572" s="70">
        <v>12</v>
      </c>
      <c r="BD572" s="20"/>
      <c r="BE572" s="20"/>
      <c r="BG572" s="3"/>
      <c r="BH572" s="1"/>
      <c r="BI572" s="1"/>
      <c r="BJ572" s="1"/>
      <c r="BK572" s="1"/>
      <c r="BL572" s="1"/>
    </row>
    <row r="573" spans="1:64" x14ac:dyDescent="0.25">
      <c r="A573" s="23" t="s">
        <v>1</v>
      </c>
      <c r="B573" s="23" t="s">
        <v>2</v>
      </c>
      <c r="C573" s="23" t="s">
        <v>39</v>
      </c>
      <c r="D573" s="23" t="s">
        <v>4</v>
      </c>
      <c r="E573" s="23" t="s">
        <v>250</v>
      </c>
      <c r="F573" s="23" t="s">
        <v>1290</v>
      </c>
      <c r="G573"/>
      <c r="H573" s="69">
        <v>1.286E-2</v>
      </c>
      <c r="I573" s="69"/>
      <c r="J573" s="71">
        <v>0.1174</v>
      </c>
      <c r="K573" s="71">
        <v>8.4900000000000003E-2</v>
      </c>
      <c r="L573" s="71">
        <v>8.8099999999999998E-2</v>
      </c>
      <c r="M573" s="71">
        <v>8.7999999999999995E-2</v>
      </c>
      <c r="N573" s="69">
        <v>-1.46E-2</v>
      </c>
      <c r="O573" s="69">
        <v>-6.6799999999999998E-2</v>
      </c>
      <c r="P573" s="71"/>
      <c r="Q573" s="72">
        <v>43</v>
      </c>
      <c r="R573" s="70">
        <v>1.04</v>
      </c>
      <c r="S573" s="70">
        <v>1.49</v>
      </c>
      <c r="T573" s="70">
        <v>0.22</v>
      </c>
      <c r="U573" s="70">
        <v>8</v>
      </c>
      <c r="V573" s="70">
        <v>2</v>
      </c>
      <c r="BD573" s="20"/>
      <c r="BE573" s="20"/>
      <c r="BG573" s="3"/>
      <c r="BH573" s="1"/>
      <c r="BI573" s="1"/>
      <c r="BJ573" s="1"/>
      <c r="BK573" s="1"/>
      <c r="BL573" s="1"/>
    </row>
    <row r="574" spans="1:64" x14ac:dyDescent="0.25">
      <c r="A574" s="23" t="s">
        <v>1</v>
      </c>
      <c r="B574" s="23" t="s">
        <v>2</v>
      </c>
      <c r="C574" s="23" t="s">
        <v>39</v>
      </c>
      <c r="D574" s="23" t="s">
        <v>30</v>
      </c>
      <c r="E574" s="23" t="s">
        <v>250</v>
      </c>
      <c r="F574" s="23" t="s">
        <v>2194</v>
      </c>
      <c r="G574"/>
      <c r="H574" s="69">
        <v>1.2800000000000001E-2</v>
      </c>
      <c r="I574" s="69"/>
      <c r="J574" s="71">
        <v>8.9800000000000005E-2</v>
      </c>
      <c r="K574" s="71">
        <v>0.1013</v>
      </c>
      <c r="L574" s="71">
        <v>6.2E-2</v>
      </c>
      <c r="M574" s="71">
        <v>5.8500000000000003E-2</v>
      </c>
      <c r="N574" s="69">
        <v>-2.52E-2</v>
      </c>
      <c r="O574" s="69">
        <v>-0.10970000000000001</v>
      </c>
      <c r="P574" s="71"/>
      <c r="Q574" s="72">
        <v>9</v>
      </c>
      <c r="R574" s="70">
        <v>0.61</v>
      </c>
      <c r="S574" s="70">
        <v>1.08</v>
      </c>
      <c r="T574" s="70">
        <v>-0.02</v>
      </c>
      <c r="U574" s="70">
        <v>40</v>
      </c>
      <c r="V574" s="70">
        <v>8</v>
      </c>
      <c r="BD574" s="20"/>
      <c r="BE574" s="20"/>
      <c r="BG574" s="3"/>
      <c r="BH574" s="1"/>
      <c r="BI574" s="1"/>
      <c r="BJ574" s="1"/>
      <c r="BK574" s="1"/>
      <c r="BL574" s="1"/>
    </row>
    <row r="575" spans="1:64" x14ac:dyDescent="0.25">
      <c r="A575" s="23" t="s">
        <v>1</v>
      </c>
      <c r="B575" s="23" t="s">
        <v>2</v>
      </c>
      <c r="C575" s="23" t="s">
        <v>22</v>
      </c>
      <c r="D575" s="23" t="s">
        <v>30</v>
      </c>
      <c r="E575" s="23" t="s">
        <v>250</v>
      </c>
      <c r="F575" s="23" t="s">
        <v>998</v>
      </c>
      <c r="G575"/>
      <c r="H575" s="69">
        <v>1.12E-2</v>
      </c>
      <c r="I575" s="69"/>
      <c r="J575" s="71">
        <v>0.25800000000000001</v>
      </c>
      <c r="K575" s="71">
        <v>0.29360000000000003</v>
      </c>
      <c r="L575" s="71">
        <v>0.1895</v>
      </c>
      <c r="M575" s="71">
        <v>0.15909999999999999</v>
      </c>
      <c r="N575" s="69">
        <v>0</v>
      </c>
      <c r="O575" s="69">
        <v>-0.35370000000000001</v>
      </c>
      <c r="P575" s="71"/>
      <c r="Q575" s="72">
        <v>2</v>
      </c>
      <c r="R575" s="70">
        <v>0.65</v>
      </c>
      <c r="S575" s="70">
        <v>1.1299999999999999</v>
      </c>
      <c r="T575" s="70">
        <v>0.33</v>
      </c>
      <c r="U575" s="70">
        <v>20</v>
      </c>
      <c r="V575" s="70">
        <v>9</v>
      </c>
      <c r="BD575" s="20"/>
      <c r="BE575" s="20"/>
      <c r="BG575" s="3"/>
      <c r="BH575" s="1"/>
      <c r="BI575" s="1"/>
      <c r="BJ575" s="1"/>
      <c r="BK575" s="1"/>
      <c r="BL575" s="1"/>
    </row>
    <row r="576" spans="1:64" x14ac:dyDescent="0.25">
      <c r="A576" s="23" t="s">
        <v>1</v>
      </c>
      <c r="B576" s="23" t="s">
        <v>2</v>
      </c>
      <c r="C576" s="23" t="s">
        <v>39</v>
      </c>
      <c r="D576" s="23" t="s">
        <v>4</v>
      </c>
      <c r="E576" s="23" t="s">
        <v>2795</v>
      </c>
      <c r="F576" s="23" t="s">
        <v>2796</v>
      </c>
      <c r="G576"/>
      <c r="H576" s="69">
        <v>-7.0000000000000001E-3</v>
      </c>
      <c r="I576" s="69"/>
      <c r="J576" s="71">
        <v>3.85E-2</v>
      </c>
      <c r="K576" s="71">
        <v>1.89E-2</v>
      </c>
      <c r="L576" s="71">
        <v>4.8000000000000001E-2</v>
      </c>
      <c r="M576" s="71">
        <v>4.8899999999999999E-2</v>
      </c>
      <c r="N576" s="69">
        <v>-7.0000000000000001E-3</v>
      </c>
      <c r="O576" s="69">
        <v>-8.0000000000000002E-3</v>
      </c>
      <c r="P576" s="71"/>
      <c r="Q576" s="72">
        <v>43</v>
      </c>
      <c r="R576" s="70">
        <v>2.54</v>
      </c>
      <c r="S576" s="70">
        <v>6.96</v>
      </c>
      <c r="T576" s="70">
        <v>0.52</v>
      </c>
      <c r="U576" s="70">
        <v>4</v>
      </c>
      <c r="V576" s="70">
        <v>2</v>
      </c>
      <c r="BD576" s="20"/>
      <c r="BE576" s="20"/>
      <c r="BG576" s="3"/>
      <c r="BH576" s="1"/>
      <c r="BI576" s="1"/>
      <c r="BJ576" s="1"/>
      <c r="BK576" s="1"/>
      <c r="BL576" s="1"/>
    </row>
    <row r="577" spans="1:64" x14ac:dyDescent="0.25">
      <c r="A577" s="23" t="s">
        <v>1</v>
      </c>
      <c r="B577" s="23" t="s">
        <v>2</v>
      </c>
      <c r="C577" s="23" t="s">
        <v>39</v>
      </c>
      <c r="D577" s="23" t="s">
        <v>4</v>
      </c>
      <c r="E577" s="23" t="s">
        <v>2795</v>
      </c>
      <c r="F577" s="23" t="s">
        <v>2797</v>
      </c>
      <c r="G577"/>
      <c r="H577" s="69">
        <v>-1.7999999999999999E-2</v>
      </c>
      <c r="I577" s="69"/>
      <c r="J577" s="71">
        <v>3.0700000000000002E-2</v>
      </c>
      <c r="K577" s="71">
        <v>3.7199999999999997E-2</v>
      </c>
      <c r="L577" s="71">
        <v>5.0200000000000002E-2</v>
      </c>
      <c r="M577" s="71">
        <v>5.0700000000000002E-2</v>
      </c>
      <c r="N577" s="69">
        <v>-2.12E-2</v>
      </c>
      <c r="O577" s="69">
        <v>-2.3800000000000002E-2</v>
      </c>
      <c r="P577" s="71"/>
      <c r="Q577" s="72">
        <v>86</v>
      </c>
      <c r="R577" s="70">
        <v>1.35</v>
      </c>
      <c r="S577" s="70">
        <v>2.2200000000000002</v>
      </c>
      <c r="T577" s="70">
        <v>0.59</v>
      </c>
      <c r="U577" s="70">
        <v>6</v>
      </c>
      <c r="V577" s="70">
        <v>3</v>
      </c>
      <c r="BD577" s="20"/>
      <c r="BE577" s="20"/>
      <c r="BG577" s="3"/>
      <c r="BH577" s="1"/>
      <c r="BI577" s="1"/>
      <c r="BJ577" s="1"/>
      <c r="BK577" s="1"/>
      <c r="BL577" s="1"/>
    </row>
    <row r="578" spans="1:64" x14ac:dyDescent="0.25">
      <c r="A578" s="23" t="s">
        <v>1</v>
      </c>
      <c r="B578" s="23" t="s">
        <v>2</v>
      </c>
      <c r="C578" s="23" t="s">
        <v>27</v>
      </c>
      <c r="D578" s="23" t="s">
        <v>16</v>
      </c>
      <c r="E578" s="23" t="s">
        <v>251</v>
      </c>
      <c r="F578" s="23" t="s">
        <v>252</v>
      </c>
      <c r="G578"/>
      <c r="H578" s="69">
        <v>1.2999999999999999E-3</v>
      </c>
      <c r="I578" s="69"/>
      <c r="J578" s="71">
        <v>-9.3299999999999994E-2</v>
      </c>
      <c r="K578" s="71">
        <v>0.27300000000000002</v>
      </c>
      <c r="L578" s="71">
        <v>0.13769999999999999</v>
      </c>
      <c r="M578" s="71">
        <v>0.1053</v>
      </c>
      <c r="N578" s="69">
        <v>-9.3299999999999994E-2</v>
      </c>
      <c r="O578" s="69">
        <v>-0.44019999999999998</v>
      </c>
      <c r="P578" s="71"/>
      <c r="Q578" s="72">
        <v>18</v>
      </c>
      <c r="R578" s="70">
        <v>0.5</v>
      </c>
      <c r="S578" s="70">
        <v>0.69</v>
      </c>
      <c r="T578" s="70">
        <v>-0.11</v>
      </c>
      <c r="U578" s="70">
        <v>39</v>
      </c>
      <c r="V578" s="70">
        <v>10</v>
      </c>
      <c r="BD578" s="20"/>
      <c r="BE578" s="20"/>
      <c r="BG578" s="3"/>
      <c r="BH578" s="1"/>
      <c r="BI578" s="1"/>
      <c r="BJ578" s="1"/>
      <c r="BK578" s="1"/>
      <c r="BL578" s="1"/>
    </row>
    <row r="579" spans="1:64" x14ac:dyDescent="0.25">
      <c r="A579" s="23" t="s">
        <v>1</v>
      </c>
      <c r="B579" s="23" t="s">
        <v>2</v>
      </c>
      <c r="C579" s="23" t="s">
        <v>27</v>
      </c>
      <c r="D579" s="23" t="s">
        <v>16</v>
      </c>
      <c r="E579" s="23" t="s">
        <v>251</v>
      </c>
      <c r="F579" s="23" t="s">
        <v>1209</v>
      </c>
      <c r="G579"/>
      <c r="H579" s="69">
        <v>-2.98E-2</v>
      </c>
      <c r="I579" s="69"/>
      <c r="J579" s="71">
        <v>3.5999999999999999E-3</v>
      </c>
      <c r="K579" s="71">
        <v>0.16739999999999999</v>
      </c>
      <c r="L579" s="71">
        <v>-2.3999999999999998E-3</v>
      </c>
      <c r="M579" s="71">
        <v>-1.6199999999999999E-2</v>
      </c>
      <c r="N579" s="69">
        <v>-0.17799999999999999</v>
      </c>
      <c r="O579" s="69">
        <v>-0.3795</v>
      </c>
      <c r="P579" s="71"/>
      <c r="Q579" s="72">
        <v>0</v>
      </c>
      <c r="R579" s="70">
        <v>-0.01</v>
      </c>
      <c r="S579" s="70">
        <v>-0.02</v>
      </c>
      <c r="T579" s="70">
        <v>-0.11</v>
      </c>
      <c r="U579" s="70">
        <v>53</v>
      </c>
      <c r="V579" s="70">
        <v>53</v>
      </c>
      <c r="BD579" s="20"/>
      <c r="BE579" s="20"/>
      <c r="BG579" s="3"/>
      <c r="BH579" s="1"/>
      <c r="BI579" s="1"/>
      <c r="BJ579" s="1"/>
      <c r="BK579" s="1"/>
      <c r="BL579" s="1"/>
    </row>
    <row r="580" spans="1:64" x14ac:dyDescent="0.25">
      <c r="A580" s="23" t="s">
        <v>1</v>
      </c>
      <c r="B580" s="23" t="s">
        <v>2</v>
      </c>
      <c r="C580" s="23" t="s">
        <v>13</v>
      </c>
      <c r="D580" s="23" t="s">
        <v>4</v>
      </c>
      <c r="E580" s="23" t="s">
        <v>2875</v>
      </c>
      <c r="F580" s="23" t="s">
        <v>2876</v>
      </c>
      <c r="G580"/>
      <c r="H580" s="69">
        <v>6.1000000000000004E-3</v>
      </c>
      <c r="I580" s="69"/>
      <c r="J580" s="71">
        <v>-5.9400000000000001E-2</v>
      </c>
      <c r="K580" s="71">
        <v>9.5200000000000007E-2</v>
      </c>
      <c r="L580" s="71">
        <v>2.1600000000000001E-2</v>
      </c>
      <c r="M580" s="71">
        <v>1.72E-2</v>
      </c>
      <c r="N580" s="69">
        <v>-0.1449</v>
      </c>
      <c r="O580" s="69">
        <v>-0.1757</v>
      </c>
      <c r="P580" s="71"/>
      <c r="Q580" s="72">
        <v>20</v>
      </c>
      <c r="R580" s="70">
        <v>0.23</v>
      </c>
      <c r="S580" s="70">
        <v>0.3</v>
      </c>
      <c r="T580" s="70">
        <v>0.02</v>
      </c>
      <c r="U580" s="70">
        <v>25</v>
      </c>
      <c r="V580" s="70">
        <v>7</v>
      </c>
      <c r="BD580" s="20"/>
      <c r="BE580" s="20"/>
      <c r="BG580" s="3"/>
      <c r="BH580" s="1"/>
      <c r="BI580" s="1"/>
      <c r="BJ580" s="1"/>
      <c r="BK580" s="1"/>
      <c r="BL580" s="1"/>
    </row>
    <row r="581" spans="1:64" x14ac:dyDescent="0.25">
      <c r="A581" s="23" t="s">
        <v>1</v>
      </c>
      <c r="B581" s="23" t="s">
        <v>18</v>
      </c>
      <c r="C581" s="23" t="s">
        <v>25</v>
      </c>
      <c r="D581" s="23" t="s">
        <v>45</v>
      </c>
      <c r="E581" s="23" t="s">
        <v>3359</v>
      </c>
      <c r="F581" s="23" t="s">
        <v>3360</v>
      </c>
      <c r="G581"/>
      <c r="H581" s="69">
        <v>3.2500000000000001E-2</v>
      </c>
      <c r="I581" s="69"/>
      <c r="J581" s="71">
        <v>0.25740000000000002</v>
      </c>
      <c r="K581" s="71">
        <v>0.2392</v>
      </c>
      <c r="L581" s="71">
        <v>0.31219999999999998</v>
      </c>
      <c r="M581" s="71">
        <v>0.32540000000000002</v>
      </c>
      <c r="N581" s="69">
        <v>0</v>
      </c>
      <c r="O581" s="69">
        <v>-0.2117</v>
      </c>
      <c r="P581" s="71"/>
      <c r="Q581" s="72">
        <v>2001</v>
      </c>
      <c r="R581" s="70">
        <v>1.31</v>
      </c>
      <c r="S581" s="70">
        <v>2.13</v>
      </c>
      <c r="T581" s="70">
        <v>-0.12</v>
      </c>
      <c r="U581" s="70">
        <v>19</v>
      </c>
      <c r="V581" s="70">
        <v>4</v>
      </c>
      <c r="BD581" s="20"/>
      <c r="BE581" s="20"/>
      <c r="BG581" s="3"/>
      <c r="BH581" s="1"/>
      <c r="BI581" s="1"/>
      <c r="BJ581" s="1"/>
      <c r="BK581" s="1"/>
      <c r="BL581" s="1"/>
    </row>
    <row r="582" spans="1:64" x14ac:dyDescent="0.25">
      <c r="A582" s="23" t="s">
        <v>1</v>
      </c>
      <c r="B582" s="23" t="s">
        <v>2</v>
      </c>
      <c r="C582" s="23" t="s">
        <v>22</v>
      </c>
      <c r="D582" s="23" t="s">
        <v>30</v>
      </c>
      <c r="E582" s="23" t="s">
        <v>2736</v>
      </c>
      <c r="F582" s="23" t="s">
        <v>2737</v>
      </c>
      <c r="G582"/>
      <c r="H582" s="69">
        <v>1.44E-2</v>
      </c>
      <c r="I582" s="69"/>
      <c r="J582" s="71">
        <v>3.3399999999999999E-2</v>
      </c>
      <c r="K582" s="71">
        <v>0.1091</v>
      </c>
      <c r="L582" s="71">
        <v>2.7199999999999998E-2</v>
      </c>
      <c r="M582" s="71">
        <v>2.1399999999999999E-2</v>
      </c>
      <c r="N582" s="69">
        <v>-4.3299999999999998E-2</v>
      </c>
      <c r="O582" s="69">
        <v>-0.15670000000000001</v>
      </c>
      <c r="P582" s="71"/>
      <c r="Q582" s="72">
        <v>0</v>
      </c>
      <c r="R582" s="70">
        <v>0.25</v>
      </c>
      <c r="S582" s="70">
        <v>0.32</v>
      </c>
      <c r="T582" s="70">
        <v>0.06</v>
      </c>
      <c r="U582" s="70">
        <v>29</v>
      </c>
      <c r="V582" s="70">
        <v>13</v>
      </c>
      <c r="BD582" s="20"/>
      <c r="BE582" s="20"/>
      <c r="BG582" s="3"/>
      <c r="BH582" s="1"/>
      <c r="BI582" s="1"/>
      <c r="BJ582" s="1"/>
      <c r="BK582" s="1"/>
      <c r="BL582" s="1"/>
    </row>
    <row r="583" spans="1:64" x14ac:dyDescent="0.25">
      <c r="A583" s="23" t="s">
        <v>1</v>
      </c>
      <c r="B583" s="23" t="s">
        <v>2</v>
      </c>
      <c r="C583" s="23" t="s">
        <v>13</v>
      </c>
      <c r="D583" s="23" t="s">
        <v>4</v>
      </c>
      <c r="E583" s="23" t="s">
        <v>1417</v>
      </c>
      <c r="F583" s="23" t="s">
        <v>1418</v>
      </c>
      <c r="G583"/>
      <c r="H583" s="69">
        <v>2.1299999999999999E-2</v>
      </c>
      <c r="I583" s="69"/>
      <c r="J583" s="71">
        <v>-2.2800000000000001E-2</v>
      </c>
      <c r="K583" s="71">
        <v>0.1489</v>
      </c>
      <c r="L583" s="71">
        <v>0.1343</v>
      </c>
      <c r="M583" s="71">
        <v>0.1308</v>
      </c>
      <c r="N583" s="69">
        <v>-0.1207</v>
      </c>
      <c r="O583" s="69">
        <v>-0.15049999999999999</v>
      </c>
      <c r="P583" s="71"/>
      <c r="Q583" s="72">
        <v>222</v>
      </c>
      <c r="R583" s="70">
        <v>0.9</v>
      </c>
      <c r="S583" s="70">
        <v>1.64</v>
      </c>
      <c r="T583" s="70">
        <v>0.13</v>
      </c>
      <c r="U583" s="70">
        <v>8</v>
      </c>
      <c r="V583" s="70">
        <v>3</v>
      </c>
      <c r="BD583" s="20"/>
      <c r="BE583" s="20"/>
      <c r="BG583" s="3"/>
      <c r="BH583" s="1"/>
      <c r="BI583" s="1"/>
      <c r="BJ583" s="1"/>
      <c r="BK583" s="1"/>
      <c r="BL583" s="1"/>
    </row>
    <row r="584" spans="1:64" x14ac:dyDescent="0.25">
      <c r="A584" s="23" t="s">
        <v>1</v>
      </c>
      <c r="B584" s="23" t="s">
        <v>2</v>
      </c>
      <c r="C584" s="23" t="s">
        <v>39</v>
      </c>
      <c r="D584" s="23" t="s">
        <v>4</v>
      </c>
      <c r="E584" s="23" t="s">
        <v>3127</v>
      </c>
      <c r="F584" s="23" t="s">
        <v>3128</v>
      </c>
      <c r="G584"/>
      <c r="H584" s="69">
        <v>-2.3E-2</v>
      </c>
      <c r="I584" s="69"/>
      <c r="J584" s="71">
        <v>-6.6000000000000003E-2</v>
      </c>
      <c r="K584" s="71">
        <v>0.20349999999999999</v>
      </c>
      <c r="L584" s="71">
        <v>-9.7000000000000003E-2</v>
      </c>
      <c r="M584" s="71">
        <v>-0.1103</v>
      </c>
      <c r="N584" s="69">
        <v>-0.21740000000000001</v>
      </c>
      <c r="O584" s="69">
        <v>-0.24970000000000001</v>
      </c>
      <c r="P584" s="71"/>
      <c r="Q584" s="72">
        <v>0</v>
      </c>
      <c r="R584" s="70">
        <v>-0.48</v>
      </c>
      <c r="S584" s="70">
        <v>-0.98</v>
      </c>
      <c r="T584" s="70">
        <v>-0.15</v>
      </c>
      <c r="U584" s="70">
        <v>16</v>
      </c>
      <c r="V584" s="70">
        <v>10</v>
      </c>
      <c r="BD584" s="20"/>
      <c r="BE584" s="20"/>
      <c r="BG584" s="3"/>
      <c r="BH584" s="1"/>
      <c r="BI584" s="1"/>
      <c r="BJ584" s="1"/>
      <c r="BK584" s="1"/>
      <c r="BL584" s="1"/>
    </row>
    <row r="585" spans="1:64" x14ac:dyDescent="0.25">
      <c r="A585" s="23" t="s">
        <v>1</v>
      </c>
      <c r="B585" s="23" t="s">
        <v>2</v>
      </c>
      <c r="C585" s="23" t="s">
        <v>39</v>
      </c>
      <c r="D585" s="23" t="s">
        <v>4</v>
      </c>
      <c r="E585" s="23" t="s">
        <v>3111</v>
      </c>
      <c r="F585" s="23" t="s">
        <v>15</v>
      </c>
      <c r="G585"/>
      <c r="H585" s="69">
        <v>-1.7999999999999999E-2</v>
      </c>
      <c r="I585" s="69"/>
      <c r="J585" s="71">
        <v>3.5200000000000002E-2</v>
      </c>
      <c r="K585" s="71">
        <v>0.1167</v>
      </c>
      <c r="L585" s="71">
        <v>6.5299999999999997E-2</v>
      </c>
      <c r="M585" s="71">
        <v>6.0199999999999997E-2</v>
      </c>
      <c r="N585" s="69">
        <v>-9.64E-2</v>
      </c>
      <c r="O585" s="69">
        <v>-0.111</v>
      </c>
      <c r="P585" s="71"/>
      <c r="Q585" s="72">
        <v>0</v>
      </c>
      <c r="R585" s="70">
        <v>0.56000000000000005</v>
      </c>
      <c r="S585" s="70">
        <v>0.89</v>
      </c>
      <c r="T585" s="70">
        <v>0.43</v>
      </c>
      <c r="U585" s="70">
        <v>24</v>
      </c>
      <c r="V585" s="70">
        <v>6</v>
      </c>
      <c r="BD585" s="20"/>
      <c r="BE585" s="20"/>
      <c r="BG585" s="3"/>
      <c r="BH585" s="1"/>
      <c r="BI585" s="1"/>
      <c r="BJ585" s="1"/>
      <c r="BK585" s="1"/>
      <c r="BL585" s="1"/>
    </row>
    <row r="586" spans="1:64" x14ac:dyDescent="0.25">
      <c r="A586" s="23"/>
      <c r="B586" s="23"/>
      <c r="C586" s="23"/>
      <c r="D586" s="23"/>
      <c r="E586" s="23"/>
      <c r="F586" s="23"/>
      <c r="G586"/>
      <c r="H586" s="73"/>
      <c r="I586" s="73"/>
      <c r="J586" s="73"/>
      <c r="K586" s="73"/>
      <c r="L586" s="73"/>
      <c r="M586" s="73"/>
      <c r="N586" s="73"/>
      <c r="O586" s="73"/>
      <c r="P586" s="73"/>
      <c r="Q586" s="74"/>
      <c r="R586" s="73"/>
      <c r="S586" s="73"/>
      <c r="T586" s="73"/>
      <c r="U586" s="73"/>
      <c r="V586" s="73"/>
      <c r="BD586" s="20"/>
      <c r="BE586" s="20"/>
      <c r="BG586" s="3"/>
      <c r="BH586" s="1"/>
      <c r="BI586" s="1"/>
      <c r="BJ586" s="1"/>
      <c r="BK586" s="1"/>
      <c r="BL586" s="1"/>
    </row>
    <row r="587" spans="1:64" x14ac:dyDescent="0.25">
      <c r="BD587" s="20"/>
      <c r="BE587" s="20"/>
      <c r="BG587" s="3"/>
      <c r="BH587" s="1"/>
      <c r="BI587" s="1"/>
      <c r="BJ587" s="1"/>
      <c r="BK587" s="1"/>
      <c r="BL587" s="1"/>
    </row>
    <row r="588" spans="1:64" x14ac:dyDescent="0.25">
      <c r="BD588" s="20"/>
      <c r="BE588" s="20"/>
      <c r="BG588" s="3"/>
      <c r="BH588" s="1"/>
      <c r="BI588" s="1"/>
      <c r="BJ588" s="1"/>
      <c r="BK588" s="1"/>
      <c r="BL588" s="1"/>
    </row>
    <row r="589" spans="1:64" x14ac:dyDescent="0.25">
      <c r="BD589" s="20"/>
      <c r="BE589" s="20"/>
      <c r="BG589" s="3"/>
      <c r="BH589" s="1"/>
      <c r="BI589" s="1"/>
      <c r="BJ589" s="1"/>
      <c r="BK589" s="1"/>
      <c r="BL589" s="1"/>
    </row>
    <row r="590" spans="1:64" x14ac:dyDescent="0.25">
      <c r="BD590" s="20"/>
      <c r="BE590" s="20"/>
      <c r="BG590" s="3"/>
      <c r="BH590" s="1"/>
      <c r="BI590" s="1"/>
      <c r="BJ590" s="1"/>
      <c r="BK590" s="1"/>
      <c r="BL590" s="1"/>
    </row>
    <row r="591" spans="1:64" x14ac:dyDescent="0.25">
      <c r="BD591" s="20"/>
      <c r="BE591" s="20"/>
      <c r="BG591" s="3"/>
      <c r="BH591" s="1"/>
      <c r="BI591" s="1"/>
      <c r="BJ591" s="1"/>
      <c r="BK591" s="1"/>
      <c r="BL591" s="1"/>
    </row>
    <row r="592" spans="1:64" x14ac:dyDescent="0.25">
      <c r="BD592" s="20"/>
      <c r="BE592" s="20"/>
      <c r="BG592" s="3"/>
      <c r="BH592" s="1"/>
      <c r="BI592" s="1"/>
      <c r="BJ592" s="1"/>
      <c r="BK592" s="1"/>
      <c r="BL592" s="1"/>
    </row>
    <row r="593" spans="56:64" x14ac:dyDescent="0.25">
      <c r="BD593" s="20"/>
      <c r="BE593" s="20"/>
      <c r="BG593" s="3"/>
      <c r="BH593" s="1"/>
      <c r="BI593" s="1"/>
      <c r="BJ593" s="1"/>
      <c r="BK593" s="1"/>
      <c r="BL593" s="1"/>
    </row>
    <row r="594" spans="56:64" x14ac:dyDescent="0.25">
      <c r="BD594" s="20"/>
      <c r="BE594" s="20"/>
      <c r="BG594" s="3"/>
      <c r="BH594" s="1"/>
      <c r="BI594" s="1"/>
      <c r="BJ594" s="1"/>
      <c r="BK594" s="1"/>
      <c r="BL594" s="1"/>
    </row>
    <row r="595" spans="56:64" x14ac:dyDescent="0.25">
      <c r="BD595" s="20"/>
      <c r="BE595" s="20"/>
      <c r="BG595" s="3"/>
      <c r="BH595" s="1"/>
      <c r="BI595" s="1"/>
      <c r="BJ595" s="1"/>
      <c r="BK595" s="1"/>
      <c r="BL595" s="1"/>
    </row>
    <row r="596" spans="56:64" x14ac:dyDescent="0.25">
      <c r="BD596" s="20"/>
      <c r="BE596" s="20"/>
      <c r="BG596" s="3"/>
      <c r="BH596" s="1"/>
      <c r="BI596" s="1"/>
      <c r="BJ596" s="1"/>
      <c r="BK596" s="1"/>
      <c r="BL596" s="1"/>
    </row>
    <row r="597" spans="56:64" x14ac:dyDescent="0.25">
      <c r="BD597" s="20"/>
      <c r="BE597" s="20"/>
      <c r="BG597" s="3"/>
      <c r="BH597" s="1"/>
      <c r="BI597" s="1"/>
      <c r="BJ597" s="1"/>
      <c r="BK597" s="1"/>
      <c r="BL597" s="1"/>
    </row>
    <row r="598" spans="56:64" x14ac:dyDescent="0.25">
      <c r="BD598" s="20"/>
      <c r="BE598" s="20"/>
      <c r="BG598" s="3"/>
      <c r="BH598" s="1"/>
      <c r="BI598" s="1"/>
      <c r="BJ598" s="1"/>
      <c r="BK598" s="1"/>
      <c r="BL598" s="1"/>
    </row>
    <row r="599" spans="56:64" x14ac:dyDescent="0.25">
      <c r="BD599" s="20"/>
      <c r="BE599" s="20"/>
      <c r="BG599" s="3"/>
      <c r="BH599" s="1"/>
      <c r="BI599" s="1"/>
      <c r="BJ599" s="1"/>
      <c r="BK599" s="1"/>
      <c r="BL599" s="1"/>
    </row>
    <row r="600" spans="56:64" x14ac:dyDescent="0.25">
      <c r="BD600" s="20"/>
      <c r="BE600" s="20"/>
      <c r="BG600" s="3"/>
      <c r="BH600" s="1"/>
      <c r="BI600" s="1"/>
      <c r="BJ600" s="1"/>
      <c r="BK600" s="1"/>
      <c r="BL600" s="1"/>
    </row>
    <row r="601" spans="56:64" x14ac:dyDescent="0.25">
      <c r="BD601" s="20"/>
      <c r="BE601" s="20"/>
      <c r="BG601" s="3"/>
      <c r="BH601" s="1"/>
      <c r="BI601" s="1"/>
      <c r="BJ601" s="1"/>
      <c r="BK601" s="1"/>
      <c r="BL601" s="1"/>
    </row>
    <row r="602" spans="56:64" x14ac:dyDescent="0.25">
      <c r="BD602" s="20"/>
      <c r="BE602" s="20"/>
      <c r="BG602" s="3"/>
      <c r="BH602" s="1"/>
      <c r="BI602" s="1"/>
      <c r="BJ602" s="1"/>
      <c r="BK602" s="1"/>
      <c r="BL602" s="1"/>
    </row>
    <row r="603" spans="56:64" x14ac:dyDescent="0.25">
      <c r="BD603" s="20"/>
      <c r="BE603" s="20"/>
      <c r="BG603" s="3"/>
      <c r="BH603" s="1"/>
      <c r="BI603" s="1"/>
      <c r="BJ603" s="1"/>
      <c r="BK603" s="1"/>
      <c r="BL603" s="1"/>
    </row>
    <row r="604" spans="56:64" x14ac:dyDescent="0.25">
      <c r="BD604" s="20"/>
      <c r="BE604" s="20"/>
      <c r="BG604" s="3"/>
      <c r="BH604" s="1"/>
      <c r="BI604" s="1"/>
      <c r="BJ604" s="1"/>
      <c r="BK604" s="1"/>
      <c r="BL604" s="1"/>
    </row>
    <row r="605" spans="56:64" x14ac:dyDescent="0.25">
      <c r="BD605" s="20"/>
      <c r="BE605" s="20"/>
      <c r="BG605" s="3"/>
      <c r="BH605" s="1"/>
      <c r="BI605" s="1"/>
      <c r="BJ605" s="1"/>
      <c r="BK605" s="1"/>
      <c r="BL605" s="1"/>
    </row>
    <row r="606" spans="56:64" x14ac:dyDescent="0.25">
      <c r="BD606" s="20"/>
      <c r="BE606" s="20"/>
      <c r="BG606" s="3"/>
      <c r="BH606" s="1"/>
      <c r="BI606" s="1"/>
      <c r="BJ606" s="1"/>
      <c r="BK606" s="1"/>
      <c r="BL606" s="1"/>
    </row>
    <row r="607" spans="56:64" x14ac:dyDescent="0.25">
      <c r="BD607" s="20"/>
      <c r="BE607" s="20"/>
      <c r="BG607" s="3"/>
      <c r="BH607" s="1"/>
      <c r="BI607" s="1"/>
      <c r="BJ607" s="1"/>
      <c r="BK607" s="1"/>
      <c r="BL607" s="1"/>
    </row>
    <row r="608" spans="56:64" x14ac:dyDescent="0.25">
      <c r="BD608" s="20"/>
      <c r="BE608" s="20"/>
      <c r="BG608" s="3"/>
      <c r="BH608" s="1"/>
      <c r="BI608" s="1"/>
      <c r="BJ608" s="1"/>
      <c r="BK608" s="1"/>
      <c r="BL608" s="1"/>
    </row>
    <row r="609" spans="56:64" x14ac:dyDescent="0.25">
      <c r="BD609" s="20"/>
      <c r="BE609" s="20"/>
      <c r="BG609" s="3"/>
      <c r="BH609" s="1"/>
      <c r="BI609" s="1"/>
      <c r="BJ609" s="1"/>
      <c r="BK609" s="1"/>
      <c r="BL609" s="1"/>
    </row>
    <row r="610" spans="56:64" x14ac:dyDescent="0.25">
      <c r="BD610" s="20"/>
      <c r="BE610" s="20"/>
      <c r="BG610" s="3"/>
      <c r="BH610" s="1"/>
      <c r="BI610" s="1"/>
      <c r="BJ610" s="1"/>
      <c r="BK610" s="1"/>
      <c r="BL610" s="1"/>
    </row>
    <row r="611" spans="56:64" x14ac:dyDescent="0.25">
      <c r="BD611" s="20"/>
      <c r="BE611" s="20"/>
      <c r="BG611" s="3"/>
      <c r="BH611" s="1"/>
      <c r="BI611" s="1"/>
      <c r="BJ611" s="1"/>
      <c r="BK611" s="1"/>
      <c r="BL611" s="1"/>
    </row>
    <row r="612" spans="56:64" x14ac:dyDescent="0.25">
      <c r="BD612" s="20"/>
      <c r="BE612" s="20"/>
      <c r="BG612" s="3"/>
      <c r="BH612" s="1"/>
      <c r="BI612" s="1"/>
      <c r="BJ612" s="1"/>
      <c r="BK612" s="1"/>
      <c r="BL612" s="1"/>
    </row>
    <row r="613" spans="56:64" x14ac:dyDescent="0.25">
      <c r="BD613" s="20"/>
      <c r="BE613" s="20"/>
      <c r="BG613" s="3"/>
      <c r="BH613" s="1"/>
      <c r="BI613" s="1"/>
      <c r="BJ613" s="1"/>
      <c r="BK613" s="1"/>
      <c r="BL613" s="1"/>
    </row>
    <row r="614" spans="56:64" x14ac:dyDescent="0.25">
      <c r="BD614" s="20"/>
      <c r="BE614" s="20"/>
      <c r="BG614" s="3"/>
      <c r="BH614" s="1"/>
      <c r="BI614" s="1"/>
      <c r="BJ614" s="1"/>
      <c r="BK614" s="1"/>
      <c r="BL614" s="1"/>
    </row>
    <row r="615" spans="56:64" x14ac:dyDescent="0.25">
      <c r="BD615" s="20"/>
      <c r="BE615" s="20"/>
      <c r="BG615" s="3"/>
      <c r="BH615" s="1"/>
      <c r="BI615" s="1"/>
      <c r="BJ615" s="1"/>
      <c r="BK615" s="1"/>
      <c r="BL615" s="1"/>
    </row>
    <row r="616" spans="56:64" x14ac:dyDescent="0.25">
      <c r="BD616" s="20"/>
      <c r="BE616" s="20"/>
      <c r="BG616" s="3"/>
      <c r="BH616" s="1"/>
      <c r="BI616" s="1"/>
      <c r="BJ616" s="1"/>
      <c r="BK616" s="1"/>
      <c r="BL616" s="1"/>
    </row>
    <row r="617" spans="56:64" x14ac:dyDescent="0.25">
      <c r="BD617" s="20"/>
      <c r="BE617" s="20"/>
      <c r="BG617" s="3"/>
      <c r="BH617" s="1"/>
      <c r="BI617" s="1"/>
      <c r="BJ617" s="1"/>
      <c r="BK617" s="1"/>
      <c r="BL617" s="1"/>
    </row>
    <row r="618" spans="56:64" x14ac:dyDescent="0.25">
      <c r="BD618" s="20"/>
      <c r="BE618" s="20"/>
      <c r="BG618" s="3"/>
      <c r="BH618" s="1"/>
      <c r="BI618" s="1"/>
      <c r="BJ618" s="1"/>
      <c r="BK618" s="1"/>
      <c r="BL618" s="1"/>
    </row>
    <row r="619" spans="56:64" x14ac:dyDescent="0.25">
      <c r="BD619" s="20"/>
      <c r="BE619" s="20"/>
      <c r="BG619" s="3"/>
      <c r="BH619" s="1"/>
      <c r="BI619" s="1"/>
      <c r="BJ619" s="1"/>
      <c r="BK619" s="1"/>
      <c r="BL619" s="1"/>
    </row>
    <row r="620" spans="56:64" x14ac:dyDescent="0.25">
      <c r="BD620" s="20"/>
      <c r="BE620" s="20"/>
      <c r="BG620" s="3"/>
      <c r="BH620" s="1"/>
      <c r="BI620" s="1"/>
      <c r="BJ620" s="1"/>
      <c r="BK620" s="1"/>
      <c r="BL620" s="1"/>
    </row>
    <row r="621" spans="56:64" x14ac:dyDescent="0.25">
      <c r="BD621" s="20"/>
      <c r="BE621" s="20"/>
      <c r="BG621" s="3"/>
      <c r="BH621" s="1"/>
      <c r="BI621" s="1"/>
      <c r="BJ621" s="1"/>
      <c r="BK621" s="1"/>
      <c r="BL621" s="1"/>
    </row>
    <row r="622" spans="56:64" x14ac:dyDescent="0.25">
      <c r="BD622" s="20"/>
      <c r="BE622" s="20"/>
      <c r="BG622" s="3"/>
      <c r="BH622" s="1"/>
      <c r="BI622" s="1"/>
      <c r="BJ622" s="1"/>
      <c r="BK622" s="1"/>
      <c r="BL622" s="1"/>
    </row>
    <row r="623" spans="56:64" x14ac:dyDescent="0.25">
      <c r="BD623" s="20"/>
      <c r="BE623" s="20"/>
      <c r="BG623" s="3"/>
      <c r="BH623" s="1"/>
      <c r="BI623" s="1"/>
      <c r="BJ623" s="1"/>
      <c r="BK623" s="1"/>
      <c r="BL623" s="1"/>
    </row>
    <row r="624" spans="56:64" x14ac:dyDescent="0.25">
      <c r="BD624" s="20"/>
      <c r="BE624" s="20"/>
      <c r="BG624" s="3"/>
      <c r="BH624" s="1"/>
      <c r="BI624" s="1"/>
      <c r="BJ624" s="1"/>
      <c r="BK624" s="1"/>
      <c r="BL624" s="1"/>
    </row>
    <row r="625" spans="56:64" x14ac:dyDescent="0.25">
      <c r="BD625" s="20"/>
      <c r="BE625" s="20"/>
      <c r="BG625" s="3"/>
      <c r="BH625" s="1"/>
      <c r="BI625" s="1"/>
      <c r="BJ625" s="1"/>
      <c r="BK625" s="1"/>
      <c r="BL625" s="1"/>
    </row>
    <row r="626" spans="56:64" x14ac:dyDescent="0.25">
      <c r="BD626" s="20"/>
      <c r="BE626" s="20"/>
      <c r="BG626" s="3"/>
      <c r="BH626" s="1"/>
      <c r="BI626" s="1"/>
      <c r="BJ626" s="1"/>
      <c r="BK626" s="1"/>
      <c r="BL626" s="1"/>
    </row>
    <row r="627" spans="56:64" x14ac:dyDescent="0.25">
      <c r="BD627" s="20"/>
      <c r="BE627" s="20"/>
      <c r="BG627" s="3"/>
      <c r="BH627" s="1"/>
      <c r="BI627" s="1"/>
      <c r="BJ627" s="1"/>
      <c r="BK627" s="1"/>
      <c r="BL627" s="1"/>
    </row>
    <row r="628" spans="56:64" x14ac:dyDescent="0.25">
      <c r="BD628" s="20"/>
      <c r="BE628" s="20"/>
      <c r="BG628" s="3"/>
      <c r="BH628" s="1"/>
      <c r="BI628" s="1"/>
      <c r="BJ628" s="1"/>
      <c r="BK628" s="1"/>
      <c r="BL628" s="1"/>
    </row>
    <row r="629" spans="56:64" x14ac:dyDescent="0.25">
      <c r="BD629" s="20"/>
      <c r="BE629" s="20"/>
      <c r="BG629" s="3"/>
      <c r="BH629" s="1"/>
      <c r="BI629" s="1"/>
      <c r="BJ629" s="1"/>
      <c r="BK629" s="1"/>
      <c r="BL629" s="1"/>
    </row>
    <row r="630" spans="56:64" x14ac:dyDescent="0.25">
      <c r="BE630" s="20"/>
      <c r="BF630" s="20"/>
      <c r="BH630" s="3"/>
      <c r="BI630" s="1"/>
      <c r="BJ630" s="1"/>
      <c r="BK630" s="1"/>
      <c r="BL630" s="1"/>
    </row>
    <row r="631" spans="56:64" x14ac:dyDescent="0.25">
      <c r="BE631" s="20"/>
      <c r="BF631" s="20"/>
      <c r="BH631" s="3"/>
      <c r="BI631" s="1"/>
      <c r="BJ631" s="1"/>
      <c r="BK631" s="1"/>
      <c r="BL631" s="1"/>
    </row>
    <row r="632" spans="56:64" x14ac:dyDescent="0.25">
      <c r="BE632" s="20"/>
      <c r="BF632" s="20"/>
      <c r="BH632" s="3"/>
      <c r="BI632" s="1"/>
      <c r="BJ632" s="1"/>
      <c r="BK632" s="1"/>
      <c r="BL632" s="1"/>
    </row>
    <row r="633" spans="56:64" x14ac:dyDescent="0.25">
      <c r="BE633" s="20"/>
      <c r="BF633" s="20"/>
      <c r="BH633" s="3"/>
      <c r="BI633" s="1"/>
      <c r="BJ633" s="1"/>
      <c r="BK633" s="1"/>
      <c r="BL633" s="1"/>
    </row>
    <row r="634" spans="56:64" x14ac:dyDescent="0.25">
      <c r="BE634" s="20"/>
      <c r="BF634" s="20"/>
      <c r="BH634" s="3"/>
      <c r="BI634" s="1"/>
      <c r="BJ634" s="1"/>
      <c r="BK634" s="1"/>
      <c r="BL634" s="1"/>
    </row>
    <row r="635" spans="56:64" x14ac:dyDescent="0.25">
      <c r="BE635" s="20"/>
      <c r="BF635" s="20"/>
      <c r="BH635" s="3"/>
      <c r="BI635" s="1"/>
      <c r="BJ635" s="1"/>
      <c r="BK635" s="1"/>
      <c r="BL635" s="1"/>
    </row>
    <row r="636" spans="56:64" x14ac:dyDescent="0.25">
      <c r="BE636" s="20"/>
      <c r="BF636" s="20"/>
      <c r="BH636" s="3"/>
      <c r="BI636" s="1"/>
      <c r="BJ636" s="1"/>
      <c r="BK636" s="1"/>
      <c r="BL636" s="1"/>
    </row>
    <row r="637" spans="56:64" x14ac:dyDescent="0.25">
      <c r="BF637" s="20"/>
      <c r="BG637" s="20"/>
      <c r="BI637" s="3"/>
      <c r="BJ637" s="1"/>
      <c r="BK637" s="1"/>
      <c r="BL637" s="1"/>
    </row>
    <row r="638" spans="56:64" x14ac:dyDescent="0.25">
      <c r="BF638" s="20"/>
      <c r="BG638" s="20"/>
      <c r="BI638" s="3"/>
      <c r="BJ638" s="1"/>
      <c r="BK638" s="1"/>
      <c r="BL638" s="1"/>
    </row>
    <row r="639" spans="56:64" x14ac:dyDescent="0.25">
      <c r="BF639" s="20"/>
      <c r="BG639" s="20"/>
      <c r="BI639" s="3"/>
      <c r="BJ639" s="1"/>
      <c r="BK639" s="1"/>
      <c r="BL639" s="1"/>
    </row>
    <row r="640" spans="56:64" x14ac:dyDescent="0.25">
      <c r="BF640" s="20"/>
      <c r="BG640" s="20"/>
      <c r="BI640" s="3"/>
      <c r="BJ640" s="1"/>
      <c r="BK640" s="1"/>
      <c r="BL640" s="1"/>
    </row>
    <row r="641" spans="58:64" x14ac:dyDescent="0.25">
      <c r="BF641" s="20"/>
      <c r="BG641" s="20"/>
      <c r="BI641" s="3"/>
      <c r="BJ641" s="1"/>
      <c r="BK641" s="1"/>
      <c r="BL641" s="1"/>
    </row>
    <row r="642" spans="58:64" x14ac:dyDescent="0.25">
      <c r="BF642" s="20"/>
      <c r="BG642" s="20"/>
      <c r="BI642" s="3"/>
      <c r="BJ642" s="1"/>
      <c r="BK642" s="1"/>
      <c r="BL642" s="1"/>
    </row>
    <row r="643" spans="58:64" x14ac:dyDescent="0.25">
      <c r="BF643" s="20"/>
      <c r="BG643" s="20"/>
      <c r="BI643" s="3"/>
      <c r="BJ643" s="1"/>
      <c r="BK643" s="1"/>
      <c r="BL643" s="1"/>
    </row>
    <row r="644" spans="58:64" x14ac:dyDescent="0.25">
      <c r="BF644" s="20"/>
      <c r="BG644" s="20"/>
      <c r="BI644" s="3"/>
      <c r="BJ644" s="1"/>
      <c r="BK644" s="1"/>
      <c r="BL644" s="1"/>
    </row>
    <row r="645" spans="58:64" x14ac:dyDescent="0.25">
      <c r="BF645" s="20"/>
      <c r="BG645" s="20"/>
      <c r="BI645" s="3"/>
      <c r="BJ645" s="1"/>
      <c r="BK645" s="1"/>
      <c r="BL645" s="1"/>
    </row>
    <row r="646" spans="58:64" x14ac:dyDescent="0.25">
      <c r="BG646" s="20"/>
      <c r="BH646" s="20"/>
      <c r="BI646" s="2"/>
      <c r="BJ646" s="3"/>
      <c r="BK646" s="1"/>
      <c r="BL646" s="1"/>
    </row>
    <row r="647" spans="58:64" x14ac:dyDescent="0.25">
      <c r="BG647" s="20"/>
      <c r="BH647" s="20"/>
      <c r="BI647" s="2"/>
      <c r="BJ647" s="3"/>
      <c r="BK647" s="1"/>
      <c r="BL647" s="1"/>
    </row>
    <row r="648" spans="58:64" x14ac:dyDescent="0.25">
      <c r="BG648" s="20"/>
      <c r="BH648" s="20"/>
      <c r="BI648" s="2"/>
      <c r="BJ648" s="3"/>
      <c r="BK648" s="1"/>
      <c r="BL648" s="1"/>
    </row>
    <row r="649" spans="58:64" x14ac:dyDescent="0.25">
      <c r="BH649" s="20"/>
      <c r="BJ649" s="2"/>
      <c r="BK649" s="3"/>
      <c r="BL649" s="1"/>
    </row>
    <row r="650" spans="58:64" x14ac:dyDescent="0.25">
      <c r="BH650" s="20"/>
      <c r="BJ650" s="2"/>
      <c r="BK650" s="3"/>
      <c r="BL650" s="1"/>
    </row>
    <row r="651" spans="58:64" x14ac:dyDescent="0.25">
      <c r="BH651" s="20"/>
      <c r="BJ651" s="2"/>
      <c r="BK651" s="3"/>
      <c r="BL651" s="1"/>
    </row>
  </sheetData>
  <phoneticPr fontId="4" type="noConversion"/>
  <pageMargins left="0.7" right="0.7" top="0.75" bottom="0.75" header="0.3" footer="0.3"/>
  <pageSetup orientation="portrait"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C9B0A-4A62-422B-94C8-2688F1CB3EA6}">
  <dimension ref="A3:G23"/>
  <sheetViews>
    <sheetView zoomScale="85" zoomScaleNormal="85" workbookViewId="0">
      <selection activeCell="J17" sqref="J17"/>
    </sheetView>
  </sheetViews>
  <sheetFormatPr defaultColWidth="9.140625" defaultRowHeight="15" x14ac:dyDescent="0.25"/>
  <cols>
    <col min="1" max="1" width="9.140625" style="23"/>
    <col min="2" max="2" width="99.42578125" style="23" bestFit="1" customWidth="1"/>
    <col min="3" max="3" width="6.42578125" style="23" bestFit="1" customWidth="1"/>
    <col min="4" max="4" width="7.7109375" style="23" bestFit="1" customWidth="1"/>
    <col min="5" max="5" width="9.140625" style="23"/>
    <col min="6" max="6" width="82.140625" style="23" bestFit="1" customWidth="1"/>
    <col min="7" max="16384" width="9.140625" style="23"/>
  </cols>
  <sheetData>
    <row r="3" spans="1:7" x14ac:dyDescent="0.25">
      <c r="B3" s="28" t="s">
        <v>303</v>
      </c>
      <c r="C3" s="65" t="s">
        <v>301</v>
      </c>
      <c r="D3" s="66" t="s">
        <v>0</v>
      </c>
      <c r="F3" s="28" t="s">
        <v>303</v>
      </c>
      <c r="G3" s="66" t="s">
        <v>0</v>
      </c>
    </row>
    <row r="4" spans="1:7" x14ac:dyDescent="0.25">
      <c r="A4" s="23">
        <v>1</v>
      </c>
      <c r="B4" s="43" t="str">
        <f>+INDEX(NilssonReport!E:E,MATCH(C4,NilssonReport!G:G,)) &amp;" - "&amp; INDEX(NilssonReport!F:F,MATCH(C4,NilssonReport!G:G,0))</f>
        <v>Opti crypto - OPTICRPTO</v>
      </c>
      <c r="C4" s="67">
        <f>+LARGE(NilssonReport!G:G,Top10Bottom10!$A4)</f>
        <v>0.45611200000000002</v>
      </c>
      <c r="D4" s="34">
        <f>+INDEX(NilssonReport!$I:$I,MATCH(C4,NilssonReport!G:G,0))</f>
        <v>0.45610000000000001</v>
      </c>
      <c r="F4" s="30" t="str">
        <f>+INDEX(NilssonReport!E:E,MATCH(G4,NilssonReport!I:I,)) &amp;" - "&amp; INDEX(NilssonReport!F:F,MATCH(G4,NilssonReport!I:I,))</f>
        <v>Opti crypto - OPTICRPTO</v>
      </c>
      <c r="G4" s="34">
        <f>+LARGE(NilssonReport!I:I,Top10Bottom10!$A4)</f>
        <v>0.45610000000000001</v>
      </c>
    </row>
    <row r="5" spans="1:7" x14ac:dyDescent="0.25">
      <c r="A5" s="23">
        <v>2</v>
      </c>
      <c r="B5" s="30" t="str">
        <f>+INDEX(NilssonReport!E:E,MATCH(C5,NilssonReport!G:G,)) &amp;" - "&amp; INDEX(NilssonReport!F:F,MATCH(C5,NilssonReport!G:G,))</f>
        <v>Superfly Markets - SUPERFLYMARKETS</v>
      </c>
      <c r="C5" s="59">
        <f>+LARGE(NilssonReport!G:G,Top10Bottom10!$A5)</f>
        <v>0.40908699999999998</v>
      </c>
      <c r="D5" s="39">
        <f>+INDEX(NilssonReport!$I:$I,MATCH(C5,NilssonReport!G:G,0))</f>
        <v>0.40910000000000002</v>
      </c>
      <c r="F5" s="30" t="str">
        <f>+INDEX(NilssonReport!E:E,MATCH(G5,NilssonReport!I:I,)) &amp;" - "&amp; INDEX(NilssonReport!F:F,MATCH(G5,NilssonReport!I:I,))</f>
        <v>Superfly Markets - SUPERFLYMARKETS</v>
      </c>
      <c r="G5" s="39">
        <f>+LARGE(NilssonReport!I:I,Top10Bottom10!$A5)</f>
        <v>0.40910000000000002</v>
      </c>
    </row>
    <row r="6" spans="1:7" x14ac:dyDescent="0.25">
      <c r="A6" s="23">
        <v>3</v>
      </c>
      <c r="B6" s="30" t="str">
        <f>+INDEX(NilssonReport!E:E,MATCH(C6,NilssonReport!G:G,)) &amp;" - "&amp; INDEX(NilssonReport!F:F,MATCH(C6,NilssonReport!G:G,))</f>
        <v>Magnus Core - MAGNUSCORE</v>
      </c>
      <c r="C6" s="59">
        <f>+LARGE(NilssonReport!G:G,Top10Bottom10!$A6)</f>
        <v>0.406723</v>
      </c>
      <c r="D6" s="39">
        <f>+INDEX(NilssonReport!$I:$I,MATCH(C6,NilssonReport!G:G,0))</f>
        <v>0.40670000000000001</v>
      </c>
      <c r="F6" s="30" t="str">
        <f>+INDEX(NilssonReport!E:E,MATCH(G6,NilssonReport!I:I,)) &amp;" - "&amp; INDEX(NilssonReport!F:F,MATCH(G6,NilssonReport!I:I,))</f>
        <v>Magnus Core - MAGNUSCORE</v>
      </c>
      <c r="G6" s="39">
        <f>+LARGE(NilssonReport!I:I,Top10Bottom10!$A6)</f>
        <v>0.40670000000000001</v>
      </c>
    </row>
    <row r="7" spans="1:7" x14ac:dyDescent="0.25">
      <c r="A7" s="23">
        <v>4</v>
      </c>
      <c r="B7" s="30" t="str">
        <f>+INDEX(NilssonReport!E:E,MATCH(C7,NilssonReport!G:G,)) &amp;" - "&amp; INDEX(NilssonReport!F:F,MATCH(C7,NilssonReport!G:G,))</f>
        <v>BYC CAPITAL - BYCACTIVE</v>
      </c>
      <c r="C7" s="59">
        <f>+LARGE(NilssonReport!G:G,Top10Bottom10!$A7)</f>
        <v>0.34818900000000003</v>
      </c>
      <c r="D7" s="39">
        <f>+INDEX(NilssonReport!$I:$I,MATCH(C7,NilssonReport!G:G,0))</f>
        <v>0.34820000000000001</v>
      </c>
      <c r="F7" s="30" t="str">
        <f>+INDEX(NilssonReport!E:E,MATCH(G7,NilssonReport!I:I,)) &amp;" - "&amp; INDEX(NilssonReport!F:F,MATCH(G7,NilssonReport!I:I,))</f>
        <v>BYC CAPITAL - BYCACTIVE</v>
      </c>
      <c r="G7" s="39">
        <f>+LARGE(NilssonReport!I:I,Top10Bottom10!$A7)</f>
        <v>0.34820000000000001</v>
      </c>
    </row>
    <row r="8" spans="1:7" x14ac:dyDescent="0.25">
      <c r="A8" s="23">
        <v>5</v>
      </c>
      <c r="B8" s="30" t="str">
        <f>+INDEX(NilssonReport!E:E,MATCH(C8,NilssonReport!G:G,)) &amp;" - "&amp; INDEX(NilssonReport!F:F,MATCH(C8,NilssonReport!G:G,))</f>
        <v>Crush - CCC Crush Crypto Core</v>
      </c>
      <c r="C8" s="59">
        <f>+LARGE(NilssonReport!G:G,Top10Bottom10!$A8)</f>
        <v>0.26648699999999997</v>
      </c>
      <c r="D8" s="39">
        <f>+INDEX(NilssonReport!$I:$I,MATCH(C8,NilssonReport!G:G,0))</f>
        <v>0.26650000000000001</v>
      </c>
      <c r="F8" s="30" t="str">
        <f>+INDEX(NilssonReport!E:E,MATCH(G8,NilssonReport!I:I,)) &amp;" - "&amp; INDEX(NilssonReport!F:F,MATCH(G8,NilssonReport!I:I,))</f>
        <v>Crush - CCC Crush Crypto Core</v>
      </c>
      <c r="G8" s="39">
        <f>+LARGE(NilssonReport!I:I,Top10Bottom10!$A8)</f>
        <v>0.26650000000000001</v>
      </c>
    </row>
    <row r="9" spans="1:7" x14ac:dyDescent="0.25">
      <c r="A9" s="23">
        <v>6</v>
      </c>
      <c r="B9" s="30" t="str">
        <f>+INDEX(NilssonReport!E:E,MATCH(C9,NilssonReport!G:G,)) &amp;" - "&amp; INDEX(NilssonReport!F:F,MATCH(C9,NilssonReport!G:G,))</f>
        <v>Salty&amp; Sweet - SOLANASTRATEGY</v>
      </c>
      <c r="C9" s="59">
        <f>+LARGE(NilssonReport!G:G,Top10Bottom10!$A9)</f>
        <v>0.26608100000000001</v>
      </c>
      <c r="D9" s="39">
        <f>+INDEX(NilssonReport!$I:$I,MATCH(C9,NilssonReport!G:G,0))</f>
        <v>0.2661</v>
      </c>
      <c r="F9" s="30" t="str">
        <f>+INDEX(NilssonReport!E:E,MATCH(G9,NilssonReport!I:I,)) &amp;" - "&amp; INDEX(NilssonReport!F:F,MATCH(G9,NilssonReport!I:I,))</f>
        <v>Salty&amp; Sweet - SOLANASTRATEGY</v>
      </c>
      <c r="G9" s="39">
        <f>+LARGE(NilssonReport!I:I,Top10Bottom10!$A9)</f>
        <v>0.2661</v>
      </c>
    </row>
    <row r="10" spans="1:7" x14ac:dyDescent="0.25">
      <c r="A10" s="23">
        <v>7</v>
      </c>
      <c r="B10" s="30" t="str">
        <f>+INDEX(NilssonReport!E:E,MATCH(C10,NilssonReport!G:G,)) &amp;" - "&amp; INDEX(NilssonReport!F:F,MATCH(C10,NilssonReport!G:G,))</f>
        <v>Crypto Performers - CRYPTOPERFORMERS</v>
      </c>
      <c r="C10" s="59">
        <f>+LARGE(NilssonReport!G:G,Top10Bottom10!$A10)</f>
        <v>0.24735399999999999</v>
      </c>
      <c r="D10" s="39">
        <f>+INDEX(NilssonReport!$I:$I,MATCH(C10,NilssonReport!G:G,0))</f>
        <v>0.24740000000000001</v>
      </c>
      <c r="F10" s="30" t="str">
        <f>+INDEX(NilssonReport!E:E,MATCH(G10,NilssonReport!I:I,)) &amp;" - "&amp; INDEX(NilssonReport!F:F,MATCH(G10,NilssonReport!I:I,))</f>
        <v>Crypto Performers - CRYPTOPERFORMERS</v>
      </c>
      <c r="G10" s="39">
        <f>+LARGE(NilssonReport!I:I,Top10Bottom10!$A10)</f>
        <v>0.24740000000000001</v>
      </c>
    </row>
    <row r="11" spans="1:7" x14ac:dyDescent="0.25">
      <c r="A11" s="23">
        <v>8</v>
      </c>
      <c r="B11" s="30" t="str">
        <f>+INDEX(NilssonReport!E:E,MATCH(C11,NilssonReport!G:G,)) &amp;" - "&amp; INDEX(NilssonReport!F:F,MATCH(C11,NilssonReport!G:G,))</f>
        <v>BYC CAPITAL - BYCCAPITAL</v>
      </c>
      <c r="C11" s="59">
        <f>+LARGE(NilssonReport!G:G,Top10Bottom10!$A11)</f>
        <v>0.23175799999999999</v>
      </c>
      <c r="D11" s="39">
        <f>+INDEX(NilssonReport!$I:$I,MATCH(C11,NilssonReport!G:G,0))</f>
        <v>0.23180000000000001</v>
      </c>
      <c r="F11" s="30" t="str">
        <f>+INDEX(NilssonReport!E:E,MATCH(G11,NilssonReport!I:I,)) &amp;" - "&amp; INDEX(NilssonReport!F:F,MATCH(G11,NilssonReport!I:I,))</f>
        <v>BYC CAPITAL - BYCCAPITAL</v>
      </c>
      <c r="G11" s="39">
        <f>+LARGE(NilssonReport!I:I,Top10Bottom10!$A11)</f>
        <v>0.23180000000000001</v>
      </c>
    </row>
    <row r="12" spans="1:7" x14ac:dyDescent="0.25">
      <c r="A12" s="23">
        <v>9</v>
      </c>
      <c r="B12" s="30" t="str">
        <f>+INDEX(NilssonReport!E:E,MATCH(C12,NilssonReport!G:G,)) &amp;" - "&amp; INDEX(NilssonReport!F:F,MATCH(C12,NilssonReport!G:G,))</f>
        <v>SOLtrader DrCrypto - SOLTRADER</v>
      </c>
      <c r="C12" s="59">
        <f>+LARGE(NilssonReport!G:G,Top10Bottom10!$A12)</f>
        <v>0.220938</v>
      </c>
      <c r="D12" s="39">
        <f>+INDEX(NilssonReport!$I:$I,MATCH(C12,NilssonReport!G:G,0))</f>
        <v>0.22090000000000001</v>
      </c>
      <c r="F12" s="30" t="str">
        <f>+INDEX(NilssonReport!E:E,MATCH(G12,NilssonReport!I:I,)) &amp;" - "&amp; INDEX(NilssonReport!F:F,MATCH(G12,NilssonReport!I:I,))</f>
        <v>SOLtrader DrCrypto - SOLTRADER</v>
      </c>
      <c r="G12" s="39">
        <f>+LARGE(NilssonReport!I:I,Top10Bottom10!$A12)</f>
        <v>0.22090000000000001</v>
      </c>
    </row>
    <row r="13" spans="1:7" x14ac:dyDescent="0.25">
      <c r="A13" s="23">
        <v>10</v>
      </c>
      <c r="B13" s="30" t="str">
        <f>+INDEX(NilssonReport!E:E,MATCH(C13,NilssonReport!G:G,)) &amp;" - "&amp; INDEX(NilssonReport!F:F,MATCH(C13,NilssonReport!G:G,))</f>
        <v>Suir Valley - Sure Ventures</v>
      </c>
      <c r="C13" s="59">
        <f>+LARGE(NilssonReport!G:G,Top10Bottom10!$A13)</f>
        <v>0.189024</v>
      </c>
      <c r="D13" s="39">
        <f>+INDEX(NilssonReport!$I:$I,MATCH(C13,NilssonReport!G:G,0))</f>
        <v>0.189</v>
      </c>
      <c r="F13" s="30" t="str">
        <f>+INDEX(NilssonReport!E:E,MATCH(G13,NilssonReport!I:I,)) &amp;" - "&amp; INDEX(NilssonReport!F:F,MATCH(G13,NilssonReport!I:I,))</f>
        <v>Suir Valley - Sure Ventures</v>
      </c>
      <c r="G13" s="39">
        <f>+LARGE(NilssonReport!I:I,Top10Bottom10!$A13)</f>
        <v>0.189</v>
      </c>
    </row>
    <row r="14" spans="1:7" x14ac:dyDescent="0.25">
      <c r="A14" s="23">
        <v>10</v>
      </c>
      <c r="B14" s="30" t="str">
        <f>+INDEX(NilssonReport!E:E,MATCH(C14,NilssonReport!G:G,)) &amp;" - "&amp; INDEX(NilssonReport!F:F,MATCH(C14,NilssonReport!G:G,))</f>
        <v>Cripto Future Bosti - CRIPTOFUTURE</v>
      </c>
      <c r="C14" s="59">
        <f>+SMALL(NilssonReport!G:G,Top10Bottom10!$A14)</f>
        <v>-0.25094499999999997</v>
      </c>
      <c r="D14" s="39">
        <f>+INDEX(NilssonReport!$I:$I,MATCH(C14,NilssonReport!G:G,0))</f>
        <v>-0.25090000000000001</v>
      </c>
      <c r="F14" s="30" t="str">
        <f>+INDEX(NilssonReport!E:E,MATCH(G14,NilssonReport!I:I,)) &amp;" - "&amp; INDEX(NilssonReport!F:F,MATCH(G14,NilssonReport!I:I,))</f>
        <v>Cripto Future Bosti - CRIPTOFUTURE</v>
      </c>
      <c r="G14" s="39">
        <f>+SMALL(NilssonReport!I:I,Top10Bottom10!$A14)</f>
        <v>-0.25090000000000001</v>
      </c>
    </row>
    <row r="15" spans="1:7" x14ac:dyDescent="0.25">
      <c r="A15" s="23">
        <f>+A14-1</f>
        <v>9</v>
      </c>
      <c r="B15" s="30" t="str">
        <f>+INDEX(NilssonReport!E:E,MATCH(C15,NilssonReport!G:G,)) &amp;" - "&amp; INDEX(NilssonReport!F:F,MATCH(C15,NilssonReport!G:G,))</f>
        <v>Pro Crypto Daytrading Group - FEELING</v>
      </c>
      <c r="C15" s="59">
        <f>+SMALL(NilssonReport!G:G,Top10Bottom10!$A15)</f>
        <v>-0.26196799999999998</v>
      </c>
      <c r="D15" s="39">
        <f>+INDEX(NilssonReport!$I:$I,MATCH(C15,NilssonReport!G:G,0))</f>
        <v>-0.26200000000000001</v>
      </c>
      <c r="F15" s="30" t="str">
        <f>+INDEX(NilssonReport!E:E,MATCH(G15,NilssonReport!I:I,)) &amp;" - "&amp; INDEX(NilssonReport!F:F,MATCH(G15,NilssonReport!I:I,))</f>
        <v>Pro Crypto Daytrading Group - FEELING</v>
      </c>
      <c r="G15" s="39">
        <f>+SMALL(NilssonReport!I:I,Top10Bottom10!$A15)</f>
        <v>-0.26200000000000001</v>
      </c>
    </row>
    <row r="16" spans="1:7" x14ac:dyDescent="0.25">
      <c r="A16" s="23">
        <f t="shared" ref="A16:A23" si="0">+A15-1</f>
        <v>8</v>
      </c>
      <c r="B16" s="30" t="str">
        <f>+INDEX(NilssonReport!E:E,MATCH(C16,NilssonReport!G:G,)) &amp;" - "&amp; INDEX(NilssonReport!F:F,MATCH(C16,NilssonReport!G:G,))</f>
        <v>TheCryptoOwl Strategy - THECRYPTOOWL</v>
      </c>
      <c r="C16" s="59">
        <f>+SMALL(NilssonReport!G:G,Top10Bottom10!$A16)</f>
        <v>-0.26239600000000002</v>
      </c>
      <c r="D16" s="39">
        <f>+INDEX(NilssonReport!$I:$I,MATCH(C16,NilssonReport!G:G,0))</f>
        <v>-0.26240000000000002</v>
      </c>
      <c r="F16" s="30" t="str">
        <f>+INDEX(NilssonReport!E:E,MATCH(G16,NilssonReport!I:I,)) &amp;" - "&amp; INDEX(NilssonReport!F:F,MATCH(G16,NilssonReport!I:I,))</f>
        <v>TheCryptoOwl Strategy - THECRYPTOOWL</v>
      </c>
      <c r="G16" s="39">
        <f>+SMALL(NilssonReport!I:I,Top10Bottom10!$A16)</f>
        <v>-0.26240000000000002</v>
      </c>
    </row>
    <row r="17" spans="1:7" x14ac:dyDescent="0.25">
      <c r="A17" s="23">
        <f t="shared" si="0"/>
        <v>7</v>
      </c>
      <c r="B17" s="30" t="str">
        <f>+INDEX(NilssonReport!E:E,MATCH(C17,NilssonReport!G:G,)) &amp;" - "&amp; INDEX(NilssonReport!F:F,MATCH(C17,NilssonReport!G:G,))</f>
        <v>BitcoinTradingStrategy - BITCOINTRADINGSTRATEGY</v>
      </c>
      <c r="C17" s="59">
        <f>+SMALL(NilssonReport!G:G,Top10Bottom10!$A17)</f>
        <v>-0.26239899999999999</v>
      </c>
      <c r="D17" s="39">
        <f>+INDEX(NilssonReport!$I:$I,MATCH(C17,NilssonReport!G:G,0))</f>
        <v>-0.26240000000000002</v>
      </c>
      <c r="F17" s="30" t="str">
        <f>+INDEX(NilssonReport!E:E,MATCH(G17,NilssonReport!I:I,)) &amp;" - "&amp; INDEX(NilssonReport!F:F,MATCH(G17,NilssonReport!I:I,))</f>
        <v>TheCryptoOwl Strategy - THECRYPTOOWL</v>
      </c>
      <c r="G17" s="39">
        <f>+SMALL(NilssonReport!I:I,Top10Bottom10!$A17)</f>
        <v>-0.26240000000000002</v>
      </c>
    </row>
    <row r="18" spans="1:7" x14ac:dyDescent="0.25">
      <c r="A18" s="23">
        <f t="shared" si="0"/>
        <v>6</v>
      </c>
      <c r="B18" s="30" t="str">
        <f>+INDEX(NilssonReport!E:E,MATCH(C18,NilssonReport!G:G,)) &amp;" - "&amp; INDEX(NilssonReport!F:F,MATCH(C18,NilssonReport!G:G,))</f>
        <v>Hot altcoins Costl Wardrob - ALTCOINODYSSEY</v>
      </c>
      <c r="C18" s="59">
        <f>+SMALL(NilssonReport!G:G,Top10Bottom10!$A18)</f>
        <v>-0.26265899999999998</v>
      </c>
      <c r="D18" s="39">
        <f>+INDEX(NilssonReport!$I:$I,MATCH(C18,NilssonReport!G:G,0))</f>
        <v>-0.26269999999999999</v>
      </c>
      <c r="F18" s="30" t="str">
        <f>+INDEX(NilssonReport!E:E,MATCH(G18,NilssonReport!I:I,)) &amp;" - "&amp; INDEX(NilssonReport!F:F,MATCH(G18,NilssonReport!I:I,))</f>
        <v>Hot altcoins Costl Wardrob - ALTCOINODYSSEY</v>
      </c>
      <c r="G18" s="39">
        <f>+SMALL(NilssonReport!I:I,Top10Bottom10!$A18)</f>
        <v>-0.26269999999999999</v>
      </c>
    </row>
    <row r="19" spans="1:7" x14ac:dyDescent="0.25">
      <c r="A19" s="23">
        <f t="shared" si="0"/>
        <v>5</v>
      </c>
      <c r="B19" s="30" t="str">
        <f>+INDEX(NilssonReport!E:E,MATCH(C19,NilssonReport!G:G,)) &amp;" - "&amp; INDEX(NilssonReport!F:F,MATCH(C19,NilssonReport!G:G,))</f>
        <v>TitaniumStrategy Titanium - JASMYSTRATEGY</v>
      </c>
      <c r="C19" s="59">
        <f>+SMALL(NilssonReport!G:G,Top10Bottom10!$A19)</f>
        <v>-0.276841</v>
      </c>
      <c r="D19" s="39">
        <f>+INDEX(NilssonReport!$I:$I,MATCH(C19,NilssonReport!G:G,0))</f>
        <v>-0.27679999999999999</v>
      </c>
      <c r="F19" s="30" t="str">
        <f>+INDEX(NilssonReport!E:E,MATCH(G19,NilssonReport!I:I,)) &amp;" - "&amp; INDEX(NilssonReport!F:F,MATCH(G19,NilssonReport!I:I,))</f>
        <v>TitaniumStrategy Titanium - JASMYSTRATEGY</v>
      </c>
      <c r="G19" s="39">
        <f>+SMALL(NilssonReport!I:I,Top10Bottom10!$A19)</f>
        <v>-0.27679999999999999</v>
      </c>
    </row>
    <row r="20" spans="1:7" x14ac:dyDescent="0.25">
      <c r="A20" s="23">
        <f t="shared" si="0"/>
        <v>4</v>
      </c>
      <c r="B20" s="30" t="str">
        <f>+INDEX(NilssonReport!E:E,MATCH(C20,NilssonReport!G:G,)) &amp;" - "&amp; INDEX(NilssonReport!F:F,MATCH(C20,NilssonReport!G:G,))</f>
        <v>Dazza LT - DAZZALTHOLD</v>
      </c>
      <c r="C20" s="59">
        <f>+SMALL(NilssonReport!G:G,Top10Bottom10!$A20)</f>
        <v>-0.29596299999999998</v>
      </c>
      <c r="D20" s="39">
        <f>+INDEX(NilssonReport!$I:$I,MATCH(C20,NilssonReport!G:G,0))</f>
        <v>-0.29599999999999999</v>
      </c>
      <c r="F20" s="30" t="str">
        <f>+INDEX(NilssonReport!E:E,MATCH(G20,NilssonReport!I:I,)) &amp;" - "&amp; INDEX(NilssonReport!F:F,MATCH(G20,NilssonReport!I:I,))</f>
        <v>Dazza LT - DAZZALTHOLD</v>
      </c>
      <c r="G20" s="39">
        <f>+SMALL(NilssonReport!I:I,Top10Bottom10!$A20)</f>
        <v>-0.29599999999999999</v>
      </c>
    </row>
    <row r="21" spans="1:7" x14ac:dyDescent="0.25">
      <c r="A21" s="23">
        <f t="shared" si="0"/>
        <v>3</v>
      </c>
      <c r="B21" s="30" t="str">
        <f>+INDEX(NilssonReport!E:E,MATCH(C21,NilssonReport!G:G,)) &amp;" - "&amp; INDEX(NilssonReport!F:F,MATCH(C21,NilssonReport!G:G,))</f>
        <v>Limestone Investment Fund - LIMESTONE</v>
      </c>
      <c r="C21" s="59">
        <f>+SMALL(NilssonReport!G:G,Top10Bottom10!$A21)</f>
        <v>-0.29657</v>
      </c>
      <c r="D21" s="39">
        <f>+INDEX(NilssonReport!$I:$I,MATCH(C21,NilssonReport!G:G,0))</f>
        <v>-0.29659999999999997</v>
      </c>
      <c r="F21" s="30" t="str">
        <f>+INDEX(NilssonReport!E:E,MATCH(G21,NilssonReport!I:I,)) &amp;" - "&amp; INDEX(NilssonReport!F:F,MATCH(G21,NilssonReport!I:I,))</f>
        <v>Limestone Investment Fund - LIMESTONE</v>
      </c>
      <c r="G21" s="39">
        <f>+SMALL(NilssonReport!I:I,Top10Bottom10!$A21)</f>
        <v>-0.29659999999999997</v>
      </c>
    </row>
    <row r="22" spans="1:7" x14ac:dyDescent="0.25">
      <c r="A22" s="23">
        <f t="shared" si="0"/>
        <v>2</v>
      </c>
      <c r="B22" s="30" t="str">
        <f>+INDEX(NilssonReport!E:E,MATCH(C22,NilssonReport!G:G,)) &amp;" - "&amp; INDEX(NilssonReport!F:F,MATCH(C22,NilssonReport!G:G,))</f>
        <v>Digital 9 - Infrastructure PLC</v>
      </c>
      <c r="C22" s="59">
        <f>+SMALL(NilssonReport!G:G,Top10Bottom10!$A22)</f>
        <v>-0.36176199999999997</v>
      </c>
      <c r="D22" s="39">
        <f>+INDEX(NilssonReport!$I:$I,MATCH(C22,NilssonReport!G:G,0))</f>
        <v>-0.36180000000000001</v>
      </c>
      <c r="F22" s="30" t="str">
        <f>+INDEX(NilssonReport!E:E,MATCH(G22,NilssonReport!I:I,)) &amp;" - "&amp; INDEX(NilssonReport!F:F,MATCH(G22,NilssonReport!I:I,))</f>
        <v>Digital 9 - Infrastructure PLC</v>
      </c>
      <c r="G22" s="39">
        <f>+SMALL(NilssonReport!I:I,Top10Bottom10!$A22)</f>
        <v>-0.36180000000000001</v>
      </c>
    </row>
    <row r="23" spans="1:7" x14ac:dyDescent="0.25">
      <c r="A23" s="23">
        <f t="shared" si="0"/>
        <v>1</v>
      </c>
      <c r="B23" s="41" t="str">
        <f>+INDEX(NilssonReport!E:E,MATCH(C23,NilssonReport!G:G,)) &amp;" - "&amp; INDEX(NilssonReport!F:F,MATCH(C23,NilssonReport!G:G,))</f>
        <v>SIRIUS CMa Sirius1CMa - SIRIUS SIRIUS CMa</v>
      </c>
      <c r="C23" s="68">
        <f>+SMALL(NilssonReport!G:G,Top10Bottom10!$A23)</f>
        <v>-0.511992</v>
      </c>
      <c r="D23" s="42">
        <f>+INDEX(NilssonReport!$I:$I,MATCH(C23,NilssonReport!G:G,0))</f>
        <v>-0.51200000000000001</v>
      </c>
      <c r="F23" s="41" t="str">
        <f>+INDEX(NilssonReport!E:E,MATCH(G23,NilssonReport!I:I,)) &amp;" - "&amp; INDEX(NilssonReport!F:F,MATCH(G23,NilssonReport!I:I,))</f>
        <v>SIRIUS CMa Sirius1CMa - SIRIUS SIRIUS CMa</v>
      </c>
      <c r="G23" s="42">
        <f>+SMALL(NilssonReport!I:I,Top10Bottom10!$A23)</f>
        <v>-0.51200000000000001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F8155-E985-44AE-9C5D-B8DAEE4BCAA8}">
  <dimension ref="A3:G23"/>
  <sheetViews>
    <sheetView zoomScale="85" zoomScaleNormal="85" workbookViewId="0">
      <selection activeCell="J23" sqref="J23"/>
    </sheetView>
  </sheetViews>
  <sheetFormatPr defaultColWidth="9.140625" defaultRowHeight="15" x14ac:dyDescent="0.25"/>
  <cols>
    <col min="1" max="1" width="9.140625" style="1"/>
    <col min="2" max="2" width="99.42578125" style="1" bestFit="1" customWidth="1"/>
    <col min="3" max="3" width="9" style="1" bestFit="1" customWidth="1"/>
    <col min="4" max="4" width="7.28515625" style="1" customWidth="1"/>
    <col min="5" max="5" width="9.140625" style="1"/>
    <col min="6" max="6" width="82.140625" style="4" bestFit="1" customWidth="1"/>
    <col min="7" max="16384" width="9.140625" style="4"/>
  </cols>
  <sheetData>
    <row r="3" spans="1:7" x14ac:dyDescent="0.25">
      <c r="B3" s="9" t="s">
        <v>303</v>
      </c>
      <c r="C3" s="17" t="s">
        <v>301</v>
      </c>
      <c r="D3" s="10" t="s">
        <v>0</v>
      </c>
      <c r="F3" s="9" t="s">
        <v>303</v>
      </c>
      <c r="G3" s="10" t="s">
        <v>0</v>
      </c>
    </row>
    <row r="4" spans="1:7" x14ac:dyDescent="0.25">
      <c r="A4" s="1">
        <v>1</v>
      </c>
      <c r="B4" s="5" t="str">
        <f>+INDEX(NilssonReportCTA!E:E,MATCH(C4,NilssonReportCTA!G:G,)) &amp;" - "&amp; INDEX(NilssonReportCTA!F:F,MATCH(C4,NilssonReportCTA!G:G,0))</f>
        <v>DUNN Capital Management - Managed Futures Strategy (Arrow)</v>
      </c>
      <c r="C4" s="18">
        <f>+LARGE(NilssonReportCTA!G:G,Top10Bottom10CTA!$A4)</f>
        <v>6.5554000000000001E-2</v>
      </c>
      <c r="D4" s="11">
        <f>+INDEX(NilssonReportCTA!$I:$I,MATCH(C4,NilssonReportCTA!G:G,0))</f>
        <v>6.5600000000000006E-2</v>
      </c>
      <c r="F4" s="5" t="str">
        <f>+INDEX(NilssonReportCTA!E:E,MATCH(G4,NilssonReportCTA!I:I,)) &amp;" - "&amp; INDEX(NilssonReportCTA!F:F,MATCH(G4,NilssonReportCTA!I:I,))</f>
        <v>DUNN Capital Management - Managed Futures Strategy (Arrow)</v>
      </c>
      <c r="G4" s="11">
        <f>+LARGE(NilssonReportCTA!I:I,Top10Bottom10CTA!$A4)</f>
        <v>6.5600000000000006E-2</v>
      </c>
    </row>
    <row r="5" spans="1:7" x14ac:dyDescent="0.25">
      <c r="A5" s="1">
        <v>2</v>
      </c>
      <c r="B5" s="6" t="str">
        <f>+INDEX(NilssonReportCTA!E:E,MATCH(C5,NilssonReportCTA!G:G,)) &amp;" - "&amp; INDEX(NilssonReportCTA!F:F,MATCH(C5,NilssonReportCTA!G:G,))</f>
        <v>Campbell &amp; Company - Managed Futures</v>
      </c>
      <c r="C5" s="14">
        <f>+LARGE(NilssonReportCTA!G:G,Top10Bottom10CTA!$A5)</f>
        <v>4.8589E-2</v>
      </c>
      <c r="D5" s="12">
        <f>+INDEX(NilssonReportCTA!$I:$I,MATCH(C5,NilssonReportCTA!G:G,0))</f>
        <v>4.8599999999999997E-2</v>
      </c>
      <c r="F5" s="6" t="str">
        <f>+INDEX(NilssonReportCTA!E:E,MATCH(G5,NilssonReportCTA!I:I,)) &amp;" - "&amp; INDEX(NilssonReportCTA!F:F,MATCH(G5,NilssonReportCTA!I:I,))</f>
        <v>Campbell &amp; Company - Managed Futures</v>
      </c>
      <c r="G5" s="12">
        <f>+LARGE(NilssonReportCTA!I:I,Top10Bottom10CTA!$A5)</f>
        <v>4.8599999999999997E-2</v>
      </c>
    </row>
    <row r="6" spans="1:7" x14ac:dyDescent="0.25">
      <c r="A6" s="1">
        <v>3</v>
      </c>
      <c r="B6" s="6" t="str">
        <f>+INDEX(NilssonReportCTA!E:E,MATCH(C6,NilssonReportCTA!G:G,)) &amp;" - "&amp; INDEX(NilssonReportCTA!F:F,MATCH(C6,NilssonReportCTA!G:G,))</f>
        <v>Dorsey Wright - DWA Tactical</v>
      </c>
      <c r="C6" s="14">
        <f>+LARGE(NilssonReportCTA!G:G,Top10Bottom10CTA!$A6)</f>
        <v>4.1314999999999998E-2</v>
      </c>
      <c r="D6" s="12">
        <f>+INDEX(NilssonReportCTA!$I:$I,MATCH(C6,NilssonReportCTA!G:G,0))</f>
        <v>4.1300000000000003E-2</v>
      </c>
      <c r="F6" s="6" t="str">
        <f>+INDEX(NilssonReportCTA!E:E,MATCH(G6,NilssonReportCTA!I:I,)) &amp;" - "&amp; INDEX(NilssonReportCTA!F:F,MATCH(G6,NilssonReportCTA!I:I,))</f>
        <v>Dorsey Wright - DWA Tactical</v>
      </c>
      <c r="G6" s="12">
        <f>+LARGE(NilssonReportCTA!I:I,Top10Bottom10CTA!$A6)</f>
        <v>4.1300000000000003E-2</v>
      </c>
    </row>
    <row r="7" spans="1:7" x14ac:dyDescent="0.25">
      <c r="A7" s="1">
        <v>4</v>
      </c>
      <c r="B7" s="6" t="str">
        <f>+INDEX(NilssonReportCTA!E:E,MATCH(C7,NilssonReportCTA!G:G,)) &amp;" - "&amp; INDEX(NilssonReportCTA!F:F,MATCH(C7,NilssonReportCTA!G:G,))</f>
        <v>Rational Advisors - Rational/ReSolve Adaptive Asset Allc</v>
      </c>
      <c r="C7" s="14">
        <f>+LARGE(NilssonReportCTA!G:G,Top10Bottom10CTA!$A7)</f>
        <v>3.814E-2</v>
      </c>
      <c r="D7" s="12">
        <f>+INDEX(NilssonReportCTA!$I:$I,MATCH(C7,NilssonReportCTA!G:G,0))</f>
        <v>3.8100000000000002E-2</v>
      </c>
      <c r="F7" s="6" t="str">
        <f>+INDEX(NilssonReportCTA!E:E,MATCH(G7,NilssonReportCTA!I:I,)) &amp;" - "&amp; INDEX(NilssonReportCTA!F:F,MATCH(G7,NilssonReportCTA!I:I,))</f>
        <v>Rational Advisors - Rational/ReSolve Adaptive Asset Allc</v>
      </c>
      <c r="G7" s="12">
        <f>+LARGE(NilssonReportCTA!I:I,Top10Bottom10CTA!$A7)</f>
        <v>3.8100000000000002E-2</v>
      </c>
    </row>
    <row r="8" spans="1:7" x14ac:dyDescent="0.25">
      <c r="A8" s="1">
        <v>5</v>
      </c>
      <c r="B8" s="6" t="str">
        <f>+INDEX(NilssonReportCTA!E:E,MATCH(C8,NilssonReportCTA!G:G,)) &amp;" - "&amp; INDEX(NilssonReportCTA!F:F,MATCH(C8,NilssonReportCTA!G:G,))</f>
        <v>Chesapeake Capital Corporation - AXS Chesapeake Strategy</v>
      </c>
      <c r="C8" s="14">
        <f>+LARGE(NilssonReportCTA!G:G,Top10Bottom10CTA!$A8)</f>
        <v>3.1940000000000003E-2</v>
      </c>
      <c r="D8" s="12">
        <f>+INDEX(NilssonReportCTA!$I:$I,MATCH(C8,NilssonReportCTA!G:G,0))</f>
        <v>3.1899999999999998E-2</v>
      </c>
      <c r="F8" s="6" t="str">
        <f>+INDEX(NilssonReportCTA!E:E,MATCH(G8,NilssonReportCTA!I:I,)) &amp;" - "&amp; INDEX(NilssonReportCTA!F:F,MATCH(G8,NilssonReportCTA!I:I,))</f>
        <v>Chesapeake Capital Corporation - AXS Chesapeake Strategy</v>
      </c>
      <c r="G8" s="12">
        <f>+LARGE(NilssonReportCTA!I:I,Top10Bottom10CTA!$A8)</f>
        <v>3.1899999999999998E-2</v>
      </c>
    </row>
    <row r="9" spans="1:7" x14ac:dyDescent="0.25">
      <c r="A9" s="1">
        <v>6</v>
      </c>
      <c r="B9" s="6" t="str">
        <f>+INDEX(NilssonReportCTA!E:E,MATCH(C9,NilssonReportCTA!G:G,)) &amp;" - "&amp; INDEX(NilssonReportCTA!F:F,MATCH(C9,NilssonReportCTA!G:G,))</f>
        <v>ABR - Dynamic Short Volatility Fund</v>
      </c>
      <c r="C9" s="14">
        <f>+LARGE(NilssonReportCTA!G:G,Top10Bottom10CTA!$A9)</f>
        <v>2.7810000000000001E-2</v>
      </c>
      <c r="D9" s="12">
        <f>+INDEX(NilssonReportCTA!$I:$I,MATCH(C9,NilssonReportCTA!G:G,0))</f>
        <v>2.7799999999999998E-2</v>
      </c>
      <c r="F9" s="6" t="str">
        <f>+INDEX(NilssonReportCTA!E:E,MATCH(G9,NilssonReportCTA!I:I,)) &amp;" - "&amp; INDEX(NilssonReportCTA!F:F,MATCH(G9,NilssonReportCTA!I:I,))</f>
        <v>Melqart Asset Management - KEAL Macro Fund</v>
      </c>
      <c r="G9" s="12">
        <f>+LARGE(NilssonReportCTA!I:I,Top10Bottom10CTA!$A9)</f>
        <v>3.04E-2</v>
      </c>
    </row>
    <row r="10" spans="1:7" x14ac:dyDescent="0.25">
      <c r="A10" s="1">
        <v>7</v>
      </c>
      <c r="B10" s="6" t="str">
        <f>+INDEX(NilssonReportCTA!E:E,MATCH(C10,NilssonReportCTA!G:G,)) &amp;" - "&amp; INDEX(NilssonReportCTA!F:F,MATCH(C10,NilssonReportCTA!G:G,))</f>
        <v>ABR - 50/50 Volatility Investor</v>
      </c>
      <c r="C10" s="14">
        <f>+LARGE(NilssonReportCTA!G:G,Top10Bottom10CTA!$A10)</f>
        <v>2.7023999999999999E-2</v>
      </c>
      <c r="D10" s="12">
        <f>+INDEX(NilssonReportCTA!$I:$I,MATCH(C10,NilssonReportCTA!G:G,0))</f>
        <v>2.7E-2</v>
      </c>
      <c r="F10" s="6" t="str">
        <f>+INDEX(NilssonReportCTA!E:E,MATCH(G10,NilssonReportCTA!I:I,)) &amp;" - "&amp; INDEX(NilssonReportCTA!F:F,MATCH(G10,NilssonReportCTA!I:I,))</f>
        <v>ABR - Dynamic Short Volatility Fund</v>
      </c>
      <c r="G10" s="12">
        <f>+LARGE(NilssonReportCTA!I:I,Top10Bottom10CTA!$A10)</f>
        <v>2.7799999999999998E-2</v>
      </c>
    </row>
    <row r="11" spans="1:7" x14ac:dyDescent="0.25">
      <c r="A11" s="1">
        <v>8</v>
      </c>
      <c r="B11" s="6" t="str">
        <f>+INDEX(NilssonReportCTA!E:E,MATCH(C11,NilssonReportCTA!G:G,)) &amp;" - "&amp; INDEX(NilssonReportCTA!F:F,MATCH(C11,NilssonReportCTA!G:G,))</f>
        <v>Redwood - Systematic Macro Trend (SMarT)</v>
      </c>
      <c r="C11" s="14">
        <f>+LARGE(NilssonReportCTA!G:G,Top10Bottom10CTA!$A11)</f>
        <v>2.5354000000000002E-2</v>
      </c>
      <c r="D11" s="12">
        <f>+INDEX(NilssonReportCTA!$I:$I,MATCH(C11,NilssonReportCTA!G:G,0))</f>
        <v>2.5399999999999999E-2</v>
      </c>
      <c r="F11" s="6" t="str">
        <f>+INDEX(NilssonReportCTA!E:E,MATCH(G11,NilssonReportCTA!I:I,)) &amp;" - "&amp; INDEX(NilssonReportCTA!F:F,MATCH(G11,NilssonReportCTA!I:I,))</f>
        <v>ABR - 50/50 Volatility Investor</v>
      </c>
      <c r="G11" s="12">
        <f>+LARGE(NilssonReportCTA!I:I,Top10Bottom10CTA!$A11)</f>
        <v>2.7E-2</v>
      </c>
    </row>
    <row r="12" spans="1:7" x14ac:dyDescent="0.25">
      <c r="A12" s="1">
        <v>9</v>
      </c>
      <c r="B12" s="6" t="str">
        <f>+INDEX(NilssonReportCTA!E:E,MATCH(C12,NilssonReportCTA!G:G,)) &amp;" - "&amp; INDEX(NilssonReportCTA!F:F,MATCH(C12,NilssonReportCTA!G:G,))</f>
        <v>LoCorr Fund Management - Long/Short Commodity Strats</v>
      </c>
      <c r="C12" s="14">
        <f>+LARGE(NilssonReportCTA!G:G,Top10Bottom10CTA!$A12)</f>
        <v>2.3982E-2</v>
      </c>
      <c r="D12" s="12">
        <f>+INDEX(NilssonReportCTA!$I:$I,MATCH(C12,NilssonReportCTA!G:G,0))</f>
        <v>2.4E-2</v>
      </c>
      <c r="F12" s="6" t="str">
        <f>+INDEX(NilssonReportCTA!E:E,MATCH(G12,NilssonReportCTA!I:I,)) &amp;" - "&amp; INDEX(NilssonReportCTA!F:F,MATCH(G12,NilssonReportCTA!I:I,))</f>
        <v>Redwood - Systematic Macro Trend (SMarT)</v>
      </c>
      <c r="G12" s="12">
        <f>+LARGE(NilssonReportCTA!I:I,Top10Bottom10CTA!$A12)</f>
        <v>2.5399999999999999E-2</v>
      </c>
    </row>
    <row r="13" spans="1:7" x14ac:dyDescent="0.25">
      <c r="A13" s="1">
        <v>10</v>
      </c>
      <c r="B13" s="6" t="str">
        <f>+INDEX(NilssonReportCTA!E:E,MATCH(C13,NilssonReportCTA!G:G,)) &amp;" - "&amp; INDEX(NilssonReportCTA!F:F,MATCH(C13,NilssonReportCTA!G:G,))</f>
        <v>Graham Capital Mgmt LP - Diversified Macro Fund (JHancook)</v>
      </c>
      <c r="C13" s="14">
        <f>+LARGE(NilssonReportCTA!G:G,Top10Bottom10CTA!$A13)</f>
        <v>2.3229E-2</v>
      </c>
      <c r="D13" s="12">
        <f>+INDEX(NilssonReportCTA!$I:$I,MATCH(C13,NilssonReportCTA!G:G,0))</f>
        <v>2.3199999999999998E-2</v>
      </c>
      <c r="F13" s="6" t="str">
        <f>+INDEX(NilssonReportCTA!E:E,MATCH(G13,NilssonReportCTA!I:I,)) &amp;" - "&amp; INDEX(NilssonReportCTA!F:F,MATCH(G13,NilssonReportCTA!I:I,))</f>
        <v>LoCorr Fund Management - Long/Short Commodity Strats</v>
      </c>
      <c r="G13" s="12">
        <f>+LARGE(NilssonReportCTA!I:I,Top10Bottom10CTA!$A13)</f>
        <v>2.4E-2</v>
      </c>
    </row>
    <row r="14" spans="1:7" x14ac:dyDescent="0.25">
      <c r="A14" s="1">
        <v>10</v>
      </c>
      <c r="B14" s="6" t="str">
        <f>+INDEX(NilssonReportCTA!E:E,MATCH(C14,NilssonReportCTA!G:G,)) &amp;" - "&amp; INDEX(NilssonReportCTA!F:F,MATCH(C14,NilssonReportCTA!G:G,))</f>
        <v>AQR Capital Management - AQR Global Macro Fund</v>
      </c>
      <c r="C14" s="14">
        <f>+SMALL(NilssonReportCTA!G:G,Top10Bottom10CTA!$A14)</f>
        <v>6.3720000000000001E-3</v>
      </c>
      <c r="D14" s="12">
        <f>+INDEX(NilssonReportCTA!$I:$I,MATCH(C14,NilssonReportCTA!G:G,0))</f>
        <v>6.4000000000000003E-3</v>
      </c>
      <c r="F14" s="6" t="str">
        <f>+INDEX(NilssonReportCTA!E:E,MATCH(G14,NilssonReportCTA!I:I,)) &amp;" - "&amp; INDEX(NilssonReportCTA!F:F,MATCH(G14,NilssonReportCTA!I:I,))</f>
        <v>AQR Capital Management - AQR Global Macro Fund</v>
      </c>
      <c r="G14" s="12">
        <f>+SMALL(NilssonReportCTA!I:I,Top10Bottom10CTA!$A14)</f>
        <v>6.4000000000000003E-3</v>
      </c>
    </row>
    <row r="15" spans="1:7" x14ac:dyDescent="0.25">
      <c r="A15" s="1">
        <f>+A14-1</f>
        <v>9</v>
      </c>
      <c r="B15" s="6" t="str">
        <f>+INDEX(NilssonReportCTA!E:E,MATCH(C15,NilssonReportCTA!G:G,)) &amp;" - "&amp; INDEX(NilssonReportCTA!F:F,MATCH(C15,NilssonReportCTA!G:G,))</f>
        <v>AQR Capital Management - AQR Managed Futures HV Strategy</v>
      </c>
      <c r="C15" s="14">
        <f>+SMALL(NilssonReportCTA!G:G,Top10Bottom10CTA!$A15)</f>
        <v>4.7559999999999998E-3</v>
      </c>
      <c r="D15" s="12">
        <f>+INDEX(NilssonReportCTA!$I:$I,MATCH(C15,NilssonReportCTA!G:G,0))</f>
        <v>4.7999999999999996E-3</v>
      </c>
      <c r="F15" s="6" t="str">
        <f>+INDEX(NilssonReportCTA!E:E,MATCH(G15,NilssonReportCTA!I:I,)) &amp;" - "&amp; INDEX(NilssonReportCTA!F:F,MATCH(G15,NilssonReportCTA!I:I,))</f>
        <v>AQR Capital Management - AQR Managed Futures HV Strategy</v>
      </c>
      <c r="G15" s="12">
        <f>+SMALL(NilssonReportCTA!I:I,Top10Bottom10CTA!$A15)</f>
        <v>4.7999999999999996E-3</v>
      </c>
    </row>
    <row r="16" spans="1:7" x14ac:dyDescent="0.25">
      <c r="A16" s="1">
        <f t="shared" ref="A16:A23" si="0">+A15-1</f>
        <v>8</v>
      </c>
      <c r="B16" s="6" t="str">
        <f>+INDEX(NilssonReportCTA!E:E,MATCH(C16,NilssonReportCTA!G:G,)) &amp;" - "&amp; INDEX(NilssonReportCTA!F:F,MATCH(C16,NilssonReportCTA!G:G,))</f>
        <v>AQR Capital Management - AQR Managed Futures</v>
      </c>
      <c r="C16" s="14">
        <f>+SMALL(NilssonReportCTA!G:G,Top10Bottom10CTA!$A16)</f>
        <v>2.3410000000000002E-3</v>
      </c>
      <c r="D16" s="12">
        <f>+INDEX(NilssonReportCTA!$I:$I,MATCH(C16,NilssonReportCTA!G:G,0))</f>
        <v>2.3E-3</v>
      </c>
      <c r="F16" s="6" t="str">
        <f>+INDEX(NilssonReportCTA!E:E,MATCH(G16,NilssonReportCTA!I:I,)) &amp;" - "&amp; INDEX(NilssonReportCTA!F:F,MATCH(G16,NilssonReportCTA!I:I,))</f>
        <v>AQR Capital Management - AQR Managed Futures</v>
      </c>
      <c r="G16" s="12">
        <f>+SMALL(NilssonReportCTA!I:I,Top10Bottom10CTA!$A16)</f>
        <v>2.3E-3</v>
      </c>
    </row>
    <row r="17" spans="1:7" x14ac:dyDescent="0.25">
      <c r="A17" s="1">
        <f t="shared" si="0"/>
        <v>7</v>
      </c>
      <c r="B17" s="6" t="str">
        <f>+INDEX(NilssonReportCTA!E:E,MATCH(C17,NilssonReportCTA!G:G,)) &amp;" - "&amp; INDEX(NilssonReportCTA!F:F,MATCH(C17,NilssonReportCTA!G:G,))</f>
        <v>Altegris Advisors - Evolution</v>
      </c>
      <c r="C17" s="14">
        <f>+SMALL(NilssonReportCTA!G:G,Top10Bottom10CTA!$A17)</f>
        <v>-1.4790000000000001E-3</v>
      </c>
      <c r="D17" s="12">
        <f>+INDEX(NilssonReportCTA!$I:$I,MATCH(C17,NilssonReportCTA!G:G,0))</f>
        <v>-1.5E-3</v>
      </c>
      <c r="F17" s="6" t="str">
        <f>+INDEX(NilssonReportCTA!E:E,MATCH(G17,NilssonReportCTA!I:I,)) &amp;" - "&amp; INDEX(NilssonReportCTA!F:F,MATCH(G17,NilssonReportCTA!I:I,))</f>
        <v>Altegris Advisors - Evolution</v>
      </c>
      <c r="G17" s="12">
        <f>+SMALL(NilssonReportCTA!I:I,Top10Bottom10CTA!$A17)</f>
        <v>-1.5E-3</v>
      </c>
    </row>
    <row r="18" spans="1:7" x14ac:dyDescent="0.25">
      <c r="A18" s="1">
        <f t="shared" si="0"/>
        <v>6</v>
      </c>
      <c r="B18" s="6" t="str">
        <f>+INDEX(NilssonReportCTA!E:E,MATCH(C18,NilssonReportCTA!G:G,)) &amp;" - "&amp; INDEX(NilssonReportCTA!F:F,MATCH(C18,NilssonReportCTA!G:G,))</f>
        <v>Guggenheim Investments - Guggenheim Managed Futures Strategy</v>
      </c>
      <c r="C18" s="14">
        <f>+SMALL(NilssonReportCTA!G:G,Top10Bottom10CTA!$A18)</f>
        <v>-1.756E-3</v>
      </c>
      <c r="D18" s="12">
        <f>+INDEX(NilssonReportCTA!$I:$I,MATCH(C18,NilssonReportCTA!G:G,0))</f>
        <v>-1.8E-3</v>
      </c>
      <c r="F18" s="6" t="str">
        <f>+INDEX(NilssonReportCTA!E:E,MATCH(G18,NilssonReportCTA!I:I,)) &amp;" - "&amp; INDEX(NilssonReportCTA!F:F,MATCH(G18,NilssonReportCTA!I:I,))</f>
        <v>Guggenheim Investments - Guggenheim Managed Futures Strategy</v>
      </c>
      <c r="G18" s="12">
        <f>+SMALL(NilssonReportCTA!I:I,Top10Bottom10CTA!$A18)</f>
        <v>-1.8E-3</v>
      </c>
    </row>
    <row r="19" spans="1:7" x14ac:dyDescent="0.25">
      <c r="A19" s="1">
        <f t="shared" si="0"/>
        <v>5</v>
      </c>
      <c r="B19" s="6" t="str">
        <f>+INDEX(NilssonReportCTA!E:E,MATCH(C19,NilssonReportCTA!G:G,)) &amp;" - "&amp; INDEX(NilssonReportCTA!F:F,MATCH(C19,NilssonReportCTA!G:G,))</f>
        <v>DoubleLine - Multi-Asset Trend</v>
      </c>
      <c r="C19" s="14">
        <f>+SMALL(NilssonReportCTA!G:G,Top10Bottom10CTA!$A19)</f>
        <v>-8.2869999999999992E-3</v>
      </c>
      <c r="D19" s="12">
        <f>+INDEX(NilssonReportCTA!$I:$I,MATCH(C19,NilssonReportCTA!G:G,0))</f>
        <v>-8.3000000000000001E-3</v>
      </c>
      <c r="F19" s="6" t="str">
        <f>+INDEX(NilssonReportCTA!E:E,MATCH(G19,NilssonReportCTA!I:I,)) &amp;" - "&amp; INDEX(NilssonReportCTA!F:F,MATCH(G19,NilssonReportCTA!I:I,))</f>
        <v>DoubleLine - Multi-Asset Trend</v>
      </c>
      <c r="G19" s="12">
        <f>+SMALL(NilssonReportCTA!I:I,Top10Bottom10CTA!$A19)</f>
        <v>-8.3000000000000001E-3</v>
      </c>
    </row>
    <row r="20" spans="1:7" x14ac:dyDescent="0.25">
      <c r="A20" s="1">
        <f t="shared" si="0"/>
        <v>4</v>
      </c>
      <c r="B20" s="6" t="str">
        <f>+INDEX(NilssonReportCTA!E:E,MATCH(C20,NilssonReportCTA!G:G,)) &amp;" - "&amp; INDEX(NilssonReportCTA!F:F,MATCH(C20,NilssonReportCTA!G:G,))</f>
        <v>Man AHL - American Beacon AHL Mgd Futs Strat Instl</v>
      </c>
      <c r="C20" s="14">
        <f>+SMALL(NilssonReportCTA!G:G,Top10Bottom10CTA!$A20)</f>
        <v>-1.1346999999999999E-2</v>
      </c>
      <c r="D20" s="12">
        <f>+INDEX(NilssonReportCTA!$I:$I,MATCH(C20,NilssonReportCTA!G:G,0))</f>
        <v>-1.1299999999999999E-2</v>
      </c>
      <c r="F20" s="6" t="str">
        <f>+INDEX(NilssonReportCTA!E:E,MATCH(G20,NilssonReportCTA!I:I,)) &amp;" - "&amp; INDEX(NilssonReportCTA!F:F,MATCH(G20,NilssonReportCTA!I:I,))</f>
        <v>Man AHL - American Beacon AHL Mgd Futs Strat Instl</v>
      </c>
      <c r="G20" s="12">
        <f>+SMALL(NilssonReportCTA!I:I,Top10Bottom10CTA!$A20)</f>
        <v>-1.1299999999999999E-2</v>
      </c>
    </row>
    <row r="21" spans="1:7" x14ac:dyDescent="0.25">
      <c r="A21" s="1">
        <f t="shared" si="0"/>
        <v>3</v>
      </c>
      <c r="B21" s="6" t="str">
        <f>+INDEX(NilssonReportCTA!E:E,MATCH(C21,NilssonReportCTA!G:G,)) &amp;" - "&amp; INDEX(NilssonReportCTA!F:F,MATCH(C21,NilssonReportCTA!G:G,))</f>
        <v>PIMCO - Trends Composite</v>
      </c>
      <c r="C21" s="14">
        <f>+SMALL(NilssonReportCTA!G:G,Top10Bottom10CTA!$A21)</f>
        <v>-2.6001E-2</v>
      </c>
      <c r="D21" s="12">
        <f>+INDEX(NilssonReportCTA!$I:$I,MATCH(C21,NilssonReportCTA!G:G,0))</f>
        <v>-2.5999999999999999E-2</v>
      </c>
      <c r="F21" s="6" t="str">
        <f>+INDEX(NilssonReportCTA!E:E,MATCH(G21,NilssonReportCTA!I:I,)) &amp;" - "&amp; INDEX(NilssonReportCTA!F:F,MATCH(G21,NilssonReportCTA!I:I,))</f>
        <v>PIMCO - Trends Composite</v>
      </c>
      <c r="G21" s="12">
        <f>+SMALL(NilssonReportCTA!I:I,Top10Bottom10CTA!$A21)</f>
        <v>-2.5999999999999999E-2</v>
      </c>
    </row>
    <row r="22" spans="1:7" x14ac:dyDescent="0.25">
      <c r="A22" s="1">
        <f t="shared" si="0"/>
        <v>2</v>
      </c>
      <c r="B22" s="6" t="str">
        <f>+INDEX(NilssonReportCTA!E:E,MATCH(C22,NilssonReportCTA!G:G,)) &amp;" - "&amp; INDEX(NilssonReportCTA!F:F,MATCH(C22,NilssonReportCTA!G:G,))</f>
        <v>Goldman Sachs Management - Goldman Sachs Mngd Futures Strat Instl</v>
      </c>
      <c r="C22" s="14">
        <f>+SMALL(NilssonReportCTA!G:G,Top10Bottom10CTA!$A22)</f>
        <v>-2.7663E-2</v>
      </c>
      <c r="D22" s="12">
        <f>+INDEX(NilssonReportCTA!$I:$I,MATCH(C22,NilssonReportCTA!G:G,0))</f>
        <v>-2.7699999999999999E-2</v>
      </c>
      <c r="F22" s="6" t="str">
        <f>+INDEX(NilssonReportCTA!E:E,MATCH(G22,NilssonReportCTA!I:I,)) &amp;" - "&amp; INDEX(NilssonReportCTA!F:F,MATCH(G22,NilssonReportCTA!I:I,))</f>
        <v>Goldman Sachs Management - Goldman Sachs Mngd Futures Strat Instl</v>
      </c>
      <c r="G22" s="12">
        <f>+SMALL(NilssonReportCTA!I:I,Top10Bottom10CTA!$A22)</f>
        <v>-2.7699999999999999E-2</v>
      </c>
    </row>
    <row r="23" spans="1:7" x14ac:dyDescent="0.25">
      <c r="A23" s="1">
        <f t="shared" si="0"/>
        <v>1</v>
      </c>
      <c r="B23" s="7" t="str">
        <f>+INDEX(NilssonReportCTA!E:E,MATCH(C23,NilssonReportCTA!G:G,)) &amp;" - "&amp; INDEX(NilssonReportCTA!F:F,MATCH(C23,NilssonReportCTA!G:G,))</f>
        <v>Brevan Howard Asset Management - Brevan Howard Macro</v>
      </c>
      <c r="C23" s="16">
        <f>+SMALL(NilssonReportCTA!G:G,Top10Bottom10CTA!$A23)</f>
        <v>-3.3572999999999999E-2</v>
      </c>
      <c r="D23" s="8">
        <f>+INDEX(NilssonReportCTA!$I:$I,MATCH(C23,NilssonReportCTA!G:G,0))</f>
        <v>-3.3599999999999998E-2</v>
      </c>
      <c r="F23" s="7" t="str">
        <f>+INDEX(NilssonReportCTA!E:E,MATCH(G23,NilssonReportCTA!I:I,)) &amp;" - "&amp; INDEX(NilssonReportCTA!F:F,MATCH(G23,NilssonReportCTA!I:I,))</f>
        <v>Brevan Howard Asset Management - Brevan Howard Macro</v>
      </c>
      <c r="G23" s="8">
        <f>+SMALL(NilssonReportCTA!I:I,Top10Bottom10CTA!$A23)</f>
        <v>-3.3599999999999998E-2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AC397-8915-4315-8DA5-B89FC7087476}">
  <dimension ref="B1:M41"/>
  <sheetViews>
    <sheetView tabSelected="1" zoomScale="85" zoomScaleNormal="85" workbookViewId="0">
      <selection activeCell="M18" sqref="M18"/>
    </sheetView>
  </sheetViews>
  <sheetFormatPr defaultColWidth="9.140625" defaultRowHeight="15" x14ac:dyDescent="0.25"/>
  <cols>
    <col min="1" max="1" width="9.140625" style="23"/>
    <col min="2" max="2" width="28.7109375" style="23" bestFit="1" customWidth="1"/>
    <col min="3" max="3" width="6.42578125" style="23" bestFit="1" customWidth="1"/>
    <col min="4" max="4" width="6.42578125" style="23" customWidth="1"/>
    <col min="5" max="5" width="6.42578125" style="23" bestFit="1" customWidth="1"/>
    <col min="6" max="7" width="10.28515625" style="23" bestFit="1" customWidth="1"/>
    <col min="8" max="8" width="10.28515625" style="23" customWidth="1"/>
    <col min="9" max="9" width="9.140625" style="23"/>
    <col min="10" max="10" width="18.28515625" style="23" bestFit="1" customWidth="1"/>
    <col min="11" max="11" width="10.28515625" style="23" bestFit="1" customWidth="1"/>
    <col min="12" max="12" width="9.140625" style="23"/>
    <col min="13" max="13" width="11.5703125" style="23" bestFit="1" customWidth="1"/>
    <col min="14" max="16384" width="9.140625" style="23"/>
  </cols>
  <sheetData>
    <row r="1" spans="2:13" ht="15" customHeight="1" x14ac:dyDescent="0.25">
      <c r="B1" s="82">
        <f ca="1">+EOMONTH(NOW(),-1)</f>
        <v>45688</v>
      </c>
      <c r="C1" s="83"/>
    </row>
    <row r="2" spans="2:13" ht="15" customHeight="1" x14ac:dyDescent="0.25">
      <c r="B2" s="83"/>
      <c r="C2" s="83"/>
    </row>
    <row r="3" spans="2:13" ht="15" customHeight="1" x14ac:dyDescent="0.25">
      <c r="B3" s="83"/>
      <c r="C3" s="83"/>
    </row>
    <row r="4" spans="2:13" ht="15" customHeight="1" x14ac:dyDescent="0.25">
      <c r="B4" s="24" t="s">
        <v>293</v>
      </c>
      <c r="C4" s="25" t="s">
        <v>296</v>
      </c>
      <c r="D4" s="25" t="s">
        <v>339</v>
      </c>
      <c r="E4" s="25" t="s">
        <v>340</v>
      </c>
      <c r="F4" s="26" t="s">
        <v>341</v>
      </c>
      <c r="G4" s="27" t="s">
        <v>684</v>
      </c>
      <c r="H4" s="27" t="s">
        <v>719</v>
      </c>
      <c r="J4" s="28" t="s">
        <v>297</v>
      </c>
      <c r="K4" s="29">
        <f ca="1">+EOMONTH(NOW(),-1)</f>
        <v>45688</v>
      </c>
    </row>
    <row r="5" spans="2:13" x14ac:dyDescent="0.25">
      <c r="B5" s="30" t="s">
        <v>21</v>
      </c>
      <c r="C5" s="31">
        <f>+COUNTIF(NilssonReport!$A:$A,"="&amp;B5)</f>
        <v>112</v>
      </c>
      <c r="D5" s="32">
        <f>+COUNTIFS(NilssonReport!$A:$A,"="&amp;B5,NilssonReport!$G:$G,"&gt;=0")</f>
        <v>49</v>
      </c>
      <c r="E5" s="33">
        <f>+COUNTIFS(NilssonReport!$A:$A,"="&amp;B5,NilssonReport!$G:$G,"&lt;0")</f>
        <v>2</v>
      </c>
      <c r="F5" s="34">
        <f t="shared" ref="F5:F15" si="0">+IFERROR((D5+E5)/C5,0)</f>
        <v>0.45535714285714285</v>
      </c>
      <c r="G5" s="35">
        <f>+IFERROR(AVERAGEIF(NilssonReport!$A:$A,"="&amp;B5,NilssonReport!$G:$G),"")</f>
        <v>1.9809450980392163E-2</v>
      </c>
      <c r="H5" s="35">
        <f>+IFERROR(AVERAGEIF(NilssonReport!$A:$A,"="&amp;B5,NilssonReport!$I:$I),"")</f>
        <v>1.9811764705882348E-2</v>
      </c>
      <c r="J5" s="30" t="s">
        <v>294</v>
      </c>
      <c r="K5" s="36">
        <f>+COUNT(NilssonReport!G:G)</f>
        <v>653</v>
      </c>
    </row>
    <row r="6" spans="2:13" x14ac:dyDescent="0.25">
      <c r="B6" s="30" t="s">
        <v>6</v>
      </c>
      <c r="C6" s="37">
        <f>+COUNTIF(NilssonReport!$A:$A,"="&amp;B6)</f>
        <v>458</v>
      </c>
      <c r="D6" s="38">
        <f>+COUNTIFS(NilssonReport!$A:$A,"="&amp;B6,NilssonReport!$G:$G,"&gt;=0")</f>
        <v>184</v>
      </c>
      <c r="E6" s="23">
        <f>+COUNTIFS(NilssonReport!$A:$A,"="&amp;B6,NilssonReport!$G:$G,"&lt;0")</f>
        <v>147</v>
      </c>
      <c r="F6" s="39">
        <f t="shared" si="0"/>
        <v>0.72270742358078599</v>
      </c>
      <c r="G6" s="40">
        <f>+IFERROR(AVERAGEIF(NilssonReport!$A:$A,"="&amp;B6,NilssonReport!$G:$G),"")</f>
        <v>-2.4320845921449772E-4</v>
      </c>
      <c r="H6" s="40">
        <f>+IFERROR(AVERAGEIF(NilssonReport!$A:$A,"="&amp;B6,NilssonReport!$I:$I),"")</f>
        <v>-4.0923076923077018E-4</v>
      </c>
      <c r="J6" s="41" t="s">
        <v>302</v>
      </c>
      <c r="K6" s="42">
        <f>+K5/C19</f>
        <v>0.31036121673003803</v>
      </c>
    </row>
    <row r="7" spans="2:13" x14ac:dyDescent="0.25">
      <c r="B7" s="30" t="s">
        <v>1</v>
      </c>
      <c r="C7" s="37">
        <f>+COUNTIF(NilssonReport!$A:$A,"="&amp;B7)</f>
        <v>584</v>
      </c>
      <c r="D7" s="38">
        <f>+COUNTIFS(NilssonReport!$A:$A,"="&amp;B7,NilssonReport!$G:$G,"&gt;=0")</f>
        <v>24</v>
      </c>
      <c r="E7" s="23">
        <f>+COUNTIFS(NilssonReport!$A:$A,"="&amp;B7,NilssonReport!$G:$G,"&lt;0")</f>
        <v>7</v>
      </c>
      <c r="F7" s="39">
        <f t="shared" si="0"/>
        <v>5.3082191780821915E-2</v>
      </c>
      <c r="G7" s="40">
        <f>+IFERROR(AVERAGEIF(NilssonReport!$A:$A,"="&amp;B7,NilssonReport!$G:$G),"")</f>
        <v>1.3670290322580644E-2</v>
      </c>
      <c r="H7" s="40">
        <f>+IFERROR(AVERAGEIF(NilssonReport!$A:$A,"="&amp;B7,NilssonReport!$I:$I),"")</f>
        <v>1.419375E-2</v>
      </c>
    </row>
    <row r="8" spans="2:13" x14ac:dyDescent="0.25">
      <c r="B8" s="30" t="s">
        <v>17</v>
      </c>
      <c r="C8" s="37">
        <f>+COUNTIF(NilssonReport!$A:$A,"="&amp;B8)</f>
        <v>310</v>
      </c>
      <c r="D8" s="38">
        <f>+COUNTIFS(NilssonReport!$A:$A,"="&amp;B8,NilssonReport!$G:$G,"&gt;=0")</f>
        <v>66</v>
      </c>
      <c r="E8" s="23">
        <f>+COUNTIFS(NilssonReport!$A:$A,"="&amp;B8,NilssonReport!$G:$G,"&lt;0")</f>
        <v>4</v>
      </c>
      <c r="F8" s="39">
        <f t="shared" si="0"/>
        <v>0.22580645161290322</v>
      </c>
      <c r="G8" s="40">
        <f>+IFERROR(AVERAGEIF(NilssonReport!$A:$A,"="&amp;B8,NilssonReport!$G:$G),"")</f>
        <v>2.5180628571428564E-2</v>
      </c>
      <c r="H8" s="40">
        <f>+IFERROR(AVERAGEIF(NilssonReport!$A:$A,"="&amp;B8,NilssonReport!$I:$I),"")</f>
        <v>2.3499999999999993E-2</v>
      </c>
      <c r="J8" s="43"/>
      <c r="K8" s="44">
        <f ca="1">+EOMONTH(NOW(),-1)</f>
        <v>45688</v>
      </c>
      <c r="L8" s="44">
        <f ca="1">+EOMONTH(NOW(),-2)</f>
        <v>45657</v>
      </c>
      <c r="M8" s="45" t="str">
        <f ca="1">+"YTD "&amp;YEAR(K8)</f>
        <v>YTD 2025</v>
      </c>
    </row>
    <row r="9" spans="2:13" x14ac:dyDescent="0.25">
      <c r="B9" s="30" t="s">
        <v>483</v>
      </c>
      <c r="C9" s="37">
        <f>+COUNTIF(NilssonReport!$A:$A,"="&amp;B9)</f>
        <v>65</v>
      </c>
      <c r="D9" s="38">
        <f>+COUNTIFS(NilssonReport!$A:$A,"="&amp;B9,NilssonReport!$G:$G,"&gt;=0")</f>
        <v>15</v>
      </c>
      <c r="E9" s="23">
        <f>+COUNTIFS(NilssonReport!$A:$A,"="&amp;B9,NilssonReport!$G:$G,"&lt;0")</f>
        <v>2</v>
      </c>
      <c r="F9" s="39">
        <f t="shared" si="0"/>
        <v>0.26153846153846155</v>
      </c>
      <c r="G9" s="40">
        <f>+IFERROR(AVERAGEIF(NilssonReport!$A:$A,"="&amp;B9,NilssonReport!$G:$G),"")</f>
        <v>7.080588235294118E-3</v>
      </c>
      <c r="H9" s="40">
        <f>+IFERROR(AVERAGEIF(NilssonReport!$A:$A,"="&amp;B9,NilssonReport!$I:$I),"")</f>
        <v>7.0823529411764702E-3</v>
      </c>
      <c r="J9" s="30" t="s">
        <v>305</v>
      </c>
      <c r="K9" s="46">
        <f>+QUARTILE(NilssonReport!G:G,0)</f>
        <v>-0.511992</v>
      </c>
      <c r="L9" s="47">
        <f>+QUARTILE(NilssonReport!H:H,0)</f>
        <v>-0.372641</v>
      </c>
      <c r="M9" s="48">
        <f>+QUARTILE(NilssonReport!I:I,0)</f>
        <v>-0.51200000000000001</v>
      </c>
    </row>
    <row r="10" spans="2:13" x14ac:dyDescent="0.25">
      <c r="B10" s="30" t="s">
        <v>32</v>
      </c>
      <c r="C10" s="37">
        <f>+COUNTIF(NilssonReport!$A:$A,"="&amp;B10)</f>
        <v>167</v>
      </c>
      <c r="D10" s="38">
        <f>+COUNTIFS(NilssonReport!$A:$A,"="&amp;B10,NilssonReport!$G:$G,"&gt;=0")</f>
        <v>10</v>
      </c>
      <c r="E10" s="23">
        <f>+COUNTIFS(NilssonReport!$A:$A,"="&amp;B10,NilssonReport!$G:$G,"&lt;0")</f>
        <v>4</v>
      </c>
      <c r="F10" s="39">
        <f t="shared" si="0"/>
        <v>8.3832335329341312E-2</v>
      </c>
      <c r="G10" s="40">
        <f>+IFERROR(AVERAGEIF(NilssonReport!$A:$A,"="&amp;B10,NilssonReport!$G:$G),"")</f>
        <v>7.6624285714285718E-3</v>
      </c>
      <c r="H10" s="40">
        <f>+IFERROR(AVERAGEIF(NilssonReport!$A:$A,"="&amp;B10,NilssonReport!$I:$I),"")</f>
        <v>7.6499999999999997E-3</v>
      </c>
      <c r="J10" s="30" t="s">
        <v>298</v>
      </c>
      <c r="K10" s="49">
        <f>+QUARTILE(NilssonReport!G:G,1)</f>
        <v>-8.7390000000000002E-3</v>
      </c>
      <c r="L10" s="50">
        <f>+QUARTILE(NilssonReport!H:H,1)</f>
        <v>-3.1071999999999999E-2</v>
      </c>
      <c r="M10" s="51">
        <f>+QUARTILE(NilssonReport!I:I,1)</f>
        <v>-8.3999999999999995E-3</v>
      </c>
    </row>
    <row r="11" spans="2:13" x14ac:dyDescent="0.25">
      <c r="B11" s="30" t="s">
        <v>36</v>
      </c>
      <c r="C11" s="37">
        <f>+COUNTIF(NilssonReport!$A:$A,"="&amp;B11)</f>
        <v>115</v>
      </c>
      <c r="D11" s="38">
        <f>+COUNTIFS(NilssonReport!$A:$A,"="&amp;B11,NilssonReport!$G:$G,"&gt;=0")</f>
        <v>37</v>
      </c>
      <c r="E11" s="23">
        <f>+COUNTIFS(NilssonReport!$A:$A,"="&amp;B11,NilssonReport!$G:$G,"&lt;0")</f>
        <v>0</v>
      </c>
      <c r="F11" s="39">
        <f t="shared" si="0"/>
        <v>0.32173913043478258</v>
      </c>
      <c r="G11" s="40">
        <f>+IFERROR(AVERAGEIF(NilssonReport!$A:$A,"="&amp;B11,NilssonReport!$G:$G),"")</f>
        <v>1.356635135135135E-2</v>
      </c>
      <c r="H11" s="40">
        <f>+IFERROR(AVERAGEIF(NilssonReport!$A:$A,"="&amp;B11,NilssonReport!$I:$I),"")</f>
        <v>1.3567567567567568E-2</v>
      </c>
      <c r="J11" s="30" t="s">
        <v>299</v>
      </c>
      <c r="K11" s="49">
        <f>+QUARTILE(NilssonReport!G:G,2)</f>
        <v>1.5699999999999999E-2</v>
      </c>
      <c r="L11" s="50">
        <f>+QUARTILE(NilssonReport!H:H,2)</f>
        <v>-4.0000000000000001E-3</v>
      </c>
      <c r="M11" s="51">
        <f>+QUARTILE(NilssonReport!I:I,2)</f>
        <v>1.6050000000000002E-2</v>
      </c>
    </row>
    <row r="12" spans="2:13" x14ac:dyDescent="0.25">
      <c r="B12" s="30" t="s">
        <v>1085</v>
      </c>
      <c r="C12" s="37">
        <f>+COUNTIF(NilssonReport!$A:$A,"="&amp;B12)</f>
        <v>9</v>
      </c>
      <c r="D12" s="38">
        <f>+COUNTIFS(NilssonReport!$A:$A,"="&amp;B12,NilssonReport!$G:$G,"&gt;=0")</f>
        <v>3</v>
      </c>
      <c r="E12" s="23">
        <f>+COUNTIFS(NilssonReport!$A:$A,"="&amp;B12,NilssonReport!$G:$G,"&lt;0")</f>
        <v>6</v>
      </c>
      <c r="F12" s="39">
        <f t="shared" si="0"/>
        <v>1</v>
      </c>
      <c r="G12" s="40">
        <f>+IFERROR(AVERAGEIF(NilssonReport!$A:$A,"="&amp;B12,NilssonReport!$G:$G),"")</f>
        <v>-6.7026666666666665E-2</v>
      </c>
      <c r="H12" s="40">
        <f>+IFERROR(AVERAGEIF(NilssonReport!$A:$A,"="&amp;B12,NilssonReport!$I:$I),"")</f>
        <v>-6.7022222222222219E-2</v>
      </c>
      <c r="J12" s="30" t="s">
        <v>300</v>
      </c>
      <c r="K12" s="49">
        <f>+QUARTILE(NilssonReport!G:G,3)</f>
        <v>3.7095999999999997E-2</v>
      </c>
      <c r="L12" s="50">
        <f>+QUARTILE(NilssonReport!H:H,3)</f>
        <v>7.8139999999999998E-3</v>
      </c>
      <c r="M12" s="51">
        <f>+QUARTILE(NilssonReport!I:I,3)</f>
        <v>3.7124999999999998E-2</v>
      </c>
    </row>
    <row r="13" spans="2:13" x14ac:dyDescent="0.25">
      <c r="B13" s="30" t="s">
        <v>65</v>
      </c>
      <c r="C13" s="37">
        <f>+COUNTIF(NilssonReport!$A:$A,"="&amp;B13)</f>
        <v>95</v>
      </c>
      <c r="D13" s="38">
        <f>+COUNTIFS(NilssonReport!$A:$A,"="&amp;B13,NilssonReport!$G:$G,"&gt;=0")</f>
        <v>21</v>
      </c>
      <c r="E13" s="23">
        <f>+COUNTIFS(NilssonReport!$A:$A,"="&amp;B13,NilssonReport!$G:$G,"&lt;0")</f>
        <v>0</v>
      </c>
      <c r="F13" s="39">
        <f t="shared" si="0"/>
        <v>0.22105263157894736</v>
      </c>
      <c r="G13" s="40">
        <f>+IFERROR(AVERAGEIF(NilssonReport!$A:$A,"="&amp;B13,NilssonReport!$G:$G),"")</f>
        <v>3.5553428571428569E-2</v>
      </c>
      <c r="H13" s="40">
        <f>+IFERROR(AVERAGEIF(NilssonReport!$A:$A,"="&amp;B13,NilssonReport!$I:$I),"")</f>
        <v>4.3520833333333342E-2</v>
      </c>
      <c r="J13" s="41" t="s">
        <v>304</v>
      </c>
      <c r="K13" s="52">
        <f>+QUARTILE(NilssonReport!G:G,4)</f>
        <v>0.45611200000000002</v>
      </c>
      <c r="L13" s="53">
        <f>+QUARTILE(NilssonReport!H:H,4)</f>
        <v>0.57480299999999995</v>
      </c>
      <c r="M13" s="54">
        <f>+QUARTILE(NilssonReport!I:I,4)</f>
        <v>0.45610000000000001</v>
      </c>
    </row>
    <row r="14" spans="2:13" x14ac:dyDescent="0.25">
      <c r="B14" s="30" t="s">
        <v>27</v>
      </c>
      <c r="C14" s="37">
        <f>+COUNTIF(NilssonReport!$A:$A,"="&amp;B14)</f>
        <v>72</v>
      </c>
      <c r="D14" s="38">
        <f>+COUNTIFS(NilssonReport!$A:$A,"="&amp;B14,NilssonReport!$G:$G,"&gt;=0")</f>
        <v>9</v>
      </c>
      <c r="E14" s="23">
        <f>+COUNTIFS(NilssonReport!$A:$A,"="&amp;B14,NilssonReport!$G:$G,"&lt;0")</f>
        <v>3</v>
      </c>
      <c r="F14" s="39">
        <f t="shared" si="0"/>
        <v>0.16666666666666666</v>
      </c>
      <c r="G14" s="40">
        <f>+IFERROR(AVERAGEIF(NilssonReport!$A:$A,"="&amp;B14,NilssonReport!$G:$G),"")</f>
        <v>9.4658333333333348E-3</v>
      </c>
      <c r="H14" s="40">
        <f>+IFERROR(AVERAGEIF(NilssonReport!$A:$A,"="&amp;B14,NilssonReport!$I:$I),"")</f>
        <v>9.4833333333333315E-3</v>
      </c>
      <c r="K14" s="50"/>
      <c r="L14" s="50"/>
      <c r="M14" s="50"/>
    </row>
    <row r="15" spans="2:13" x14ac:dyDescent="0.25">
      <c r="B15" s="30" t="s">
        <v>987</v>
      </c>
      <c r="C15" s="37">
        <f>+COUNTIF(NilssonReport!$A:$A,"="&amp;B15)</f>
        <v>34</v>
      </c>
      <c r="D15" s="38">
        <f>+COUNTIFS(NilssonReport!$A:$A,"="&amp;B15,NilssonReport!$G:$G,"&gt;=0")</f>
        <v>20</v>
      </c>
      <c r="E15" s="23">
        <f>+COUNTIFS(NilssonReport!$A:$A,"="&amp;B15,NilssonReport!$G:$G,"&lt;0")</f>
        <v>5</v>
      </c>
      <c r="F15" s="39">
        <f t="shared" si="0"/>
        <v>0.73529411764705888</v>
      </c>
      <c r="G15" s="40">
        <f>+IFERROR(AVERAGEIF(NilssonReport!$A:$A,"="&amp;B15,NilssonReport!$G:$G),"")</f>
        <v>1.2485439999999999E-2</v>
      </c>
      <c r="H15" s="40">
        <f>+IFERROR(AVERAGEIF(NilssonReport!$A:$A,"="&amp;B15,NilssonReport!$I:$I),"")</f>
        <v>1.2487999999999999E-2</v>
      </c>
      <c r="J15" s="31" t="s">
        <v>309</v>
      </c>
      <c r="K15" s="45"/>
      <c r="L15" s="50"/>
      <c r="M15" s="50"/>
    </row>
    <row r="16" spans="2:13" x14ac:dyDescent="0.25">
      <c r="B16" s="30" t="s">
        <v>1499</v>
      </c>
      <c r="C16" s="37">
        <f>+COUNTIF(NilssonReport!$A:$A,"="&amp;B16)</f>
        <v>2</v>
      </c>
      <c r="D16" s="38">
        <f>+COUNTIFS(NilssonReport!$A:$A,"="&amp;B16,NilssonReport!$G:$G,"&gt;=0")</f>
        <v>2</v>
      </c>
      <c r="E16" s="23">
        <f>+COUNTIFS(NilssonReport!$A:$A,"="&amp;B16,NilssonReport!$G:$G,"&lt;0")</f>
        <v>0</v>
      </c>
      <c r="F16" s="39">
        <f>+IFERROR((D16+E16)/C16,0)</f>
        <v>1</v>
      </c>
      <c r="G16" s="40">
        <f>+IFERROR(AVERAGEIF(NilssonReport!$A:$A,"="&amp;B16,NilssonReport!$G:$G),"")</f>
        <v>9.8199999999999989E-3</v>
      </c>
      <c r="H16" s="40">
        <f>+IFERROR(AVERAGEIF(NilssonReport!$A:$A,"="&amp;B16,NilssonReport!$I:$I),"")</f>
        <v>9.7999999999999997E-3</v>
      </c>
      <c r="J16" s="30" t="s">
        <v>308</v>
      </c>
      <c r="K16" s="60">
        <f>+AVERAGE(NilssonReport!$N:$N)</f>
        <v>-0.12177721879449463</v>
      </c>
      <c r="L16" s="50"/>
      <c r="M16" s="50"/>
    </row>
    <row r="17" spans="2:13" x14ac:dyDescent="0.25">
      <c r="B17" s="30" t="s">
        <v>1079</v>
      </c>
      <c r="C17" s="37">
        <f>+COUNTIF(NilssonReport!$A:$A,"="&amp;B17)</f>
        <v>30</v>
      </c>
      <c r="D17" s="38">
        <f>+COUNTIFS(NilssonReport!$A:$A,"="&amp;B17,NilssonReport!$G:$G,"&gt;=0")</f>
        <v>14</v>
      </c>
      <c r="E17" s="23">
        <f>+COUNTIFS(NilssonReport!$A:$A,"="&amp;B17,NilssonReport!$G:$G,"&lt;0")</f>
        <v>13</v>
      </c>
      <c r="F17" s="39">
        <f t="shared" ref="F17:F18" si="1">+IFERROR((D17+E17)/C17,0)</f>
        <v>0.9</v>
      </c>
      <c r="G17" s="40">
        <f>+IFERROR(AVERAGEIF(NilssonReport!$A:$A,"="&amp;B17,NilssonReport!$G:$G),"")</f>
        <v>1.0154814814814801E-3</v>
      </c>
      <c r="H17" s="40">
        <f>+IFERROR(AVERAGEIF(NilssonReport!$A:$A,"="&amp;B17,NilssonReport!$I:$I),"")</f>
        <v>1.0074074074074033E-3</v>
      </c>
      <c r="J17" s="30" t="s">
        <v>310</v>
      </c>
      <c r="K17" s="61">
        <f>+COUNTIF(NilssonReport!N:N,"=0")</f>
        <v>514</v>
      </c>
      <c r="L17" s="50"/>
      <c r="M17" s="50"/>
    </row>
    <row r="18" spans="2:13" x14ac:dyDescent="0.25">
      <c r="B18" s="30" t="s">
        <v>148</v>
      </c>
      <c r="C18" s="37">
        <f>+COUNTIF(NilssonReport!$A:$A,"="&amp;B18)</f>
        <v>51</v>
      </c>
      <c r="D18" s="38">
        <f>+COUNTIFS(NilssonReport!$A:$A,"="&amp;B18,NilssonReport!$G:$G,"&gt;=0")</f>
        <v>6</v>
      </c>
      <c r="E18" s="23">
        <f>+COUNTIFS(NilssonReport!$A:$A,"="&amp;B18,NilssonReport!$G:$G,"&lt;0")</f>
        <v>0</v>
      </c>
      <c r="F18" s="39">
        <f t="shared" si="1"/>
        <v>0.11764705882352941</v>
      </c>
      <c r="G18" s="55">
        <f>+IFERROR(AVERAGEIF(NilssonReport!$A:$A,"="&amp;B18,NilssonReport!$G:$G),"")</f>
        <v>2.3940833333333331E-2</v>
      </c>
      <c r="H18" s="55">
        <f>+IFERROR(AVERAGEIF(NilssonReport!$A:$A,"="&amp;B18,NilssonReport!$I:$I),"")</f>
        <v>2.3933333333333334E-2</v>
      </c>
      <c r="J18" s="41" t="s">
        <v>315</v>
      </c>
      <c r="K18" s="62">
        <f>+K17/C19</f>
        <v>0.24429657794676807</v>
      </c>
    </row>
    <row r="19" spans="2:13" x14ac:dyDescent="0.25">
      <c r="B19" s="41" t="s">
        <v>295</v>
      </c>
      <c r="C19" s="56">
        <f>+SUM(C5:C18)</f>
        <v>2104</v>
      </c>
      <c r="D19" s="57">
        <f>+SUM(D5:D18)</f>
        <v>460</v>
      </c>
      <c r="E19" s="57">
        <f>+SUM(E5:E18)</f>
        <v>193</v>
      </c>
      <c r="F19" s="58">
        <f t="shared" ref="F19" si="2">+(D19+E19)/C19</f>
        <v>0.31036121673003803</v>
      </c>
      <c r="G19" s="59"/>
      <c r="H19" s="59"/>
    </row>
    <row r="25" spans="2:13" x14ac:dyDescent="0.25">
      <c r="B25" s="43" t="s">
        <v>664</v>
      </c>
      <c r="C25" s="25" t="s">
        <v>296</v>
      </c>
      <c r="D25" s="25" t="s">
        <v>339</v>
      </c>
      <c r="E25" s="25" t="s">
        <v>340</v>
      </c>
      <c r="F25" s="26" t="s">
        <v>341</v>
      </c>
      <c r="G25" s="27" t="s">
        <v>684</v>
      </c>
      <c r="H25" s="27" t="s">
        <v>719</v>
      </c>
      <c r="J25" s="28" t="s">
        <v>297</v>
      </c>
      <c r="K25" s="29">
        <f ca="1">+EOMONTH(NOW(),-1)</f>
        <v>45688</v>
      </c>
    </row>
    <row r="26" spans="2:13" x14ac:dyDescent="0.25">
      <c r="B26" s="30" t="s">
        <v>28</v>
      </c>
      <c r="C26" s="43">
        <f>+COUNTIF(NilssonReportCTA!$C:$C,"="&amp;B26)</f>
        <v>18</v>
      </c>
      <c r="D26" s="33">
        <f>+COUNTIFS(NilssonReportCTA!$C:$C,"="&amp;B26,NilssonReportCTA!$G:$G,"&gt;=0")</f>
        <v>0</v>
      </c>
      <c r="E26" s="33">
        <f>+COUNTIFS(NilssonReportCTA!$C:$C,"="&amp;B26,NilssonReportCTA!$G:$G,"&lt;0")</f>
        <v>0</v>
      </c>
      <c r="F26" s="34">
        <f>+(D26+E26)/C26</f>
        <v>0</v>
      </c>
      <c r="G26" s="35" t="str">
        <f>+IFERROR(AVERAGEIF(NilssonReportCTA!$C:$C,"="&amp;B26,NilssonReportCTA!$G:$G),"")</f>
        <v/>
      </c>
      <c r="H26" s="35" t="str">
        <f>+IFERROR(AVERAGEIF(NilssonReportCTA!$C:$C,"="&amp;B26,NilssonReportCTA!$I:$I),"")</f>
        <v/>
      </c>
      <c r="J26" s="30" t="s">
        <v>294</v>
      </c>
      <c r="K26" s="36">
        <f>+COUNT(NilssonReportCTA!G:G)</f>
        <v>31</v>
      </c>
    </row>
    <row r="27" spans="2:13" x14ac:dyDescent="0.25">
      <c r="B27" s="30" t="s">
        <v>326</v>
      </c>
      <c r="C27" s="30">
        <f>+COUNTIF(NilssonReportCTA!$C:$C,"="&amp;B27)</f>
        <v>2</v>
      </c>
      <c r="D27" s="23">
        <f>+COUNTIFS(NilssonReportCTA!$C:$C,"="&amp;B27,NilssonReportCTA!$G:$G,"&gt;=0")</f>
        <v>0</v>
      </c>
      <c r="E27" s="23">
        <f>+COUNTIFS(NilssonReportCTA!$C:$C,"="&amp;B27,NilssonReportCTA!$G:$G,"&lt;0")</f>
        <v>0</v>
      </c>
      <c r="F27" s="39">
        <f t="shared" ref="F27:F40" si="3">+(D27+E27)/C27</f>
        <v>0</v>
      </c>
      <c r="G27" s="40" t="str">
        <f>+IFERROR(AVERAGEIF(NilssonReportCTA!$C:$C,"="&amp;B27,NilssonReportCTA!$G:$G),"")</f>
        <v/>
      </c>
      <c r="H27" s="40" t="str">
        <f>+IFERROR(AVERAGEIF(NilssonReportCTA!$C:$C,"="&amp;B27,NilssonReportCTA!$I:$I),"")</f>
        <v/>
      </c>
      <c r="J27" s="41" t="s">
        <v>302</v>
      </c>
      <c r="K27" s="42">
        <f>+K26/C41</f>
        <v>5.3082191780821915E-2</v>
      </c>
    </row>
    <row r="28" spans="2:13" x14ac:dyDescent="0.25">
      <c r="B28" s="30" t="s">
        <v>3</v>
      </c>
      <c r="C28" s="30">
        <f>+COUNTIF(NilssonReportCTA!$C:$C,"="&amp;B28)</f>
        <v>5</v>
      </c>
      <c r="D28" s="23">
        <f>+COUNTIFS(NilssonReportCTA!$C:$C,"="&amp;B28,NilssonReportCTA!$G:$G,"&gt;=0")</f>
        <v>0</v>
      </c>
      <c r="E28" s="23">
        <f>+COUNTIFS(NilssonReportCTA!$C:$C,"="&amp;B28,NilssonReportCTA!$G:$G,"&lt;0")</f>
        <v>0</v>
      </c>
      <c r="F28" s="39">
        <f t="shared" si="3"/>
        <v>0</v>
      </c>
      <c r="G28" s="40" t="str">
        <f>+IFERROR(AVERAGEIF(NilssonReportCTA!$C:$C,"="&amp;B28,NilssonReportCTA!$G:$G),"")</f>
        <v/>
      </c>
      <c r="H28" s="40" t="str">
        <f>+IFERROR(AVERAGEIF(NilssonReportCTA!$C:$C,"="&amp;B28,NilssonReportCTA!$I:$I),"")</f>
        <v/>
      </c>
    </row>
    <row r="29" spans="2:13" x14ac:dyDescent="0.25">
      <c r="B29" s="30" t="s">
        <v>7</v>
      </c>
      <c r="C29" s="30">
        <f>+COUNTIF(NilssonReportCTA!$C:$C,"="&amp;B29)</f>
        <v>13</v>
      </c>
      <c r="D29" s="23">
        <f>+COUNTIFS(NilssonReportCTA!$C:$C,"="&amp;B29,NilssonReportCTA!$G:$G,"&gt;=0")</f>
        <v>3</v>
      </c>
      <c r="E29" s="23">
        <f>+COUNTIFS(NilssonReportCTA!$C:$C,"="&amp;B29,NilssonReportCTA!$G:$G,"&lt;0")</f>
        <v>1</v>
      </c>
      <c r="F29" s="39">
        <f t="shared" si="3"/>
        <v>0.30769230769230771</v>
      </c>
      <c r="G29" s="40">
        <f>+IFERROR(AVERAGEIF(NilssonReportCTA!$C:$C,"="&amp;B29,NilssonReportCTA!$G:$G),"")</f>
        <v>9.0287500000000003E-3</v>
      </c>
      <c r="H29" s="40">
        <f>+IFERROR(AVERAGEIF(NilssonReportCTA!$C:$C,"="&amp;B29,NilssonReportCTA!$I:$I),"")</f>
        <v>9.025E-3</v>
      </c>
      <c r="J29" s="43"/>
      <c r="K29" s="44">
        <f ca="1">+EOMONTH(NOW(),-1)</f>
        <v>45688</v>
      </c>
      <c r="L29" s="44">
        <f ca="1">+EOMONTH(NOW(),-2)</f>
        <v>45657</v>
      </c>
      <c r="M29" s="45" t="str">
        <f ca="1">+"YTD "&amp;YEAR(K29)</f>
        <v>YTD 2025</v>
      </c>
    </row>
    <row r="30" spans="2:13" x14ac:dyDescent="0.25">
      <c r="B30" s="30" t="s">
        <v>25</v>
      </c>
      <c r="C30" s="30">
        <f>+COUNTIF(NilssonReportCTA!$C:$C,"="&amp;B30)</f>
        <v>115</v>
      </c>
      <c r="D30" s="23">
        <f>+COUNTIFS(NilssonReportCTA!$C:$C,"="&amp;B30,NilssonReportCTA!$G:$G,"&gt;=0")</f>
        <v>3</v>
      </c>
      <c r="E30" s="23">
        <f>+COUNTIFS(NilssonReportCTA!$C:$C,"="&amp;B30,NilssonReportCTA!$G:$G,"&lt;0")</f>
        <v>1</v>
      </c>
      <c r="F30" s="39">
        <f t="shared" si="3"/>
        <v>3.4782608695652174E-2</v>
      </c>
      <c r="G30" s="40">
        <f>+IFERROR(AVERAGEIF(NilssonReportCTA!$C:$C,"="&amp;B30,NilssonReportCTA!$G:$G),"")</f>
        <v>7.7722499999999996E-3</v>
      </c>
      <c r="H30" s="40">
        <f>+IFERROR(AVERAGEIF(NilssonReportCTA!$C:$C,"="&amp;B30,NilssonReportCTA!$I:$I),"")</f>
        <v>1.2300000000000002E-2</v>
      </c>
      <c r="J30" s="30" t="s">
        <v>305</v>
      </c>
      <c r="K30" s="46">
        <f>+QUARTILE(NilssonReportCTA!G:G,0)</f>
        <v>-3.3572999999999999E-2</v>
      </c>
      <c r="L30" s="47">
        <f>+QUARTILE(NilssonReportCTA!H:H,0)</f>
        <v>-0.3</v>
      </c>
      <c r="M30" s="48">
        <f>+QUARTILE(NilssonReportCTA!I:I,0)</f>
        <v>-3.3599999999999998E-2</v>
      </c>
    </row>
    <row r="31" spans="2:13" x14ac:dyDescent="0.25">
      <c r="B31" s="30" t="s">
        <v>27</v>
      </c>
      <c r="C31" s="30">
        <f>+COUNTIF(NilssonReportCTA!$C:$C,"="&amp;B31)</f>
        <v>28</v>
      </c>
      <c r="D31" s="23">
        <f>+COUNTIFS(NilssonReportCTA!$C:$C,"="&amp;B31,NilssonReportCTA!$G:$G,"&gt;=0")</f>
        <v>0</v>
      </c>
      <c r="E31" s="23">
        <f>+COUNTIFS(NilssonReportCTA!$C:$C,"="&amp;B31,NilssonReportCTA!$G:$G,"&lt;0")</f>
        <v>0</v>
      </c>
      <c r="F31" s="39">
        <f t="shared" si="3"/>
        <v>0</v>
      </c>
      <c r="G31" s="40" t="str">
        <f>+IFERROR(AVERAGEIF(NilssonReportCTA!$C:$C,"="&amp;B31,NilssonReportCTA!$G:$G),"")</f>
        <v/>
      </c>
      <c r="H31" s="40" t="str">
        <f>+IFERROR(AVERAGEIF(NilssonReportCTA!$C:$C,"="&amp;B31,NilssonReportCTA!$I:$I),"")</f>
        <v/>
      </c>
      <c r="J31" s="30" t="s">
        <v>298</v>
      </c>
      <c r="K31" s="49">
        <f>+QUARTILE(NilssonReportCTA!G:G,1)</f>
        <v>3.5485E-3</v>
      </c>
      <c r="L31" s="63">
        <f>+QUARTILE(NilssonReportCTA!H:H,1)</f>
        <v>-1.0449999999999999E-2</v>
      </c>
      <c r="M31" s="51">
        <f>+QUARTILE(NilssonReportCTA!I:I,1)</f>
        <v>4.1749999999999999E-3</v>
      </c>
    </row>
    <row r="32" spans="2:13" x14ac:dyDescent="0.25">
      <c r="B32" s="30" t="s">
        <v>39</v>
      </c>
      <c r="C32" s="30">
        <f>+COUNTIF(NilssonReportCTA!$C:$C,"="&amp;B32)</f>
        <v>119</v>
      </c>
      <c r="D32" s="23">
        <f>+COUNTIFS(NilssonReportCTA!$C:$C,"="&amp;B32,NilssonReportCTA!$G:$G,"&gt;=0")</f>
        <v>2</v>
      </c>
      <c r="E32" s="23">
        <f>+COUNTIFS(NilssonReportCTA!$C:$C,"="&amp;B32,NilssonReportCTA!$G:$G,"&lt;0")</f>
        <v>1</v>
      </c>
      <c r="F32" s="39">
        <f t="shared" si="3"/>
        <v>2.5210084033613446E-2</v>
      </c>
      <c r="G32" s="40">
        <f>+IFERROR(AVERAGEIF(NilssonReportCTA!$C:$C,"="&amp;B32,NilssonReportCTA!$G:$G),"")</f>
        <v>1.2555333333333333E-2</v>
      </c>
      <c r="H32" s="40">
        <f>+IFERROR(AVERAGEIF(NilssonReportCTA!$C:$C,"="&amp;B32,NilssonReportCTA!$I:$I),"")</f>
        <v>1.2533333333333332E-2</v>
      </c>
      <c r="J32" s="30" t="s">
        <v>299</v>
      </c>
      <c r="K32" s="49">
        <f>+QUARTILE(NilssonReportCTA!G:G,2)</f>
        <v>1.6975000000000001E-2</v>
      </c>
      <c r="L32" s="63">
        <f>+QUARTILE(NilssonReportCTA!H:H,2)</f>
        <v>2.4019999999999996E-3</v>
      </c>
      <c r="M32" s="51">
        <f>+QUARTILE(NilssonReportCTA!I:I,2)</f>
        <v>1.865E-2</v>
      </c>
    </row>
    <row r="33" spans="2:13" x14ac:dyDescent="0.25">
      <c r="B33" s="30" t="s">
        <v>56</v>
      </c>
      <c r="C33" s="30">
        <f>+COUNTIF(NilssonReportCTA!$C:$C,"="&amp;B33)</f>
        <v>28</v>
      </c>
      <c r="D33" s="23">
        <f>+COUNTIFS(NilssonReportCTA!$C:$C,"="&amp;B33,NilssonReportCTA!$G:$G,"&gt;=0")</f>
        <v>3</v>
      </c>
      <c r="E33" s="23">
        <f>+COUNTIFS(NilssonReportCTA!$C:$C,"="&amp;B33,NilssonReportCTA!$G:$G,"&lt;0")</f>
        <v>0</v>
      </c>
      <c r="F33" s="39">
        <f t="shared" si="3"/>
        <v>0.10714285714285714</v>
      </c>
      <c r="G33" s="40">
        <f>+IFERROR(AVERAGEIF(NilssonReportCTA!$C:$C,"="&amp;B33,NilssonReportCTA!$G:$G),"")</f>
        <v>2.5748000000000004E-2</v>
      </c>
      <c r="H33" s="40">
        <f>+IFERROR(AVERAGEIF(NilssonReportCTA!$C:$C,"="&amp;B33,NilssonReportCTA!$I:$I),"")</f>
        <v>2.5733333333333334E-2</v>
      </c>
      <c r="J33" s="30" t="s">
        <v>300</v>
      </c>
      <c r="K33" s="49">
        <f>+QUARTILE(NilssonReportCTA!G:G,3)</f>
        <v>2.4668000000000002E-2</v>
      </c>
      <c r="L33" s="63">
        <f>+QUARTILE(NilssonReportCTA!H:H,3)</f>
        <v>1.4024999999999999E-2</v>
      </c>
      <c r="M33" s="51">
        <f>+QUARTILE(NilssonReportCTA!I:I,3)</f>
        <v>2.58E-2</v>
      </c>
    </row>
    <row r="34" spans="2:13" x14ac:dyDescent="0.25">
      <c r="B34" s="30" t="s">
        <v>5</v>
      </c>
      <c r="C34" s="30">
        <f>+COUNTIF(NilssonReportCTA!$C:$C,"="&amp;B34)</f>
        <v>13</v>
      </c>
      <c r="D34" s="23">
        <f>+COUNTIFS(NilssonReportCTA!$C:$C,"="&amp;B34,NilssonReportCTA!$G:$G,"&gt;=0")</f>
        <v>1</v>
      </c>
      <c r="E34" s="23">
        <f>+COUNTIFS(NilssonReportCTA!$C:$C,"="&amp;B34,NilssonReportCTA!$G:$G,"&lt;0")</f>
        <v>0</v>
      </c>
      <c r="F34" s="39">
        <f t="shared" si="3"/>
        <v>7.6923076923076927E-2</v>
      </c>
      <c r="G34" s="40">
        <f>+IFERROR(AVERAGEIF(NilssonReportCTA!$C:$C,"="&amp;B34,NilssonReportCTA!$G:$G),"")</f>
        <v>2.0285999999999998E-2</v>
      </c>
      <c r="H34" s="40">
        <f>+IFERROR(AVERAGEIF(NilssonReportCTA!$C:$C,"="&amp;B34,NilssonReportCTA!$I:$I),"")</f>
        <v>2.0299999999999999E-2</v>
      </c>
      <c r="J34" s="41" t="s">
        <v>304</v>
      </c>
      <c r="K34" s="52">
        <f>+QUARTILE(NilssonReportCTA!G:G,4)</f>
        <v>6.5554000000000001E-2</v>
      </c>
      <c r="L34" s="53">
        <f>+QUARTILE(NilssonReportCTA!H:H,4)</f>
        <v>0.17799999999999999</v>
      </c>
      <c r="M34" s="54">
        <f>+QUARTILE(NilssonReportCTA!I:I,4)</f>
        <v>6.5600000000000006E-2</v>
      </c>
    </row>
    <row r="35" spans="2:13" x14ac:dyDescent="0.25">
      <c r="B35" s="30" t="s">
        <v>1225</v>
      </c>
      <c r="C35" s="30">
        <f>+COUNTIF(NilssonReportCTA!$C:$C,"="&amp;B35)</f>
        <v>1</v>
      </c>
      <c r="D35" s="23">
        <f>+COUNTIFS(NilssonReportCTA!$C:$C,"="&amp;B35,NilssonReportCTA!$G:$G,"&gt;=0")</f>
        <v>0</v>
      </c>
      <c r="E35" s="23">
        <f>+COUNTIFS(NilssonReportCTA!$C:$C,"="&amp;B35,NilssonReportCTA!$G:$G,"&lt;0")</f>
        <v>0</v>
      </c>
      <c r="F35" s="39">
        <f t="shared" si="3"/>
        <v>0</v>
      </c>
      <c r="G35" s="40" t="str">
        <f>+IFERROR(AVERAGEIF(NilssonReportCTA!$C:$C,"="&amp;B35,NilssonReportCTA!$G:$G),"")</f>
        <v/>
      </c>
      <c r="H35" s="40" t="str">
        <f>+IFERROR(AVERAGEIF(NilssonReportCTA!$C:$C,"="&amp;B35,NilssonReportCTA!$I:$I),"")</f>
        <v/>
      </c>
    </row>
    <row r="36" spans="2:13" x14ac:dyDescent="0.25">
      <c r="B36" s="30" t="s">
        <v>22</v>
      </c>
      <c r="C36" s="30">
        <f>+COUNTIF(NilssonReportCTA!$C:$C,"="&amp;B36)</f>
        <v>65</v>
      </c>
      <c r="D36" s="23">
        <f>+COUNTIFS(NilssonReportCTA!$C:$C,"="&amp;B36,NilssonReportCTA!$G:$G,"&gt;=0")</f>
        <v>0</v>
      </c>
      <c r="E36" s="23">
        <f>+COUNTIFS(NilssonReportCTA!$C:$C,"="&amp;B36,NilssonReportCTA!$G:$G,"&lt;0")</f>
        <v>0</v>
      </c>
      <c r="F36" s="39">
        <f t="shared" si="3"/>
        <v>0</v>
      </c>
      <c r="G36" s="40" t="str">
        <f>+IFERROR(AVERAGEIF(NilssonReportCTA!$C:$C,"="&amp;B36,NilssonReportCTA!$G:$G),"")</f>
        <v/>
      </c>
      <c r="H36" s="40" t="str">
        <f>+IFERROR(AVERAGEIF(NilssonReportCTA!$C:$C,"="&amp;B36,NilssonReportCTA!$I:$I),"")</f>
        <v/>
      </c>
      <c r="J36" s="31" t="s">
        <v>309</v>
      </c>
      <c r="K36" s="45"/>
    </row>
    <row r="37" spans="2:13" x14ac:dyDescent="0.25">
      <c r="B37" s="30" t="s">
        <v>342</v>
      </c>
      <c r="C37" s="30">
        <f>+COUNTIF(NilssonReportCTA!$C:$C,"="&amp;B37)</f>
        <v>5</v>
      </c>
      <c r="D37" s="23">
        <f>+COUNTIFS(NilssonReportCTA!$C:$C,"="&amp;B37,NilssonReportCTA!$G:$G,"&gt;=0")</f>
        <v>0</v>
      </c>
      <c r="E37" s="23">
        <f>+COUNTIFS(NilssonReportCTA!$C:$C,"="&amp;B37,NilssonReportCTA!$G:$G,"&lt;0")</f>
        <v>0</v>
      </c>
      <c r="F37" s="39">
        <f t="shared" ref="F37" si="4">+(D37+E37)/C37</f>
        <v>0</v>
      </c>
      <c r="G37" s="40" t="str">
        <f>+IFERROR(AVERAGEIF(NilssonReportCTA!$C:$C,"="&amp;B37,NilssonReportCTA!$G:$G),"")</f>
        <v/>
      </c>
      <c r="H37" s="40" t="str">
        <f>+IFERROR(AVERAGEIF(NilssonReportCTA!$C:$C,"="&amp;B37,NilssonReportCTA!$I:$I),"")</f>
        <v/>
      </c>
      <c r="J37" s="30" t="s">
        <v>308</v>
      </c>
      <c r="K37" s="60">
        <f>+AVERAGE(NilssonReportCTA!$N:$N)</f>
        <v>-0.10114534482758621</v>
      </c>
    </row>
    <row r="38" spans="2:13" x14ac:dyDescent="0.25">
      <c r="B38" s="30" t="s">
        <v>71</v>
      </c>
      <c r="C38" s="30">
        <f>+COUNTIF(NilssonReportCTA!$C:$C,"="&amp;B38)</f>
        <v>6</v>
      </c>
      <c r="D38" s="23">
        <f>+COUNTIFS(NilssonReportCTA!$C:$C,"="&amp;B38,NilssonReportCTA!$G:$G,"&gt;=0")</f>
        <v>0</v>
      </c>
      <c r="E38" s="23">
        <f>+COUNTIFS(NilssonReportCTA!$C:$C,"="&amp;B38,NilssonReportCTA!$G:$G,"&lt;0")</f>
        <v>0</v>
      </c>
      <c r="F38" s="39">
        <f t="shared" ref="F38" si="5">+(D38+E38)/C38</f>
        <v>0</v>
      </c>
      <c r="G38" s="40" t="str">
        <f>+IFERROR(AVERAGEIF(NilssonReportCTA!$C:$C,"="&amp;B38,NilssonReportCTA!$G:$G),"")</f>
        <v/>
      </c>
      <c r="H38" s="40" t="str">
        <f>+IFERROR(AVERAGEIF(NilssonReportCTA!$C:$C,"="&amp;B38,NilssonReportCTA!$I:$I),"")</f>
        <v/>
      </c>
      <c r="J38" s="30" t="s">
        <v>310</v>
      </c>
      <c r="K38" s="61">
        <f>+COUNTIF(NilssonReportCTA!$N:$N,"=0")</f>
        <v>93</v>
      </c>
    </row>
    <row r="39" spans="2:13" x14ac:dyDescent="0.25">
      <c r="B39" s="30" t="s">
        <v>13</v>
      </c>
      <c r="C39" s="30">
        <f>+COUNTIF(NilssonReportCTA!$C:$C,"="&amp;B39)</f>
        <v>165</v>
      </c>
      <c r="D39" s="23">
        <f>+COUNTIFS(NilssonReportCTA!$C:$C,"="&amp;B39,NilssonReportCTA!$G:$G,"&gt;=0")</f>
        <v>12</v>
      </c>
      <c r="E39" s="23">
        <f>+COUNTIFS(NilssonReportCTA!$C:$C,"="&amp;B39,NilssonReportCTA!$G:$G,"&lt;0")</f>
        <v>4</v>
      </c>
      <c r="F39" s="39">
        <f t="shared" si="3"/>
        <v>9.696969696969697E-2</v>
      </c>
      <c r="G39" s="40">
        <f>+IFERROR(AVERAGEIF(NilssonReportCTA!$C:$C,"="&amp;B39,NilssonReportCTA!$G:$G),"")</f>
        <v>1.3836187500000003E-2</v>
      </c>
      <c r="H39" s="40">
        <f>+IFERROR(AVERAGEIF(NilssonReportCTA!$C:$C,"="&amp;B39,NilssonReportCTA!$I:$I),"")</f>
        <v>1.3843750000000007E-2</v>
      </c>
      <c r="J39" s="41" t="s">
        <v>315</v>
      </c>
      <c r="K39" s="62">
        <f>+K38/C41</f>
        <v>0.15924657534246575</v>
      </c>
    </row>
    <row r="40" spans="2:13" x14ac:dyDescent="0.25">
      <c r="B40" s="30" t="s">
        <v>669</v>
      </c>
      <c r="C40" s="41">
        <f>+COUNTIF(NilssonReportCTA!$C:$C,"="&amp;B40)</f>
        <v>1</v>
      </c>
      <c r="D40" s="64">
        <f>+COUNTIFS(NilssonReportCTA!$C:$C,"="&amp;B40,NilssonReportCTA!$G:$G,"&gt;=0")</f>
        <v>0</v>
      </c>
      <c r="E40" s="64">
        <f>+COUNTIFS(NilssonReportCTA!$C:$C,"="&amp;B40,NilssonReportCTA!$G:$G,"&lt;0")</f>
        <v>0</v>
      </c>
      <c r="F40" s="42">
        <f t="shared" si="3"/>
        <v>0</v>
      </c>
      <c r="G40" s="55" t="str">
        <f>+IFERROR(AVERAGEIF(NilssonReportCTA!$C:$C,"="&amp;B40,NilssonReportCTA!$G:$G),"")</f>
        <v/>
      </c>
      <c r="H40" s="55" t="str">
        <f>+IFERROR(AVERAGEIF(NilssonReportCTA!$C:$C,"="&amp;B40,NilssonReportCTA!$I:$I),"")</f>
        <v/>
      </c>
    </row>
    <row r="41" spans="2:13" x14ac:dyDescent="0.25">
      <c r="B41" s="41" t="s">
        <v>295</v>
      </c>
      <c r="C41" s="56">
        <f>+SUM(C26:C40)</f>
        <v>584</v>
      </c>
      <c r="D41" s="57">
        <f>+SUM(D26:D40)</f>
        <v>24</v>
      </c>
      <c r="E41" s="57">
        <f>+SUM(E26:E40)</f>
        <v>7</v>
      </c>
      <c r="F41" s="58">
        <f>+(D41+E41)/C41</f>
        <v>5.3082191780821915E-2</v>
      </c>
      <c r="G41" s="59"/>
      <c r="H41" s="59"/>
    </row>
  </sheetData>
  <sortState xmlns:xlrd2="http://schemas.microsoft.com/office/spreadsheetml/2017/richdata2" ref="B26:B40">
    <sortCondition ref="B26:B40"/>
  </sortState>
  <mergeCells count="1">
    <mergeCell ref="B1:C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5 7 4 c f 5 b - 7 5 3 b - 4 1 a a - b e 9 f - 2 6 a f 1 2 f 3 2 c 8 8 "   x m l n s = " h t t p : / / s c h e m a s . m i c r o s o f t . c o m / D a t a M a s h u p " > A A A A A J Q E A A B Q S w M E F A A C A A g A L 3 5 C W n E Z b L q k A A A A 9 g A A A B I A H A B D b 2 5 m a W c v U G F j a 2 F n Z S 5 4 b W w g o h g A K K A U A A A A A A A A A A A A A A A A A A A A A A A A A A A A h Y 8 x D o I w G I W v Q r r T F h h A 8 l M G V 0 l M i M a 1 K R U a o R h a L H d z 8 E h e Q Y y i b o 7 v e 9 / w 3 v 1 6 g 3 z q W u 8 i B 6 N 6 n a E A U + R J L f p K 6 T p D o z 3 6 C c o Z b L k 4 8 V p 6 s 6 x N O p k q Q 4 2 1 5 5 Q Q 5 x x 2 E e 6 H m o S U B u R Q b E r R y I 6 j j 6 z + y 7 7 S x n I t J G K w f 4 1 h I Q 6 i F U 7 i G F M g C 4 R C 6 a 8 Q z n u f 7 Q + E 9 d j a c Z B M a n 9 X A l k i k P c H 9 g B Q S w M E F A A C A A g A L 3 5 C 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9 + Q l p F Y K m E j g E A A K g F A A A T A B w A R m 9 y b X V s Y X M v U 2 V j d G l v b j E u b S C i G A A o o B Q A A A A A A A A A A A A A A A A A A A A A A A A A A A D t U 0 1 L w 0 A Q v R f 6 H 5 b x k k A M T f G m E U p D o W C L N P F U i 2 y T g Y R u d u t m Y 5 X Q / + 5 u P l S K A U U P H s x l M x / 7 Z u b N 2 w J j l Q l O w u b 0 L o e D 4 a B I q c S E n M G M 0 S J d 4 V 5 I F Q l F 2 U 1 W K G K N b S A + Y a i G A 6 K / U J Q y R u 0 J H 5 k b U E W 3 t E A L J t P F a H R x r w 9 w C E y j S R c C 2 2 k u J l v x 8 G k F v 8 W s 1 m G c Y k 5 9 0 K n g z B X m / q c 9 w e a 4 N v C b F v k M 5 v x J 7 P Q M s 5 L X g / V N 4 p l R + h q x 7 D e 8 W c Y U G l J W 4 l C Y O x H d M n R D Z J o 4 4 7 O + U 9 M h S O O U K F n i e 4 k V c p r r 6 1 P B y p x / K N I E W r d 1 2 o t T V b D K i h 3 Z u 9 Q w b f 7 h S J w K p q W U y B V Z C K 5 S H d I M o V s b S 4 1 n N f Y k S W p X 0 d h R l q N 7 I 2 L K l u K g 5 z / 3 b J v U a L c y E / J n W G O D d e w h 1 e t h 9 Z S W l j t r H b 3 s c U O u r g n c 8 R 0 X B w 6 2 P R x k v A f 9 K 8 q + + F f 2 7 y i 7 2 4 5 f 8 6 M X 8 x s q 7 / Q c S H o I z L 4 N + 5 0 v g K N D K l j Q 5 y w v 8 z o n a X P e f C b n 7 z 6 L j 9 o 9 Z e n y F V B L A Q I t A B Q A A g A I A C 9 + Q l p x G W y 6 p A A A A P Y A A A A S A A A A A A A A A A A A A A A A A A A A A A B D b 2 5 m a W c v U G F j a 2 F n Z S 5 4 b W x Q S w E C L Q A U A A I A C A A v f k J a D 8 r p q 6 Q A A A D p A A A A E w A A A A A A A A A A A A A A A A D w A A A A W 0 N v b n R l b n R f V H l w Z X N d L n h t b F B L A Q I t A B Q A A g A I A C 9 + Q l p F Y K m E j g E A A K g F A A A T A A A A A A A A A A A A A A A A A O E B A A B G b 3 J t d W x h c y 9 T Z W N 0 a W 9 u M S 5 t U E s F B g A A A A A D A A M A w g A A A L w 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w 0 A A A A A A A A G j Q 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Z s Y X N o U m V w b 3 J 0 V G 9 0 Y W x M a X N 0 J T I w K D I p P C 9 J d G V t U G F 0 a D 4 8 L 0 l 0 Z W 1 M b 2 N h d G l v b j 4 8 U 3 R h Y m x l R W 5 0 c m l l c z 4 8 R W 5 0 c n k g V H l w Z T 0 i S X N Q c m l 2 Y X R l I i B W Y W x 1 Z T 0 i b D A i I C 8 + P E V u d H J 5 I F R 5 c G U 9 I k J 1 Z m Z l c k 5 l e H R S Z W Z y Z X N o I i B W Y W x 1 Z T 0 i b D E i I C 8 + P E V u d H J 5 I F R 5 c G U 9 I l J l c 3 V s d F R 5 c G U i I F Z h b H V l P S J z V G F i b G U i I C 8 + P E V u d H J 5 I F R 5 c G U 9 I k 5 h b W V V c G R h d G V k Q W Z 0 Z X J G a W x s 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G a W x s V G F y Z 2 V 0 I i B W Y W x 1 Z T 0 i c 0 Z s Y X N o U m V w b 3 J 0 V G 9 0 Y W x M a X N 0 X 1 8 y I i A v P j x F b n R y e S B U e X B l P S J G a W x s Z W R D b 2 1 w b G V 0 Z V J l c 3 V s d F R v V 2 9 y a 3 N o Z W V 0 I i B W Y W x 1 Z T 0 i b D E i I C 8 + P E V u d H J 5 I F R 5 c G U 9 I l F 1 Z X J 5 S U Q i I F Z h b H V l P S J z M z U 4 N m I z Y z Q t N D l i N y 0 0 O D B i L W J j Y m E t M 2 J j M D V h N z A w N m M z I i A v P j x F b n R y e S B U e X B l P S J G a W x s T G F z d F V w Z G F 0 Z W Q i I F Z h b H V l P S J k M j A y N S 0 w M i 0 w M l Q y M D o 0 O T o z M S 4 y N D Q 4 M T k y W i I g L z 4 8 R W 5 0 c n k g V H l w Z T 0 i R m l s b E V y c m 9 y Q 2 9 1 b n Q i I F Z h b H V l P S J s M C I g L z 4 8 R W 5 0 c n k g V H l w Z T 0 i R m l s b E N v b H V t b l R 5 c G V z I i B W Y W x 1 Z T 0 i c 0 J n W U d C Z 1 l H Q k F R R U J B U U V C Q V F F Q k F R R U J B U U N C Q T 0 9 I i A v P j x F b n R y e S B U e X B l P S J G a W x s R X J y b 3 J D b 2 R l I i B W Y W x 1 Z T 0 i c 1 V u a 2 5 v d 2 4 i I C 8 + P E V u d H J 5 I F R 5 c G U 9 I k Z p b G x D b 2 x 1 b W 5 O Y W 1 l c y I g V m F s d W U 9 I n N b J n F 1 b 3 Q 7 V H l w Z S Z x d W 9 0 O y w m c X V v d D t T d H l s Z S Z x d W 9 0 O y w m c X V v d D t T d H J h d G V n e S Z x d W 9 0 O y w m c X V v d D t T Z W N 0 b 3 I m c X V v d D s s J n F 1 b 3 Q 7 T W F u Y W d l c i Z x d W 9 0 O y w m c X V v d D t Q c m 9 n c m F t J n F 1 b 3 Q 7 L C Z x d W 9 0 O 0 p h b n V h c n k m c X V v d D s s J n F 1 b 3 Q 7 R G V j Z W 1 i Z X I m c X V v d D s s J n F 1 b 3 Q 7 W V R E J n F 1 b 3 Q 7 L C Z x d W 9 0 O 1 B y a W 9 y I F l U R C Z x d W 9 0 O y w m c X V v d D t S a X N r J n F 1 b 3 Q 7 L C Z x d W 9 0 O 0 F 2 Z X J h Z 2 U g U m V 0 d X J u I H A u Y S Z x d W 9 0 O y w m c X V v d D t H Z W 9 t Z X R y a W M g U m V 0 d X J u I H A u Y S 4 m c X V v d D s s J n F 1 b 3 Q 7 Q 3 V y c m V u d C B E c m F 3 R G 9 3 b i Z x d W 9 0 O y w m c X V v d D t N Y X h p b X V t I E R y Y X d k b 3 d u J n F 1 b 3 Q 7 L C Z x d W 9 0 O 1 l U R H d p d G h S Z X B N V E Q m c X V v d D s s J n F 1 b 3 Q 7 Q V V N b W 4 m c X V v d D s s J n F 1 b 3 Q 7 U 2 h h c n B l I F J m M C Z x d W 9 0 O y w m c X V v d D t T b 3 J 0 a W 5 v I F J m M C Z x d W 9 0 O y w m c X V v d D t D b 3 J y R X F 1 a X R 5 J n F 1 b 3 Q 7 L C Z x d W 9 0 O 0 1 h e E R E U m V j b 3 Z l c n k m c X V v d D s s J n F 1 b 3 Q 7 Q X Z n R E R S Z W N v d m V y e S Z x d W 9 0 O 1 0 i I C 8 + P E V u d H J 5 I F R 5 c G U 9 I k Z p b G x D b 3 V u d C I g V m F s d W U 9 I m w y M T E x I i A v P j x F b n R y e S B U e X B l P S J G a W x s U 3 R h d H V z I i B W Y W x 1 Z T 0 i c 0 N v b X B s Z X R l I i A v P j x F b n R y e S B U e X B l P S J B Z G R l Z F R v R G F 0 Y U 1 v Z G V s I i B W Y W x 1 Z T 0 i b D A i I C 8 + P E V u d H J 5 I F R 5 c G U 9 I l J l b G F 0 a W 9 u c 2 h p c E l u Z m 9 D b 2 5 0 Y W l u Z X I i I F Z h b H V l P S J z e y Z x d W 9 0 O 2 N v b H V t b k N v d W 5 0 J n F 1 b 3 Q 7 O j I y L C Z x d W 9 0 O 2 t l e U N v b H V t b k 5 h b W V z J n F 1 b 3 Q 7 O l t d L C Z x d W 9 0 O 3 F 1 Z X J 5 U m V s Y X R p b 2 5 z a G l w c y Z x d W 9 0 O z p b X S w m c X V v d D t j b 2 x 1 b W 5 J Z G V u d G l 0 a W V z J n F 1 b 3 Q 7 O l s m c X V v d D t T Z W N 0 a W 9 u M S 9 G b G F z a F J l c G 9 y d F R v d G F s T G l z d C A o M i k v Q X V 0 b 1 J l b W 9 2 Z W R D b 2 x 1 b W 5 z M S 5 7 V H l w Z S w w f S Z x d W 9 0 O y w m c X V v d D t T Z W N 0 a W 9 u M S 9 G b G F z a F J l c G 9 y d F R v d G F s T G l z d C A o M i k v Q X V 0 b 1 J l b W 9 2 Z W R D b 2 x 1 b W 5 z M S 5 7 U 3 R 5 b G U s M X 0 m c X V v d D s s J n F 1 b 3 Q 7 U 2 V j d G l v b j E v R m x h c 2 h S Z X B v c n R U b 3 R h b E x p c 3 Q g K D I p L 0 F 1 d G 9 S Z W 1 v d m V k Q 2 9 s d W 1 u c z E u e 1 N 0 c m F 0 Z W d 5 L D J 9 J n F 1 b 3 Q 7 L C Z x d W 9 0 O 1 N l Y 3 R p b 2 4 x L 0 Z s Y X N o U m V w b 3 J 0 V G 9 0 Y W x M a X N 0 I C g y K S 9 B d X R v U m V t b 3 Z l Z E N v b H V t b n M x L n t T Z W N 0 b 3 I s M 3 0 m c X V v d D s s J n F 1 b 3 Q 7 U 2 V j d G l v b j E v R m x h c 2 h S Z X B v c n R U b 3 R h b E x p c 3 Q g K D I p L 0 F 1 d G 9 S Z W 1 v d m V k Q 2 9 s d W 1 u c z E u e 0 1 h b m F n Z X I s N H 0 m c X V v d D s s J n F 1 b 3 Q 7 U 2 V j d G l v b j E v R m x h c 2 h S Z X B v c n R U b 3 R h b E x p c 3 Q g K D I p L 0 F 1 d G 9 S Z W 1 v d m V k Q 2 9 s d W 1 u c z E u e 1 B y b 2 d y Y W 0 s N X 0 m c X V v d D s s J n F 1 b 3 Q 7 U 2 V j d G l v b j E v R m x h c 2 h S Z X B v c n R U b 3 R h b E x p c 3 Q g K D I p L 0 F 1 d G 9 S Z W 1 v d m V k Q 2 9 s d W 1 u c z E u e 0 p h b n V h c n k s N n 0 m c X V v d D s s J n F 1 b 3 Q 7 U 2 V j d G l v b j E v R m x h c 2 h S Z X B v c n R U b 3 R h b E x p c 3 Q g K D I p L 0 F 1 d G 9 S Z W 1 v d m V k Q 2 9 s d W 1 u c z E u e 0 R l Y 2 V t Y m V y L D d 9 J n F 1 b 3 Q 7 L C Z x d W 9 0 O 1 N l Y 3 R p b 2 4 x L 0 Z s Y X N o U m V w b 3 J 0 V G 9 0 Y W x M a X N 0 I C g y K S 9 B d X R v U m V t b 3 Z l Z E N v b H V t b n M x L n t Z V E Q s O H 0 m c X V v d D s s J n F 1 b 3 Q 7 U 2 V j d G l v b j E v R m x h c 2 h S Z X B v c n R U b 3 R h b E x p c 3 Q g K D I p L 0 F 1 d G 9 S Z W 1 v d m V k Q 2 9 s d W 1 u c z E u e 1 B y a W 9 y I F l U R C w 5 f S Z x d W 9 0 O y w m c X V v d D t T Z W N 0 a W 9 u M S 9 G b G F z a F J l c G 9 y d F R v d G F s T G l z d C A o M i k v Q X V 0 b 1 J l b W 9 2 Z W R D b 2 x 1 b W 5 z M S 5 7 U m l z a y w x M H 0 m c X V v d D s s J n F 1 b 3 Q 7 U 2 V j d G l v b j E v R m x h c 2 h S Z X B v c n R U b 3 R h b E x p c 3 Q g K D I p L 0 F 1 d G 9 S Z W 1 v d m V k Q 2 9 s d W 1 u c z E u e 0 F 2 Z X J h Z 2 U g U m V 0 d X J u I H A u Y S w x M X 0 m c X V v d D s s J n F 1 b 3 Q 7 U 2 V j d G l v b j E v R m x h c 2 h S Z X B v c n R U b 3 R h b E x p c 3 Q g K D I p L 0 F 1 d G 9 S Z W 1 v d m V k Q 2 9 s d W 1 u c z E u e 0 d l b 2 1 l d H J p Y y B S Z X R 1 c m 4 g c C 5 h L i w x M n 0 m c X V v d D s s J n F 1 b 3 Q 7 U 2 V j d G l v b j E v R m x h c 2 h S Z X B v c n R U b 3 R h b E x p c 3 Q g K D I p L 0 F 1 d G 9 S Z W 1 v d m V k Q 2 9 s d W 1 u c z E u e 0 N 1 c n J l b n Q g R H J h d 0 R v d 2 4 s M T N 9 J n F 1 b 3 Q 7 L C Z x d W 9 0 O 1 N l Y 3 R p b 2 4 x L 0 Z s Y X N o U m V w b 3 J 0 V G 9 0 Y W x M a X N 0 I C g y K S 9 B d X R v U m V t b 3 Z l Z E N v b H V t b n M x L n t N Y X h p b X V t I E R y Y X d k b 3 d u L D E 0 f S Z x d W 9 0 O y w m c X V v d D t T Z W N 0 a W 9 u M S 9 G b G F z a F J l c G 9 y d F R v d G F s T G l z d C A o M i k v Q X V 0 b 1 J l b W 9 2 Z W R D b 2 x 1 b W 5 z M S 5 7 W V R E d 2 l 0 a F J l c E 1 U R C w x N X 0 m c X V v d D s s J n F 1 b 3 Q 7 U 2 V j d G l v b j E v R m x h c 2 h S Z X B v c n R U b 3 R h b E x p c 3 Q g K D I p L 0 F 1 d G 9 S Z W 1 v d m V k Q 2 9 s d W 1 u c z E u e 0 F V T W 1 u L D E 2 f S Z x d W 9 0 O y w m c X V v d D t T Z W N 0 a W 9 u M S 9 G b G F z a F J l c G 9 y d F R v d G F s T G l z d C A o M i k v Q X V 0 b 1 J l b W 9 2 Z W R D b 2 x 1 b W 5 z M S 5 7 U 2 h h c n B l I F J m M C w x N 3 0 m c X V v d D s s J n F 1 b 3 Q 7 U 2 V j d G l v b j E v R m x h c 2 h S Z X B v c n R U b 3 R h b E x p c 3 Q g K D I p L 0 F 1 d G 9 S Z W 1 v d m V k Q 2 9 s d W 1 u c z E u e 1 N v c n R p b m 8 g U m Y w L D E 4 f S Z x d W 9 0 O y w m c X V v d D t T Z W N 0 a W 9 u M S 9 G b G F z a F J l c G 9 y d F R v d G F s T G l z d C A o M i k v Q X V 0 b 1 J l b W 9 2 Z W R D b 2 x 1 b W 5 z M S 5 7 Q 2 9 y c k V x d W l 0 e S w x O X 0 m c X V v d D s s J n F 1 b 3 Q 7 U 2 V j d G l v b j E v R m x h c 2 h S Z X B v c n R U b 3 R h b E x p c 3 Q g K D I p L 0 F 1 d G 9 S Z W 1 v d m V k Q 2 9 s d W 1 u c z E u e 0 1 h e E R E U m V j b 3 Z l c n k s M j B 9 J n F 1 b 3 Q 7 L C Z x d W 9 0 O 1 N l Y 3 R p b 2 4 x L 0 Z s Y X N o U m V w b 3 J 0 V G 9 0 Y W x M a X N 0 I C g y K S 9 B d X R v U m V t b 3 Z l Z E N v b H V t b n M x L n t B d m d E R F J l Y 2 9 2 Z X J 5 L D I x f S Z x d W 9 0 O 1 0 s J n F 1 b 3 Q 7 Q 2 9 s d W 1 u Q 2 9 1 b n Q m c X V v d D s 6 M j I s J n F 1 b 3 Q 7 S 2 V 5 Q 2 9 s d W 1 u T m F t Z X M m c X V v d D s 6 W 1 0 s J n F 1 b 3 Q 7 Q 2 9 s d W 1 u S W R l b n R p d G l l c y Z x d W 9 0 O z p b J n F 1 b 3 Q 7 U 2 V j d G l v b j E v R m x h c 2 h S Z X B v c n R U b 3 R h b E x p c 3 Q g K D I p L 0 F 1 d G 9 S Z W 1 v d m V k Q 2 9 s d W 1 u c z E u e 1 R 5 c G U s M H 0 m c X V v d D s s J n F 1 b 3 Q 7 U 2 V j d G l v b j E v R m x h c 2 h S Z X B v c n R U b 3 R h b E x p c 3 Q g K D I p L 0 F 1 d G 9 S Z W 1 v d m V k Q 2 9 s d W 1 u c z E u e 1 N 0 e W x l L D F 9 J n F 1 b 3 Q 7 L C Z x d W 9 0 O 1 N l Y 3 R p b 2 4 x L 0 Z s Y X N o U m V w b 3 J 0 V G 9 0 Y W x M a X N 0 I C g y K S 9 B d X R v U m V t b 3 Z l Z E N v b H V t b n M x L n t T d H J h d G V n e S w y f S Z x d W 9 0 O y w m c X V v d D t T Z W N 0 a W 9 u M S 9 G b G F z a F J l c G 9 y d F R v d G F s T G l z d C A o M i k v Q X V 0 b 1 J l b W 9 2 Z W R D b 2 x 1 b W 5 z M S 5 7 U 2 V j d G 9 y L D N 9 J n F 1 b 3 Q 7 L C Z x d W 9 0 O 1 N l Y 3 R p b 2 4 x L 0 Z s Y X N o U m V w b 3 J 0 V G 9 0 Y W x M a X N 0 I C g y K S 9 B d X R v U m V t b 3 Z l Z E N v b H V t b n M x L n t N Y W 5 h Z 2 V y L D R 9 J n F 1 b 3 Q 7 L C Z x d W 9 0 O 1 N l Y 3 R p b 2 4 x L 0 Z s Y X N o U m V w b 3 J 0 V G 9 0 Y W x M a X N 0 I C g y K S 9 B d X R v U m V t b 3 Z l Z E N v b H V t b n M x L n t Q c m 9 n c m F t L D V 9 J n F 1 b 3 Q 7 L C Z x d W 9 0 O 1 N l Y 3 R p b 2 4 x L 0 Z s Y X N o U m V w b 3 J 0 V G 9 0 Y W x M a X N 0 I C g y K S 9 B d X R v U m V t b 3 Z l Z E N v b H V t b n M x L n t K Y W 5 1 Y X J 5 L D Z 9 J n F 1 b 3 Q 7 L C Z x d W 9 0 O 1 N l Y 3 R p b 2 4 x L 0 Z s Y X N o U m V w b 3 J 0 V G 9 0 Y W x M a X N 0 I C g y K S 9 B d X R v U m V t b 3 Z l Z E N v b H V t b n M x L n t E Z W N l b W J l c i w 3 f S Z x d W 9 0 O y w m c X V v d D t T Z W N 0 a W 9 u M S 9 G b G F z a F J l c G 9 y d F R v d G F s T G l z d C A o M i k v Q X V 0 b 1 J l b W 9 2 Z W R D b 2 x 1 b W 5 z M S 5 7 W V R E L D h 9 J n F 1 b 3 Q 7 L C Z x d W 9 0 O 1 N l Y 3 R p b 2 4 x L 0 Z s Y X N o U m V w b 3 J 0 V G 9 0 Y W x M a X N 0 I C g y K S 9 B d X R v U m V t b 3 Z l Z E N v b H V t b n M x L n t Q c m l v c i B Z V E Q s O X 0 m c X V v d D s s J n F 1 b 3 Q 7 U 2 V j d G l v b j E v R m x h c 2 h S Z X B v c n R U b 3 R h b E x p c 3 Q g K D I p L 0 F 1 d G 9 S Z W 1 v d m V k Q 2 9 s d W 1 u c z E u e 1 J p c 2 s s M T B 9 J n F 1 b 3 Q 7 L C Z x d W 9 0 O 1 N l Y 3 R p b 2 4 x L 0 Z s Y X N o U m V w b 3 J 0 V G 9 0 Y W x M a X N 0 I C g y K S 9 B d X R v U m V t b 3 Z l Z E N v b H V t b n M x L n t B d m V y Y W d l I F J l d H V y b i B w L m E s M T F 9 J n F 1 b 3 Q 7 L C Z x d W 9 0 O 1 N l Y 3 R p b 2 4 x L 0 Z s Y X N o U m V w b 3 J 0 V G 9 0 Y W x M a X N 0 I C g y K S 9 B d X R v U m V t b 3 Z l Z E N v b H V t b n M x L n t H Z W 9 t Z X R y a W M g U m V 0 d X J u I H A u Y S 4 s M T J 9 J n F 1 b 3 Q 7 L C Z x d W 9 0 O 1 N l Y 3 R p b 2 4 x L 0 Z s Y X N o U m V w b 3 J 0 V G 9 0 Y W x M a X N 0 I C g y K S 9 B d X R v U m V t b 3 Z l Z E N v b H V t b n M x L n t D d X J y Z W 5 0 I E R y Y X d E b 3 d u L D E z f S Z x d W 9 0 O y w m c X V v d D t T Z W N 0 a W 9 u M S 9 G b G F z a F J l c G 9 y d F R v d G F s T G l z d C A o M i k v Q X V 0 b 1 J l b W 9 2 Z W R D b 2 x 1 b W 5 z M S 5 7 T W F 4 a W 1 1 b S B E c m F 3 Z G 9 3 b i w x N H 0 m c X V v d D s s J n F 1 b 3 Q 7 U 2 V j d G l v b j E v R m x h c 2 h S Z X B v c n R U b 3 R h b E x p c 3 Q g K D I p L 0 F 1 d G 9 S Z W 1 v d m V k Q 2 9 s d W 1 u c z E u e 1 l U R H d p d G h S Z X B N V E Q s M T V 9 J n F 1 b 3 Q 7 L C Z x d W 9 0 O 1 N l Y 3 R p b 2 4 x L 0 Z s Y X N o U m V w b 3 J 0 V G 9 0 Y W x M a X N 0 I C g y K S 9 B d X R v U m V t b 3 Z l Z E N v b H V t b n M x L n t B V U 1 t b i w x N n 0 m c X V v d D s s J n F 1 b 3 Q 7 U 2 V j d G l v b j E v R m x h c 2 h S Z X B v c n R U b 3 R h b E x p c 3 Q g K D I p L 0 F 1 d G 9 S Z W 1 v d m V k Q 2 9 s d W 1 u c z E u e 1 N o Y X J w Z S B S Z j A s M T d 9 J n F 1 b 3 Q 7 L C Z x d W 9 0 O 1 N l Y 3 R p b 2 4 x L 0 Z s Y X N o U m V w b 3 J 0 V G 9 0 Y W x M a X N 0 I C g y K S 9 B d X R v U m V t b 3 Z l Z E N v b H V t b n M x L n t T b 3 J 0 a W 5 v I F J m M C w x O H 0 m c X V v d D s s J n F 1 b 3 Q 7 U 2 V j d G l v b j E v R m x h c 2 h S Z X B v c n R U b 3 R h b E x p c 3 Q g K D I p L 0 F 1 d G 9 S Z W 1 v d m V k Q 2 9 s d W 1 u c z E u e 0 N v c n J F c X V p d H k s M T l 9 J n F 1 b 3 Q 7 L C Z x d W 9 0 O 1 N l Y 3 R p b 2 4 x L 0 Z s Y X N o U m V w b 3 J 0 V G 9 0 Y W x M a X N 0 I C g y K S 9 B d X R v U m V t b 3 Z l Z E N v b H V t b n M x L n t N Y X h E R F J l Y 2 9 2 Z X J 5 L D I w f S Z x d W 9 0 O y w m c X V v d D t T Z W N 0 a W 9 u M S 9 G b G F z a F J l c G 9 y d F R v d G F s T G l z d C A o M i k v Q X V 0 b 1 J l b W 9 2 Z W R D b 2 x 1 b W 5 z M S 5 7 Q X Z n R E R S Z W N v d m V y e S w y M X 0 m c X V v d D t d L C Z x d W 9 0 O 1 J l b G F 0 a W 9 u c 2 h p c E l u Z m 8 m c X V v d D s 6 W 1 1 9 I i A v P j w v U 3 R h Y m x l R W 5 0 c m l l c z 4 8 L 0 l 0 Z W 0 + P E l 0 Z W 0 + P E l 0 Z W 1 M b 2 N h d G l v b j 4 8 S X R l b V R 5 c G U + R m 9 y b X V s Y T w v S X R l b V R 5 c G U + P E l 0 Z W 1 Q Y X R o P l N l Y 3 R p b 2 4 x L 0 Z s Y X N o U m V w b 3 J 0 V G 9 0 Y W x M a X N 0 J T I w K D I p L 1 N v d X J j Z T w v S X R l b V B h d G g + P C 9 J d G V t T G 9 j Y X R p b 2 4 + P F N 0 Y W J s Z U V u d H J p Z X M g L z 4 8 L 0 l 0 Z W 0 + P E l 0 Z W 0 + P E l 0 Z W 1 M b 2 N h d G l v b j 4 8 S X R l b V R 5 c G U + R m 9 y b X V s Y T w v S X R l b V R 5 c G U + P E l 0 Z W 1 Q Y X R o P l N l Y 3 R p b 2 4 x L 0 Z s Y X N o U m V w b 3 J 0 V G 9 0 Y W x M a X N 0 J T I w K D I p L 2 R i b 1 9 G b G F z a F J l c G 9 y d F R v d G F s T G l z d D w v S X R l b V B h d G g + P C 9 J d G V t T G 9 j Y X R p b 2 4 + P F N 0 Y W J s Z U V u d H J p Z X M g L z 4 8 L 0 l 0 Z W 0 + P E l 0 Z W 0 + P E l 0 Z W 1 M b 2 N h d G l v b j 4 8 S X R l b V R 5 c G U + R m 9 y b X V s Y T w v S X R l b V R 5 c G U + P E l 0 Z W 1 Q Y X R o P l N l Y 3 R p b 2 4 x L 0 Z s Y X N o U m V w b 3 J 0 V G 9 0 Y W x M a X N 0 J T I w K D I p L 0 l u d m 9 r Z W Q l M j B G d W 5 j d G l v b k Z s Y X N o U m V w b 3 J 0 V G 9 0 Y W x M a X N 0 J T I w K D I p M T w v S X R l b V B h d G g + P C 9 J d G V t T G 9 j Y X R p b 2 4 + P F N 0 Y W J s Z U V u d H J p Z X M g L z 4 8 L 0 l 0 Z W 0 + P E l 0 Z W 0 + P E l 0 Z W 1 M b 2 N h d G l v b j 4 8 S X R l b V R 5 c G U + R m 9 y b X V s Y T w v S X R l b V R 5 c G U + P E l 0 Z W 1 Q Y X R o P l N l Y 3 R p b 2 4 x L 0 Z s Y X N o U m V w b 3 J 0 V G 9 0 Y W x M a X N 0 J T I w K D Q p P C 9 J d G V t U G F 0 a D 4 8 L 0 l 0 Z W 1 M b 2 N h d G l v b j 4 8 U 3 R h Y m x l R W 5 0 c m l l c z 4 8 R W 5 0 c n k g V H l w Z T 0 i S X N Q c m l 2 Y X R l I i B W Y W x 1 Z T 0 i b D A i I C 8 + P E V u d H J 5 I F R 5 c G U 9 I l J l c 3 V s d F R 5 c G U i I F Z h b H V l P S J z V G F i b G U i I C 8 + P E V u d H J 5 I F R 5 c G U 9 I k 5 h b W V V c G R h d G V k Q W Z 0 Z X J G a W x s I i B W Y W x 1 Z T 0 i b D A i I C 8 + P E V u d H J 5 I F R 5 c G U 9 I k 5 h d m l n Y X R p b 2 5 T d G V w T m F t Z S I g V m F s d W U 9 I n N O Y X Z p Z 2 F 0 a W 9 u I i A v P j x F b n R y e S B U e X B l P S J G a W x s R W 5 h Y m x l Z C I g V m F s d W U 9 I m w x I i A v P j x F b n R y e S B U e X B l P S J C d W Z m Z X J O Z X h 0 U m V m c m V z a C I g V m F s d W U 9 I m w x I i A v P j x F b n R y e S B U e X B l P S J G a W x s V G F y Z 2 V 0 I i B W Y W x 1 Z T 0 i c 0 Z s Y X N o U m V w b 3 J 0 V G 9 0 Y W x M a X N 0 X 1 8 y M y I g L z 4 8 R W 5 0 c n k g V H l w Z T 0 i R m l s b G V k Q 2 9 t c G x l d G V S Z X N 1 b H R U b 1 d v c m t z a G V l d C I g V m F s d W U 9 I m w x I i A v P j x F b n R y e S B U e X B l P S J R d W V y e U l E I i B W Y W x 1 Z T 0 i c 2 U z N G Y 1 M W U w L W V j Z D A t N G E y N y 0 4 N T U 0 L W I 4 N j U y M G R h M G Y 5 M y I g L z 4 8 R W 5 0 c n k g V H l w Z T 0 i T G 9 h Z G V k V G 9 B b m F s e X N p c 1 N l c n Z p Y 2 V z I i B W Y W x 1 Z T 0 i b D A i I C 8 + P E V u d H J 5 I F R 5 c G U 9 I l J l Y 2 9 2 Z X J 5 V G F y Z 2 V 0 U m 9 3 I i B W Y W x 1 Z T 0 i b D E i I C 8 + P E V u d H J 5 I F R 5 c G U 9 I l J l Y 2 9 2 Z X J 5 V G F y Z 2 V 0 Q 2 9 s d W 1 u I i B W Y W x 1 Z T 0 i b D E i I C 8 + P E V u d H J 5 I F R 5 c G U 9 I l J l Y 2 9 2 Z X J 5 V G F y Z 2 V 0 U 2 h l Z X Q i I F Z h b H V l P S J z T m l s c 3 N v b l J l c G 9 y d E N U Q S I g L z 4 8 R W 5 0 c n k g V H l w Z T 0 i R m l s b F R v R G F 0 Y U 1 v Z G V s R W 5 h Y m x l Z C I g V m F s d W U 9 I m w w I i A v P j x F b n R y e S B U e X B l P S J G a W x s T 2 J q Z W N 0 V H l w Z S I g V m F s d W U 9 I n N U Y W J s Z S I g L z 4 8 R W 5 0 c n k g V H l w Z T 0 i R m l s b E x h c 3 R V c G R h d G V k I i B W Y W x 1 Z T 0 i Z D I w M j U t M D I t M D J U M j A 6 N D k 6 M z A u M j E 2 N D Y z M l o i I C 8 + P E V u d H J 5 I F R 5 c G U 9 I k Z p b G x F c n J v c k N v d W 5 0 I i B W Y W x 1 Z T 0 i b D A i I C 8 + P E V u d H J 5 I F R 5 c G U 9 I k Z p b G x D b 2 x 1 b W 5 U e X B l c y I g V m F s d W U 9 I n N C Z 1 l H Q m d Z R 0 J B U U V C Q V F F Q k F R R U J B U U V C Q V F D Q k E 9 P S I g L z 4 8 R W 5 0 c n k g V H l w Z T 0 i R m l s b E V y c m 9 y Q 2 9 k Z S I g V m F s d W U 9 I n N V b m t u b 3 d u I i A v P j x F b n R y e S B U e X B l P S J G a W x s Q 2 9 s d W 1 u T m F t Z X M i I F Z h b H V l P S J z W y Z x d W 9 0 O 1 R 5 c G U m c X V v d D s s J n F 1 b 3 Q 7 U 3 R 5 b G U m c X V v d D s s J n F 1 b 3 Q 7 U 3 R y Y X R l Z 3 k m c X V v d D s s J n F 1 b 3 Q 7 U 2 V j d G 9 y J n F 1 b 3 Q 7 L C Z x d W 9 0 O 0 1 h b m F n Z X I m c X V v d D s s J n F 1 b 3 Q 7 U H J v Z 3 J h b S Z x d W 9 0 O y w m c X V v d D t K Y W 5 1 Y X J 5 J n F 1 b 3 Q 7 L C Z x d W 9 0 O 0 R l Y 2 V t Y m V y J n F 1 b 3 Q 7 L C Z x d W 9 0 O 1 l U R C Z x d W 9 0 O y w m c X V v d D t Q c m l v c i B Z V E Q m c X V v d D s s J n F 1 b 3 Q 7 U m l z a y B w L m E m c X V v d D s s J n F 1 b 3 Q 7 Q X Z l c m F n Z S B S Z X R 1 c m 4 g c C 5 h J n F 1 b 3 Q 7 L C Z x d W 9 0 O 0 d l b 2 1 l d H J p Y y B S Z X R 1 c m 4 g c C 5 h L i Z x d W 9 0 O y w m c X V v d D t D d X J y Z W 5 0 I E R E J n F 1 b 3 Q 7 L C Z x d W 9 0 O 0 1 h e G l t d W 0 g R E Q m c X V v d D s s J n F 1 b 3 Q 7 W V R E d 2 l 0 a F J l c E 1 U R C Z x d W 9 0 O y w m c X V v d D t B V U 1 t b i Z x d W 9 0 O y w m c X V v d D t T a G F y c G U g U m Y w J n F 1 b 3 Q 7 L C Z x d W 9 0 O 1 N v c n R p b m 8 g U m Y w J n F 1 b 3 Q 7 L C Z x d W 9 0 O 0 N v c n J F c X V p d H k m c X V v d D s s J n F 1 b 3 Q 7 T W F 4 R E R S Z W N v d m V y e S Z x d W 9 0 O y w m c X V v d D t B d m d E R F J l Y 2 9 2 Z X J 5 J n F 1 b 3 Q 7 X S I g L z 4 8 R W 5 0 c n k g V H l w Z T 0 i R m l s b E N v d W 5 0 I i B W Y W x 1 Z T 0 i b D U 4 N C I g L z 4 8 R W 5 0 c n k g V H l w Z T 0 i R m l s b F N 0 Y X R 1 c y I g V m F s d W U 9 I n N D b 2 1 w b G V 0 Z S I g L z 4 8 R W 5 0 c n k g V H l w Z T 0 i Q W R k Z W R U b 0 R h d G F N b 2 R l b C I g V m F s d W U 9 I m w w I i A v P j x F b n R y e S B U e X B l P S J S Z W x h d G l v b n N o a X B J b m Z v Q 2 9 u d G F p b m V y I i B W Y W x 1 Z T 0 i c 3 s m c X V v d D t j b 2 x 1 b W 5 D b 3 V u d C Z x d W 9 0 O z o y M i w m c X V v d D t r Z X l D b 2 x 1 b W 5 O Y W 1 l c y Z x d W 9 0 O z p b X S w m c X V v d D t x d W V y e V J l b G F 0 a W 9 u c 2 h p c H M m c X V v d D s 6 W 1 0 s J n F 1 b 3 Q 7 Y 2 9 s d W 1 u S W R l b n R p d G l l c y Z x d W 9 0 O z p b J n F 1 b 3 Q 7 U 2 V j d G l v b j E v R m x h c 2 h S Z X B v c n R U b 3 R h b E x p c 3 Q g K D Q p L 0 F 1 d G 9 S Z W 1 v d m V k Q 2 9 s d W 1 u c z E u e 1 R 5 c G U s M H 0 m c X V v d D s s J n F 1 b 3 Q 7 U 2 V j d G l v b j E v R m x h c 2 h S Z X B v c n R U b 3 R h b E x p c 3 Q g K D Q p L 0 F 1 d G 9 S Z W 1 v d m V k Q 2 9 s d W 1 u c z E u e 1 N 0 e W x l L D F 9 J n F 1 b 3 Q 7 L C Z x d W 9 0 O 1 N l Y 3 R p b 2 4 x L 0 Z s Y X N o U m V w b 3 J 0 V G 9 0 Y W x M a X N 0 I C g 0 K S 9 B d X R v U m V t b 3 Z l Z E N v b H V t b n M x L n t T d H J h d G V n e S w y f S Z x d W 9 0 O y w m c X V v d D t T Z W N 0 a W 9 u M S 9 G b G F z a F J l c G 9 y d F R v d G F s T G l z d C A o N C k v Q X V 0 b 1 J l b W 9 2 Z W R D b 2 x 1 b W 5 z M S 5 7 U 2 V j d G 9 y L D N 9 J n F 1 b 3 Q 7 L C Z x d W 9 0 O 1 N l Y 3 R p b 2 4 x L 0 Z s Y X N o U m V w b 3 J 0 V G 9 0 Y W x M a X N 0 I C g 0 K S 9 B d X R v U m V t b 3 Z l Z E N v b H V t b n M x L n t N Y W 5 h Z 2 V y L D R 9 J n F 1 b 3 Q 7 L C Z x d W 9 0 O 1 N l Y 3 R p b 2 4 x L 0 Z s Y X N o U m V w b 3 J 0 V G 9 0 Y W x M a X N 0 I C g 0 K S 9 B d X R v U m V t b 3 Z l Z E N v b H V t b n M x L n t Q c m 9 n c m F t L D V 9 J n F 1 b 3 Q 7 L C Z x d W 9 0 O 1 N l Y 3 R p b 2 4 x L 0 Z s Y X N o U m V w b 3 J 0 V G 9 0 Y W x M a X N 0 I C g 0 K S 9 B d X R v U m V t b 3 Z l Z E N v b H V t b n M x L n t K Y W 5 1 Y X J 5 L D Z 9 J n F 1 b 3 Q 7 L C Z x d W 9 0 O 1 N l Y 3 R p b 2 4 x L 0 Z s Y X N o U m V w b 3 J 0 V G 9 0 Y W x M a X N 0 I C g 0 K S 9 B d X R v U m V t b 3 Z l Z E N v b H V t b n M x L n t E Z W N l b W J l c i w 3 f S Z x d W 9 0 O y w m c X V v d D t T Z W N 0 a W 9 u M S 9 G b G F z a F J l c G 9 y d F R v d G F s T G l z d C A o N C k v Q X V 0 b 1 J l b W 9 2 Z W R D b 2 x 1 b W 5 z M S 5 7 W V R E L D h 9 J n F 1 b 3 Q 7 L C Z x d W 9 0 O 1 N l Y 3 R p b 2 4 x L 0 Z s Y X N o U m V w b 3 J 0 V G 9 0 Y W x M a X N 0 I C g 0 K S 9 B d X R v U m V t b 3 Z l Z E N v b H V t b n M x L n t Q c m l v c i B Z V E Q s O X 0 m c X V v d D s s J n F 1 b 3 Q 7 U 2 V j d G l v b j E v R m x h c 2 h S Z X B v c n R U b 3 R h b E x p c 3 Q g K D Q p L 0 F 1 d G 9 S Z W 1 v d m V k Q 2 9 s d W 1 u c z E u e 1 J p c 2 s g c C 5 h L D E w f S Z x d W 9 0 O y w m c X V v d D t T Z W N 0 a W 9 u M S 9 G b G F z a F J l c G 9 y d F R v d G F s T G l z d C A o N C k v Q X V 0 b 1 J l b W 9 2 Z W R D b 2 x 1 b W 5 z M S 5 7 Q X Z l c m F n Z S B S Z X R 1 c m 4 g c C 5 h L D E x f S Z x d W 9 0 O y w m c X V v d D t T Z W N 0 a W 9 u M S 9 G b G F z a F J l c G 9 y d F R v d G F s T G l z d C A o N C k v Q X V 0 b 1 J l b W 9 2 Z W R D b 2 x 1 b W 5 z M S 5 7 R 2 V v b W V 0 c m l j I F J l d H V y b i B w L m E u L D E y f S Z x d W 9 0 O y w m c X V v d D t T Z W N 0 a W 9 u M S 9 G b G F z a F J l c G 9 y d F R v d G F s T G l z d C A o N C k v Q X V 0 b 1 J l b W 9 2 Z W R D b 2 x 1 b W 5 z M S 5 7 Q 3 V y c m V u d C B E R C w x M 3 0 m c X V v d D s s J n F 1 b 3 Q 7 U 2 V j d G l v b j E v R m x h c 2 h S Z X B v c n R U b 3 R h b E x p c 3 Q g K D Q p L 0 F 1 d G 9 S Z W 1 v d m V k Q 2 9 s d W 1 u c z E u e 0 1 h e G l t d W 0 g R E Q s M T R 9 J n F 1 b 3 Q 7 L C Z x d W 9 0 O 1 N l Y 3 R p b 2 4 x L 0 Z s Y X N o U m V w b 3 J 0 V G 9 0 Y W x M a X N 0 I C g 0 K S 9 B d X R v U m V t b 3 Z l Z E N v b H V t b n M x L n t Z V E R 3 a X R o U m V w T V R E L D E 1 f S Z x d W 9 0 O y w m c X V v d D t T Z W N 0 a W 9 u M S 9 G b G F z a F J l c G 9 y d F R v d G F s T G l z d C A o N C k v Q X V 0 b 1 J l b W 9 2 Z W R D b 2 x 1 b W 5 z M S 5 7 Q V V N b W 4 s M T Z 9 J n F 1 b 3 Q 7 L C Z x d W 9 0 O 1 N l Y 3 R p b 2 4 x L 0 Z s Y X N o U m V w b 3 J 0 V G 9 0 Y W x M a X N 0 I C g 0 K S 9 B d X R v U m V t b 3 Z l Z E N v b H V t b n M x L n t T a G F y c G U g U m Y w L D E 3 f S Z x d W 9 0 O y w m c X V v d D t T Z W N 0 a W 9 u M S 9 G b G F z a F J l c G 9 y d F R v d G F s T G l z d C A o N C k v Q X V 0 b 1 J l b W 9 2 Z W R D b 2 x 1 b W 5 z M S 5 7 U 2 9 y d G l u b y B S Z j A s M T h 9 J n F 1 b 3 Q 7 L C Z x d W 9 0 O 1 N l Y 3 R p b 2 4 x L 0 Z s Y X N o U m V w b 3 J 0 V G 9 0 Y W x M a X N 0 I C g 0 K S 9 B d X R v U m V t b 3 Z l Z E N v b H V t b n M x L n t D b 3 J y R X F 1 a X R 5 L D E 5 f S Z x d W 9 0 O y w m c X V v d D t T Z W N 0 a W 9 u M S 9 G b G F z a F J l c G 9 y d F R v d G F s T G l z d C A o N C k v Q X V 0 b 1 J l b W 9 2 Z W R D b 2 x 1 b W 5 z M S 5 7 T W F 4 R E R S Z W N v d m V y e S w y M H 0 m c X V v d D s s J n F 1 b 3 Q 7 U 2 V j d G l v b j E v R m x h c 2 h S Z X B v c n R U b 3 R h b E x p c 3 Q g K D Q p L 0 F 1 d G 9 S Z W 1 v d m V k Q 2 9 s d W 1 u c z E u e 0 F 2 Z 0 R E U m V j b 3 Z l c n k s M j F 9 J n F 1 b 3 Q 7 X S w m c X V v d D t D b 2 x 1 b W 5 D b 3 V u d C Z x d W 9 0 O z o y M i w m c X V v d D t L Z X l D b 2 x 1 b W 5 O Y W 1 l c y Z x d W 9 0 O z p b X S w m c X V v d D t D b 2 x 1 b W 5 J Z G V u d G l 0 a W V z J n F 1 b 3 Q 7 O l s m c X V v d D t T Z W N 0 a W 9 u M S 9 G b G F z a F J l c G 9 y d F R v d G F s T G l z d C A o N C k v Q X V 0 b 1 J l b W 9 2 Z W R D b 2 x 1 b W 5 z M S 5 7 V H l w Z S w w f S Z x d W 9 0 O y w m c X V v d D t T Z W N 0 a W 9 u M S 9 G b G F z a F J l c G 9 y d F R v d G F s T G l z d C A o N C k v Q X V 0 b 1 J l b W 9 2 Z W R D b 2 x 1 b W 5 z M S 5 7 U 3 R 5 b G U s M X 0 m c X V v d D s s J n F 1 b 3 Q 7 U 2 V j d G l v b j E v R m x h c 2 h S Z X B v c n R U b 3 R h b E x p c 3 Q g K D Q p L 0 F 1 d G 9 S Z W 1 v d m V k Q 2 9 s d W 1 u c z E u e 1 N 0 c m F 0 Z W d 5 L D J 9 J n F 1 b 3 Q 7 L C Z x d W 9 0 O 1 N l Y 3 R p b 2 4 x L 0 Z s Y X N o U m V w b 3 J 0 V G 9 0 Y W x M a X N 0 I C g 0 K S 9 B d X R v U m V t b 3 Z l Z E N v b H V t b n M x L n t T Z W N 0 b 3 I s M 3 0 m c X V v d D s s J n F 1 b 3 Q 7 U 2 V j d G l v b j E v R m x h c 2 h S Z X B v c n R U b 3 R h b E x p c 3 Q g K D Q p L 0 F 1 d G 9 S Z W 1 v d m V k Q 2 9 s d W 1 u c z E u e 0 1 h b m F n Z X I s N H 0 m c X V v d D s s J n F 1 b 3 Q 7 U 2 V j d G l v b j E v R m x h c 2 h S Z X B v c n R U b 3 R h b E x p c 3 Q g K D Q p L 0 F 1 d G 9 S Z W 1 v d m V k Q 2 9 s d W 1 u c z E u e 1 B y b 2 d y Y W 0 s N X 0 m c X V v d D s s J n F 1 b 3 Q 7 U 2 V j d G l v b j E v R m x h c 2 h S Z X B v c n R U b 3 R h b E x p c 3 Q g K D Q p L 0 F 1 d G 9 S Z W 1 v d m V k Q 2 9 s d W 1 u c z E u e 0 p h b n V h c n k s N n 0 m c X V v d D s s J n F 1 b 3 Q 7 U 2 V j d G l v b j E v R m x h c 2 h S Z X B v c n R U b 3 R h b E x p c 3 Q g K D Q p L 0 F 1 d G 9 S Z W 1 v d m V k Q 2 9 s d W 1 u c z E u e 0 R l Y 2 V t Y m V y L D d 9 J n F 1 b 3 Q 7 L C Z x d W 9 0 O 1 N l Y 3 R p b 2 4 x L 0 Z s Y X N o U m V w b 3 J 0 V G 9 0 Y W x M a X N 0 I C g 0 K S 9 B d X R v U m V t b 3 Z l Z E N v b H V t b n M x L n t Z V E Q s O H 0 m c X V v d D s s J n F 1 b 3 Q 7 U 2 V j d G l v b j E v R m x h c 2 h S Z X B v c n R U b 3 R h b E x p c 3 Q g K D Q p L 0 F 1 d G 9 S Z W 1 v d m V k Q 2 9 s d W 1 u c z E u e 1 B y a W 9 y I F l U R C w 5 f S Z x d W 9 0 O y w m c X V v d D t T Z W N 0 a W 9 u M S 9 G b G F z a F J l c G 9 y d F R v d G F s T G l z d C A o N C k v Q X V 0 b 1 J l b W 9 2 Z W R D b 2 x 1 b W 5 z M S 5 7 U m l z a y B w L m E s M T B 9 J n F 1 b 3 Q 7 L C Z x d W 9 0 O 1 N l Y 3 R p b 2 4 x L 0 Z s Y X N o U m V w b 3 J 0 V G 9 0 Y W x M a X N 0 I C g 0 K S 9 B d X R v U m V t b 3 Z l Z E N v b H V t b n M x L n t B d m V y Y W d l I F J l d H V y b i B w L m E s M T F 9 J n F 1 b 3 Q 7 L C Z x d W 9 0 O 1 N l Y 3 R p b 2 4 x L 0 Z s Y X N o U m V w b 3 J 0 V G 9 0 Y W x M a X N 0 I C g 0 K S 9 B d X R v U m V t b 3 Z l Z E N v b H V t b n M x L n t H Z W 9 t Z X R y a W M g U m V 0 d X J u I H A u Y S 4 s M T J 9 J n F 1 b 3 Q 7 L C Z x d W 9 0 O 1 N l Y 3 R p b 2 4 x L 0 Z s Y X N o U m V w b 3 J 0 V G 9 0 Y W x M a X N 0 I C g 0 K S 9 B d X R v U m V t b 3 Z l Z E N v b H V t b n M x L n t D d X J y Z W 5 0 I E R E L D E z f S Z x d W 9 0 O y w m c X V v d D t T Z W N 0 a W 9 u M S 9 G b G F z a F J l c G 9 y d F R v d G F s T G l z d C A o N C k v Q X V 0 b 1 J l b W 9 2 Z W R D b 2 x 1 b W 5 z M S 5 7 T W F 4 a W 1 1 b S B E R C w x N H 0 m c X V v d D s s J n F 1 b 3 Q 7 U 2 V j d G l v b j E v R m x h c 2 h S Z X B v c n R U b 3 R h b E x p c 3 Q g K D Q p L 0 F 1 d G 9 S Z W 1 v d m V k Q 2 9 s d W 1 u c z E u e 1 l U R H d p d G h S Z X B N V E Q s M T V 9 J n F 1 b 3 Q 7 L C Z x d W 9 0 O 1 N l Y 3 R p b 2 4 x L 0 Z s Y X N o U m V w b 3 J 0 V G 9 0 Y W x M a X N 0 I C g 0 K S 9 B d X R v U m V t b 3 Z l Z E N v b H V t b n M x L n t B V U 1 t b i w x N n 0 m c X V v d D s s J n F 1 b 3 Q 7 U 2 V j d G l v b j E v R m x h c 2 h S Z X B v c n R U b 3 R h b E x p c 3 Q g K D Q p L 0 F 1 d G 9 S Z W 1 v d m V k Q 2 9 s d W 1 u c z E u e 1 N o Y X J w Z S B S Z j A s M T d 9 J n F 1 b 3 Q 7 L C Z x d W 9 0 O 1 N l Y 3 R p b 2 4 x L 0 Z s Y X N o U m V w b 3 J 0 V G 9 0 Y W x M a X N 0 I C g 0 K S 9 B d X R v U m V t b 3 Z l Z E N v b H V t b n M x L n t T b 3 J 0 a W 5 v I F J m M C w x O H 0 m c X V v d D s s J n F 1 b 3 Q 7 U 2 V j d G l v b j E v R m x h c 2 h S Z X B v c n R U b 3 R h b E x p c 3 Q g K D Q p L 0 F 1 d G 9 S Z W 1 v d m V k Q 2 9 s d W 1 u c z E u e 0 N v c n J F c X V p d H k s M T l 9 J n F 1 b 3 Q 7 L C Z x d W 9 0 O 1 N l Y 3 R p b 2 4 x L 0 Z s Y X N o U m V w b 3 J 0 V G 9 0 Y W x M a X N 0 I C g 0 K S 9 B d X R v U m V t b 3 Z l Z E N v b H V t b n M x L n t N Y X h E R F J l Y 2 9 2 Z X J 5 L D I w f S Z x d W 9 0 O y w m c X V v d D t T Z W N 0 a W 9 u M S 9 G b G F z a F J l c G 9 y d F R v d G F s T G l z d C A o N C k v Q X V 0 b 1 J l b W 9 2 Z W R D b 2 x 1 b W 5 z M S 5 7 Q X Z n R E R S Z W N v d m V y e S w y M X 0 m c X V v d D t d L C Z x d W 9 0 O 1 J l b G F 0 a W 9 u c 2 h p c E l u Z m 8 m c X V v d D s 6 W 1 1 9 I i A v P j w v U 3 R h Y m x l R W 5 0 c m l l c z 4 8 L 0 l 0 Z W 0 + P E l 0 Z W 0 + P E l 0 Z W 1 M b 2 N h d G l v b j 4 8 S X R l b V R 5 c G U + R m 9 y b X V s Y T w v S X R l b V R 5 c G U + P E l 0 Z W 1 Q Y X R o P l N l Y 3 R p b 2 4 x L 0 Z s Y X N o U m V w b 3 J 0 V G 9 0 Y W x M a X N 0 J T I w K D Q p L 1 N v d X J j Z T w v S X R l b V B h d G g + P C 9 J d G V t T G 9 j Y X R p b 2 4 + P F N 0 Y W J s Z U V u d H J p Z X M g L z 4 8 L 0 l 0 Z W 0 + P E l 0 Z W 0 + P E l 0 Z W 1 M b 2 N h d G l v b j 4 8 S X R l b V R 5 c G U + R m 9 y b X V s Y T w v S X R l b V R 5 c G U + P E l 0 Z W 1 Q Y X R o P l N l Y 3 R p b 2 4 x L 0 Z s Y X N o U m V w b 3 J 0 V G 9 0 Y W x M a X N 0 J T I w K D Q p L 2 R i b 1 9 G b G F z a F J l c G 9 y d F R v d G F s T G l z d D w v S X R l b V B h d G g + P C 9 J d G V t T G 9 j Y X R p b 2 4 + P F N 0 Y W J s Z U V u d H J p Z X M g L z 4 8 L 0 l 0 Z W 0 + P E l 0 Z W 0 + P E l 0 Z W 1 M b 2 N h d G l v b j 4 8 S X R l b V R 5 c G U + R m 9 y b X V s Y T w v S X R l b V R 5 c G U + P E l 0 Z W 1 Q Y X R o P l N l Y 3 R p b 2 4 x L 0 Z s Y X N o U m V w b 3 J 0 V G 9 0 Y W x M a X N 0 J T I w K D Q p L 0 l u d m 9 r Z W Q l M j B G d W 5 j d G l v b k Z s Y X N o U m V w b 3 J 0 V G 9 0 Y W x M a X N 0 J T I w K D I p M T w v S X R l b V B h d G g + P C 9 J d G V t T G 9 j Y X R p b 2 4 + P F N 0 Y W J s Z U V u d H J p Z X M g L z 4 8 L 0 l 0 Z W 0 + P E l 0 Z W 0 + P E l 0 Z W 1 M b 2 N h d G l v b j 4 8 S X R l b V R 5 c G U + R m 9 y b X V s Y T w v S X R l b V R 5 c G U + P E l 0 Z W 1 Q Y X R o P l N l Y 3 R p b 2 4 x L 0 Z s Y X N o U m V w b 3 J 0 V G 9 0 Y W x M a X N 0 J T I w K D Q p L 0 Z p b H R l c m V k J T I w U m 9 3 c z w v S X R l b V B h d G g + P C 9 J d G V t T G 9 j Y X R p b 2 4 + P F N 0 Y W J s Z U V u d H J p Z X M g L z 4 8 L 0 l 0 Z W 0 + P E l 0 Z W 0 + P E l 0 Z W 1 M b 2 N h d G l v b j 4 8 S X R l b V R 5 c G U + R m 9 y b X V s Y T w v S X R l b V R 5 c G U + P E l 0 Z W 1 Q Y X R o P l N l Y 3 R p b 2 4 x L 0 Z s Y X N o U m V w b 3 J 0 V G 9 0 Y W x M a X N 0 J T I w K D I p L 0 Z p b H R l c m V k J T I w U m 9 3 c z w v S X R l b V B h d G g + P C 9 J d G V t T G 9 j Y X R p b 2 4 + P F N 0 Y W J s Z U V u d H J p Z X M g L z 4 8 L 0 l 0 Z W 0 + P E l 0 Z W 0 + P E l 0 Z W 1 M b 2 N h d G l v b j 4 8 S X R l b V R 5 c G U + R m 9 y b X V s Y T w v S X R l b V R 5 c G U + P E l 0 Z W 1 Q Y X R o P l N l Y 3 R p b 2 4 x L 0 Z s Y X N o U m V w b 3 J 0 V G 9 0 Y W x M a X N 0 J T I w K D I p L 1 J l b m F t Z W Q l M j B D b 2 x 1 b W 5 z P C 9 J d G V t U G F 0 a D 4 8 L 0 l 0 Z W 1 M b 2 N h d G l v b j 4 8 U 3 R h Y m x l R W 5 0 c m l l c y A v P j w v S X R l b T 4 8 S X R l b T 4 8 S X R l b U x v Y 2 F 0 a W 9 u P j x J d G V t V H l w Z T 5 G b 3 J t d W x h P C 9 J d G V t V H l w Z T 4 8 S X R l b V B h d G g + U 2 V j d G l v b j E v R m x h c 2 h S Z X B v c n R U b 3 R h b E x p c 3 Q l M j A o N C k v U m V u Y W 1 l Z C U y M E N v b H V t b n M 8 L 0 l 0 Z W 1 Q Y X R o P j w v S X R l b U x v Y 2 F 0 a W 9 u P j x T d G F i b G V F b n R y a W V z I C 8 + P C 9 J d G V t P j x J d G V t P j x J d G V t T G 9 j Y X R p b 2 4 + P E l 0 Z W 1 U e X B l P k Z v c m 1 1 b G E 8 L 0 l 0 Z W 1 U e X B l P j x J d G V t U G F 0 a D 5 T Z W N 0 a W 9 u M S 9 G b G F z a F J l c G 9 y d F R v d G F s T G l z d C U y M C g y K S 9 G a W x 0 Z X J l Z C U y M F J v d 3 M x P C 9 J d G V t U G F 0 a D 4 8 L 0 l 0 Z W 1 M b 2 N h d G l v b j 4 8 U 3 R h Y m x l R W 5 0 c m l l c y A v P j w v S X R l b T 4 8 L 0 l 0 Z W 1 z P j w v T G 9 j Y W x Q Y W N r Y W d l T W V 0 Y W R h d G F G a W x l P h Y A A A B Q S w U G A A A A A A A A A A A A A A A A A A A A A A A A J g E A A A E A A A D Q j J 3 f A R X R E Y x 6 A M B P w p f r A Q A A A A o R W 1 m Q / z N F p 1 i Q u e 9 W 0 D A A A A A A A g A A A A A A E G Y A A A A B A A A g A A A A b F 3 e G t b 8 A b g z Z r 5 x j T u L q / D N Z n N u I U s G D X E o Y q o o G 6 k A A A A A D o A A A A A C A A A g A A A A z / M m H d L x 4 K V G R O q w I 2 a 9 / Y I I B N a 8 q 6 C Q A d 1 5 X H k m C j N Q A A A A u D T a P 8 3 / 7 q w O 8 W m 9 S P K l k j 2 g o Q t p h n N M z B h R e D 0 1 4 m 2 G M b l K C t v B i E T Q i G D G c c C o G D h n X r s 9 N o 9 F S V 5 R Q t i C M u G U W g i / V z L f o P 2 K L G E 7 9 a 5 A A A A A L 6 w g w a Z f / Y F n b N / z t P g 8 u o D C e c 4 2 l v K Z r c 0 G B e z A 0 r z n M d R v E N m V 7 y w w w W n c K F 0 r + J h l u M + I 2 Q A t Q j O 3 n 5 x X H A = = < / D a t a M a s h u p > 
</file>

<file path=customXml/itemProps1.xml><?xml version="1.0" encoding="utf-8"?>
<ds:datastoreItem xmlns:ds="http://schemas.openxmlformats.org/officeDocument/2006/customXml" ds:itemID="{2BF2F620-6403-4F0B-A04E-BB80C009E0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Front</vt:lpstr>
      <vt:lpstr>NilssonReport</vt:lpstr>
      <vt:lpstr>NilssonReportCTA</vt:lpstr>
      <vt:lpstr>Top10Bottom10</vt:lpstr>
      <vt:lpstr>Top10Bottom10CTA</vt:lpstr>
      <vt:lpstr>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Linus Nilsson</dc:creator>
  <cp:lastModifiedBy>Linus Nilsson</cp:lastModifiedBy>
  <dcterms:created xsi:type="dcterms:W3CDTF">2019-01-10T19:23:01Z</dcterms:created>
  <dcterms:modified xsi:type="dcterms:W3CDTF">2025-02-02T20:49:39Z</dcterms:modified>
</cp:coreProperties>
</file>