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F451A7FC-AEDE-4E19-BE2E-341FB0BC728E}" xr6:coauthVersionLast="47" xr6:coauthVersionMax="47" xr10:uidLastSave="{00000000-0000-0000-0000-000000000000}"/>
  <bookViews>
    <workbookView xWindow="28680" yWindow="-120" windowWidth="29040" windowHeight="15840" xr2:uid="{00000000-000D-0000-FFFF-FFFF00000000}"/>
  </bookViews>
  <sheets>
    <sheet name="確認書" sheetId="1" r:id="rId1"/>
    <sheet name="明細①" sheetId="2" r:id="rId2"/>
    <sheet name="明細②" sheetId="3" r:id="rId3"/>
    <sheet name="明細③" sheetId="4" r:id="rId4"/>
    <sheet name="Sheet1" sheetId="8" state="hidden" r:id="rId5"/>
    <sheet name="確認書 (記入見本)" sheetId="6" r:id="rId6"/>
    <sheet name="明細(記入見本)" sheetId="7" r:id="rId7"/>
    <sheet name="（最低賃金）" sheetId="5" r:id="rId8"/>
  </sheets>
  <definedNames>
    <definedName name="_xlnm.Print_Area" localSheetId="0">確認書!$A$2:$T$34</definedName>
    <definedName name="_xlnm.Print_Area" localSheetId="5">'確認書 (記入見本)'!$A$2:$T$34</definedName>
    <definedName name="_xlnm.Print_Titles" localSheetId="6">'明細(記入見本)'!$5:$6</definedName>
    <definedName name="_xlnm.Print_Titles" localSheetId="1">明細①!$5:6</definedName>
    <definedName name="_xlnm.Print_Titles" localSheetId="2">明細②!$5:6</definedName>
    <definedName name="_xlnm.Print_Titles" localSheetId="3">明細③!$5:6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0" i="4"/>
  <c r="B34" i="1"/>
  <c r="A34" i="1"/>
  <c r="I7" i="2"/>
  <c r="E7" i="2"/>
  <c r="K199" i="2"/>
  <c r="I12" i="2"/>
  <c r="B8" i="1"/>
  <c r="B9" i="1"/>
  <c r="B11" i="1"/>
  <c r="J7" i="2" l="1"/>
  <c r="E8" i="2"/>
  <c r="E9" i="2"/>
  <c r="E10" i="2"/>
  <c r="J10" i="2" s="1"/>
  <c r="E11" i="2"/>
  <c r="J11" i="2" s="1"/>
  <c r="E12" i="2"/>
  <c r="E13" i="2"/>
  <c r="J13" i="2" s="1"/>
  <c r="E14" i="2"/>
  <c r="J14" i="2" s="1"/>
  <c r="E15" i="2"/>
  <c r="J15" i="2" s="1"/>
  <c r="E16" i="2"/>
  <c r="J16" i="2" s="1"/>
  <c r="E17" i="2"/>
  <c r="J17" i="2" s="1"/>
  <c r="E18" i="2"/>
  <c r="J18" i="2" s="1"/>
  <c r="E19" i="2"/>
  <c r="J19" i="2" s="1"/>
  <c r="E20" i="2"/>
  <c r="J20" i="2" s="1"/>
  <c r="E21" i="2"/>
  <c r="J21" i="2" s="1"/>
  <c r="E22" i="2"/>
  <c r="J22" i="2" s="1"/>
  <c r="E23" i="2"/>
  <c r="J23" i="2" s="1"/>
  <c r="E24" i="2"/>
  <c r="J24" i="2" s="1"/>
  <c r="E25" i="2"/>
  <c r="J25" i="2" s="1"/>
  <c r="E26" i="2"/>
  <c r="J26" i="2" s="1"/>
  <c r="E27" i="2"/>
  <c r="J27" i="2" s="1"/>
  <c r="E28" i="2"/>
  <c r="J28" i="2" s="1"/>
  <c r="E29" i="2"/>
  <c r="J29" i="2" s="1"/>
  <c r="E30" i="2"/>
  <c r="J30" i="2" s="1"/>
  <c r="E31" i="2"/>
  <c r="J31" i="2" s="1"/>
  <c r="E32" i="2"/>
  <c r="J32" i="2" s="1"/>
  <c r="E33" i="2"/>
  <c r="J33" i="2" s="1"/>
  <c r="E34" i="2"/>
  <c r="J34" i="2" s="1"/>
  <c r="E35" i="2"/>
  <c r="J35" i="2" s="1"/>
  <c r="E36" i="2"/>
  <c r="J36" i="2" s="1"/>
  <c r="E37" i="2"/>
  <c r="J37" i="2" s="1"/>
  <c r="E38" i="2"/>
  <c r="J38" i="2" s="1"/>
  <c r="E39" i="2"/>
  <c r="J39" i="2" s="1"/>
  <c r="E40" i="2"/>
  <c r="J40" i="2" s="1"/>
  <c r="E41" i="2"/>
  <c r="J41" i="2" s="1"/>
  <c r="E42" i="2"/>
  <c r="J42" i="2" s="1"/>
  <c r="E43" i="2"/>
  <c r="J43" i="2" s="1"/>
  <c r="E44" i="2"/>
  <c r="J44" i="2" s="1"/>
  <c r="E45" i="2"/>
  <c r="J45" i="2" s="1"/>
  <c r="E46" i="2"/>
  <c r="J46" i="2" s="1"/>
  <c r="E47" i="2"/>
  <c r="J47" i="2" s="1"/>
  <c r="E48" i="2"/>
  <c r="J48" i="2" s="1"/>
  <c r="E49" i="2"/>
  <c r="J49" i="2" s="1"/>
  <c r="E50" i="2"/>
  <c r="J50" i="2" s="1"/>
  <c r="E51" i="2"/>
  <c r="J51" i="2" s="1"/>
  <c r="E52" i="2"/>
  <c r="J52" i="2" s="1"/>
  <c r="E53" i="2"/>
  <c r="J53" i="2" s="1"/>
  <c r="E54" i="2"/>
  <c r="J54" i="2" s="1"/>
  <c r="E55" i="2"/>
  <c r="J55" i="2" s="1"/>
  <c r="E56" i="2"/>
  <c r="J56" i="2" s="1"/>
  <c r="E57" i="2"/>
  <c r="J57" i="2" s="1"/>
  <c r="E58" i="2"/>
  <c r="J58" i="2" s="1"/>
  <c r="E59" i="2"/>
  <c r="J59" i="2" s="1"/>
  <c r="E60" i="2"/>
  <c r="J60" i="2" s="1"/>
  <c r="E61" i="2"/>
  <c r="J61" i="2" s="1"/>
  <c r="E62" i="2"/>
  <c r="J62" i="2" s="1"/>
  <c r="E63" i="2"/>
  <c r="J63" i="2" s="1"/>
  <c r="E64" i="2"/>
  <c r="J64" i="2" s="1"/>
  <c r="E65" i="2"/>
  <c r="J65" i="2" s="1"/>
  <c r="E66" i="2"/>
  <c r="J66" i="2" s="1"/>
  <c r="E67" i="2"/>
  <c r="J67" i="2" s="1"/>
  <c r="E68" i="2"/>
  <c r="J68" i="2" s="1"/>
  <c r="E69" i="2"/>
  <c r="J69" i="2" s="1"/>
  <c r="E70" i="2"/>
  <c r="J70" i="2" s="1"/>
  <c r="E71" i="2"/>
  <c r="J71" i="2" s="1"/>
  <c r="E72" i="2"/>
  <c r="J72" i="2" s="1"/>
  <c r="E73" i="2"/>
  <c r="J73" i="2" s="1"/>
  <c r="E74" i="2"/>
  <c r="J74" i="2" s="1"/>
  <c r="E75" i="2"/>
  <c r="J75" i="2" s="1"/>
  <c r="E76" i="2"/>
  <c r="J76" i="2" s="1"/>
  <c r="E77" i="2"/>
  <c r="J77" i="2" s="1"/>
  <c r="E78" i="2"/>
  <c r="J78" i="2" s="1"/>
  <c r="E79" i="2"/>
  <c r="J79" i="2" s="1"/>
  <c r="E80" i="2"/>
  <c r="J80" i="2" s="1"/>
  <c r="E81" i="2"/>
  <c r="J81" i="2" s="1"/>
  <c r="E82" i="2"/>
  <c r="J82" i="2" s="1"/>
  <c r="E83" i="2"/>
  <c r="J83" i="2" s="1"/>
  <c r="E84" i="2"/>
  <c r="J84" i="2" s="1"/>
  <c r="E85" i="2"/>
  <c r="J85" i="2" s="1"/>
  <c r="E86" i="2"/>
  <c r="J86" i="2" s="1"/>
  <c r="E87" i="2"/>
  <c r="J87" i="2" s="1"/>
  <c r="E88" i="2"/>
  <c r="J88" i="2" s="1"/>
  <c r="E89" i="2"/>
  <c r="J89" i="2" s="1"/>
  <c r="E90" i="2"/>
  <c r="J90" i="2" s="1"/>
  <c r="E91" i="2"/>
  <c r="J91" i="2" s="1"/>
  <c r="E92" i="2"/>
  <c r="J92" i="2" s="1"/>
  <c r="E93" i="2"/>
  <c r="J93" i="2" s="1"/>
  <c r="E94" i="2"/>
  <c r="J94" i="2" s="1"/>
  <c r="E95" i="2"/>
  <c r="J95" i="2" s="1"/>
  <c r="E96" i="2"/>
  <c r="J96" i="2" s="1"/>
  <c r="E97" i="2"/>
  <c r="J97" i="2" s="1"/>
  <c r="E98" i="2"/>
  <c r="J98" i="2" s="1"/>
  <c r="E99" i="2"/>
  <c r="J99" i="2" s="1"/>
  <c r="E100" i="2"/>
  <c r="J100" i="2" s="1"/>
  <c r="E101" i="2"/>
  <c r="J101" i="2" s="1"/>
  <c r="E102" i="2"/>
  <c r="J102" i="2" s="1"/>
  <c r="E103" i="2"/>
  <c r="J103" i="2" s="1"/>
  <c r="E104" i="2"/>
  <c r="J104" i="2" s="1"/>
  <c r="E105" i="2"/>
  <c r="J105" i="2" s="1"/>
  <c r="E106" i="2"/>
  <c r="J106" i="2" s="1"/>
  <c r="E107" i="2"/>
  <c r="J107" i="2" s="1"/>
  <c r="E108" i="2"/>
  <c r="J108" i="2" s="1"/>
  <c r="E109" i="2"/>
  <c r="J109" i="2" s="1"/>
  <c r="E110" i="2"/>
  <c r="J110" i="2" s="1"/>
  <c r="E111" i="2"/>
  <c r="J111" i="2" s="1"/>
  <c r="E112" i="2"/>
  <c r="J112" i="2" s="1"/>
  <c r="E113" i="2"/>
  <c r="J113" i="2" s="1"/>
  <c r="E114" i="2"/>
  <c r="J114" i="2" s="1"/>
  <c r="E115" i="2"/>
  <c r="J115" i="2" s="1"/>
  <c r="E116" i="2"/>
  <c r="J116" i="2" s="1"/>
  <c r="E117" i="2"/>
  <c r="J117" i="2" s="1"/>
  <c r="E118" i="2"/>
  <c r="J118" i="2" s="1"/>
  <c r="E119" i="2"/>
  <c r="J119" i="2" s="1"/>
  <c r="E120" i="2"/>
  <c r="J120" i="2" s="1"/>
  <c r="E121" i="2"/>
  <c r="J121" i="2" s="1"/>
  <c r="E122" i="2"/>
  <c r="J122" i="2" s="1"/>
  <c r="E123" i="2"/>
  <c r="J123" i="2" s="1"/>
  <c r="E124" i="2"/>
  <c r="J124" i="2" s="1"/>
  <c r="E125" i="2"/>
  <c r="J125" i="2" s="1"/>
  <c r="E126" i="2"/>
  <c r="J126" i="2" s="1"/>
  <c r="E127" i="2"/>
  <c r="J127" i="2" s="1"/>
  <c r="E128" i="2"/>
  <c r="J128" i="2" s="1"/>
  <c r="E129" i="2"/>
  <c r="J129" i="2" s="1"/>
  <c r="E130" i="2"/>
  <c r="J130" i="2" s="1"/>
  <c r="E131" i="2"/>
  <c r="J131" i="2" s="1"/>
  <c r="E132" i="2"/>
  <c r="J132" i="2" s="1"/>
  <c r="E133" i="2"/>
  <c r="J133" i="2" s="1"/>
  <c r="E134" i="2"/>
  <c r="J134" i="2" s="1"/>
  <c r="E135" i="2"/>
  <c r="J135" i="2" s="1"/>
  <c r="E136" i="2"/>
  <c r="J136" i="2" s="1"/>
  <c r="E137" i="2"/>
  <c r="J137" i="2" s="1"/>
  <c r="E138" i="2"/>
  <c r="J138" i="2" s="1"/>
  <c r="E139" i="2"/>
  <c r="J139" i="2" s="1"/>
  <c r="E140" i="2"/>
  <c r="J140" i="2" s="1"/>
  <c r="E141" i="2"/>
  <c r="J141" i="2" s="1"/>
  <c r="E142" i="2"/>
  <c r="J142" i="2" s="1"/>
  <c r="E143" i="2"/>
  <c r="J143" i="2" s="1"/>
  <c r="E144" i="2"/>
  <c r="J144" i="2" s="1"/>
  <c r="E145" i="2"/>
  <c r="J145" i="2" s="1"/>
  <c r="E146" i="2"/>
  <c r="J146" i="2" s="1"/>
  <c r="E147" i="2"/>
  <c r="J147" i="2" s="1"/>
  <c r="E148" i="2"/>
  <c r="J148" i="2" s="1"/>
  <c r="E149" i="2"/>
  <c r="J149" i="2" s="1"/>
  <c r="E150" i="2"/>
  <c r="J150" i="2" s="1"/>
  <c r="E151" i="2"/>
  <c r="J151" i="2" s="1"/>
  <c r="E152" i="2"/>
  <c r="J152" i="2" s="1"/>
  <c r="E153" i="2"/>
  <c r="J153" i="2" s="1"/>
  <c r="E154" i="2"/>
  <c r="J154" i="2" s="1"/>
  <c r="E155" i="2"/>
  <c r="J155" i="2" s="1"/>
  <c r="E156" i="2"/>
  <c r="J156" i="2" s="1"/>
  <c r="E157" i="2"/>
  <c r="J157" i="2" s="1"/>
  <c r="E158" i="2"/>
  <c r="J158" i="2" s="1"/>
  <c r="E159" i="2"/>
  <c r="J159" i="2" s="1"/>
  <c r="E160" i="2"/>
  <c r="J160" i="2" s="1"/>
  <c r="E161" i="2"/>
  <c r="J161" i="2" s="1"/>
  <c r="E162" i="2"/>
  <c r="J162" i="2" s="1"/>
  <c r="E163" i="2"/>
  <c r="J163" i="2" s="1"/>
  <c r="E164" i="2"/>
  <c r="J164" i="2" s="1"/>
  <c r="E165" i="2"/>
  <c r="J165" i="2" s="1"/>
  <c r="E166" i="2"/>
  <c r="J166" i="2" s="1"/>
  <c r="E167" i="2"/>
  <c r="J167" i="2" s="1"/>
  <c r="E168" i="2"/>
  <c r="J168" i="2" s="1"/>
  <c r="E169" i="2"/>
  <c r="J169" i="2" s="1"/>
  <c r="E170" i="2"/>
  <c r="J170" i="2" s="1"/>
  <c r="E171" i="2"/>
  <c r="J171" i="2" s="1"/>
  <c r="E172" i="2"/>
  <c r="J172" i="2" s="1"/>
  <c r="E173" i="2"/>
  <c r="J173" i="2" s="1"/>
  <c r="E174" i="2"/>
  <c r="J174" i="2" s="1"/>
  <c r="E175" i="2"/>
  <c r="J175" i="2" s="1"/>
  <c r="E176" i="2"/>
  <c r="J176" i="2" s="1"/>
  <c r="E177" i="2"/>
  <c r="J177" i="2" s="1"/>
  <c r="E178" i="2"/>
  <c r="J178" i="2" s="1"/>
  <c r="E179" i="2"/>
  <c r="J179" i="2" s="1"/>
  <c r="E180" i="2"/>
  <c r="J180" i="2" s="1"/>
  <c r="E181" i="2"/>
  <c r="J181" i="2" s="1"/>
  <c r="E182" i="2"/>
  <c r="J182" i="2" s="1"/>
  <c r="E183" i="2"/>
  <c r="J183" i="2" s="1"/>
  <c r="E184" i="2"/>
  <c r="J184" i="2" s="1"/>
  <c r="E185" i="2"/>
  <c r="J185" i="2" s="1"/>
  <c r="E186" i="2"/>
  <c r="J186" i="2" s="1"/>
  <c r="E187" i="2"/>
  <c r="J187" i="2" s="1"/>
  <c r="E188" i="2"/>
  <c r="J188" i="2" s="1"/>
  <c r="E189" i="2"/>
  <c r="J189" i="2" s="1"/>
  <c r="E190" i="2"/>
  <c r="J190" i="2" s="1"/>
  <c r="E191" i="2"/>
  <c r="J191" i="2" s="1"/>
  <c r="E192" i="2"/>
  <c r="J192" i="2" s="1"/>
  <c r="E193" i="2"/>
  <c r="J193" i="2" s="1"/>
  <c r="E194" i="2"/>
  <c r="J194" i="2" s="1"/>
  <c r="E195" i="2"/>
  <c r="J195" i="2" s="1"/>
  <c r="E196" i="2"/>
  <c r="J196" i="2" s="1"/>
  <c r="E197" i="2"/>
  <c r="J197" i="2" s="1"/>
  <c r="E198" i="2"/>
  <c r="J198" i="2" s="1"/>
  <c r="E199" i="2"/>
  <c r="J199" i="2" s="1"/>
  <c r="E200" i="2"/>
  <c r="J200" i="2" s="1"/>
  <c r="E201" i="2"/>
  <c r="J201" i="2" s="1"/>
  <c r="E202" i="2"/>
  <c r="J202" i="2" s="1"/>
  <c r="E203" i="2"/>
  <c r="J203" i="2" s="1"/>
  <c r="E204" i="2"/>
  <c r="J204" i="2" s="1"/>
  <c r="E205" i="2"/>
  <c r="J205" i="2" s="1"/>
  <c r="E206" i="2"/>
  <c r="J206" i="2" s="1"/>
  <c r="E8" i="3"/>
  <c r="J8" i="3" s="1"/>
  <c r="E9" i="3"/>
  <c r="J9" i="3" s="1"/>
  <c r="E10" i="3"/>
  <c r="J10" i="3" s="1"/>
  <c r="E11" i="3"/>
  <c r="J11" i="3" s="1"/>
  <c r="E12" i="3"/>
  <c r="J12" i="3" s="1"/>
  <c r="E13" i="3"/>
  <c r="J13" i="3" s="1"/>
  <c r="E14" i="3"/>
  <c r="J14" i="3" s="1"/>
  <c r="E15" i="3"/>
  <c r="J15" i="3" s="1"/>
  <c r="E16" i="3"/>
  <c r="J16" i="3" s="1"/>
  <c r="E17" i="3"/>
  <c r="J17" i="3" s="1"/>
  <c r="E18" i="3"/>
  <c r="J18" i="3" s="1"/>
  <c r="E19" i="3"/>
  <c r="J19" i="3" s="1"/>
  <c r="E20" i="3"/>
  <c r="J20" i="3" s="1"/>
  <c r="E21" i="3"/>
  <c r="J21" i="3" s="1"/>
  <c r="E22" i="3"/>
  <c r="J22" i="3" s="1"/>
  <c r="E23" i="3"/>
  <c r="J23" i="3" s="1"/>
  <c r="E24" i="3"/>
  <c r="J24" i="3" s="1"/>
  <c r="E25" i="3"/>
  <c r="J25" i="3" s="1"/>
  <c r="E26" i="3"/>
  <c r="J26" i="3" s="1"/>
  <c r="E27" i="3"/>
  <c r="J27" i="3" s="1"/>
  <c r="E28" i="3"/>
  <c r="J28" i="3" s="1"/>
  <c r="E29" i="3"/>
  <c r="J29" i="3" s="1"/>
  <c r="E30" i="3"/>
  <c r="J30" i="3" s="1"/>
  <c r="E31" i="3"/>
  <c r="J31" i="3" s="1"/>
  <c r="E32" i="3"/>
  <c r="J32" i="3" s="1"/>
  <c r="E33" i="3"/>
  <c r="J33" i="3" s="1"/>
  <c r="E34" i="3"/>
  <c r="J34" i="3" s="1"/>
  <c r="E35" i="3"/>
  <c r="J35" i="3" s="1"/>
  <c r="E36" i="3"/>
  <c r="J36" i="3" s="1"/>
  <c r="E37" i="3"/>
  <c r="J37" i="3" s="1"/>
  <c r="E38" i="3"/>
  <c r="J38" i="3" s="1"/>
  <c r="E39" i="3"/>
  <c r="J39" i="3" s="1"/>
  <c r="E40" i="3"/>
  <c r="J40" i="3" s="1"/>
  <c r="E41" i="3"/>
  <c r="J41" i="3" s="1"/>
  <c r="E42" i="3"/>
  <c r="J42" i="3" s="1"/>
  <c r="E43" i="3"/>
  <c r="J43" i="3" s="1"/>
  <c r="E44" i="3"/>
  <c r="J44" i="3" s="1"/>
  <c r="E45" i="3"/>
  <c r="J45" i="3" s="1"/>
  <c r="E46" i="3"/>
  <c r="J46" i="3" s="1"/>
  <c r="E47" i="3"/>
  <c r="J47" i="3" s="1"/>
  <c r="E48" i="3"/>
  <c r="J48" i="3" s="1"/>
  <c r="E49" i="3"/>
  <c r="J49" i="3" s="1"/>
  <c r="E50" i="3"/>
  <c r="J50" i="3" s="1"/>
  <c r="E51" i="3"/>
  <c r="J51" i="3" s="1"/>
  <c r="E52" i="3"/>
  <c r="J52" i="3" s="1"/>
  <c r="E53" i="3"/>
  <c r="J53" i="3" s="1"/>
  <c r="E54" i="3"/>
  <c r="J54" i="3" s="1"/>
  <c r="E55" i="3"/>
  <c r="J55" i="3" s="1"/>
  <c r="E56" i="3"/>
  <c r="J56" i="3" s="1"/>
  <c r="E57" i="3"/>
  <c r="J57" i="3" s="1"/>
  <c r="E58" i="3"/>
  <c r="J58" i="3" s="1"/>
  <c r="E59" i="3"/>
  <c r="J59" i="3" s="1"/>
  <c r="E60" i="3"/>
  <c r="J60" i="3" s="1"/>
  <c r="E61" i="3"/>
  <c r="J61" i="3" s="1"/>
  <c r="E62" i="3"/>
  <c r="J62" i="3" s="1"/>
  <c r="E63" i="3"/>
  <c r="J63" i="3" s="1"/>
  <c r="E64" i="3"/>
  <c r="J64" i="3" s="1"/>
  <c r="E65" i="3"/>
  <c r="J65" i="3" s="1"/>
  <c r="E66" i="3"/>
  <c r="J66" i="3" s="1"/>
  <c r="E67" i="3"/>
  <c r="J67" i="3" s="1"/>
  <c r="E68" i="3"/>
  <c r="J68" i="3" s="1"/>
  <c r="E69" i="3"/>
  <c r="J69" i="3" s="1"/>
  <c r="E70" i="3"/>
  <c r="J70" i="3" s="1"/>
  <c r="E71" i="3"/>
  <c r="J71" i="3" s="1"/>
  <c r="E72" i="3"/>
  <c r="J72" i="3" s="1"/>
  <c r="E73" i="3"/>
  <c r="J73" i="3" s="1"/>
  <c r="E74" i="3"/>
  <c r="J74" i="3" s="1"/>
  <c r="E75" i="3"/>
  <c r="J75" i="3" s="1"/>
  <c r="E76" i="3"/>
  <c r="J76" i="3" s="1"/>
  <c r="E77" i="3"/>
  <c r="J77" i="3" s="1"/>
  <c r="E78" i="3"/>
  <c r="J78" i="3" s="1"/>
  <c r="E79" i="3"/>
  <c r="J79" i="3" s="1"/>
  <c r="E80" i="3"/>
  <c r="J80" i="3" s="1"/>
  <c r="E81" i="3"/>
  <c r="J81" i="3" s="1"/>
  <c r="E82" i="3"/>
  <c r="J82" i="3" s="1"/>
  <c r="E83" i="3"/>
  <c r="J83" i="3" s="1"/>
  <c r="E84" i="3"/>
  <c r="J84" i="3" s="1"/>
  <c r="E85" i="3"/>
  <c r="J85" i="3" s="1"/>
  <c r="E86" i="3"/>
  <c r="J86" i="3" s="1"/>
  <c r="E87" i="3"/>
  <c r="J87" i="3" s="1"/>
  <c r="E88" i="3"/>
  <c r="J88" i="3" s="1"/>
  <c r="E89" i="3"/>
  <c r="J89" i="3" s="1"/>
  <c r="E90" i="3"/>
  <c r="J90" i="3" s="1"/>
  <c r="E91" i="3"/>
  <c r="J91" i="3" s="1"/>
  <c r="E92" i="3"/>
  <c r="J92" i="3" s="1"/>
  <c r="E93" i="3"/>
  <c r="J93" i="3" s="1"/>
  <c r="E94" i="3"/>
  <c r="J94" i="3" s="1"/>
  <c r="E95" i="3"/>
  <c r="J95" i="3" s="1"/>
  <c r="E96" i="3"/>
  <c r="J96" i="3" s="1"/>
  <c r="E97" i="3"/>
  <c r="J97" i="3" s="1"/>
  <c r="E98" i="3"/>
  <c r="J98" i="3" s="1"/>
  <c r="E99" i="3"/>
  <c r="J99" i="3" s="1"/>
  <c r="E100" i="3"/>
  <c r="J100" i="3" s="1"/>
  <c r="E101" i="3"/>
  <c r="J101" i="3" s="1"/>
  <c r="E102" i="3"/>
  <c r="J102" i="3" s="1"/>
  <c r="E103" i="3"/>
  <c r="J103" i="3" s="1"/>
  <c r="E104" i="3"/>
  <c r="J104" i="3" s="1"/>
  <c r="E105" i="3"/>
  <c r="J105" i="3" s="1"/>
  <c r="E106" i="3"/>
  <c r="J106" i="3" s="1"/>
  <c r="E107" i="3"/>
  <c r="J107" i="3" s="1"/>
  <c r="E108" i="3"/>
  <c r="J108" i="3" s="1"/>
  <c r="E109" i="3"/>
  <c r="J109" i="3" s="1"/>
  <c r="E110" i="3"/>
  <c r="J110" i="3" s="1"/>
  <c r="E111" i="3"/>
  <c r="J111" i="3" s="1"/>
  <c r="E112" i="3"/>
  <c r="J112" i="3" s="1"/>
  <c r="E113" i="3"/>
  <c r="J113" i="3" s="1"/>
  <c r="E114" i="3"/>
  <c r="J114" i="3" s="1"/>
  <c r="E115" i="3"/>
  <c r="J115" i="3" s="1"/>
  <c r="E116" i="3"/>
  <c r="J116" i="3" s="1"/>
  <c r="E117" i="3"/>
  <c r="J117" i="3" s="1"/>
  <c r="E118" i="3"/>
  <c r="J118" i="3" s="1"/>
  <c r="E119" i="3"/>
  <c r="J119" i="3" s="1"/>
  <c r="E120" i="3"/>
  <c r="J120" i="3" s="1"/>
  <c r="E121" i="3"/>
  <c r="J121" i="3" s="1"/>
  <c r="E122" i="3"/>
  <c r="J122" i="3" s="1"/>
  <c r="E123" i="3"/>
  <c r="J123" i="3" s="1"/>
  <c r="E124" i="3"/>
  <c r="J124" i="3" s="1"/>
  <c r="E125" i="3"/>
  <c r="J125" i="3" s="1"/>
  <c r="E126" i="3"/>
  <c r="J126" i="3" s="1"/>
  <c r="E127" i="3"/>
  <c r="J127" i="3" s="1"/>
  <c r="E128" i="3"/>
  <c r="J128" i="3" s="1"/>
  <c r="E129" i="3"/>
  <c r="J129" i="3" s="1"/>
  <c r="E130" i="3"/>
  <c r="J130" i="3" s="1"/>
  <c r="E131" i="3"/>
  <c r="J131" i="3" s="1"/>
  <c r="E132" i="3"/>
  <c r="J132" i="3" s="1"/>
  <c r="E133" i="3"/>
  <c r="J133" i="3" s="1"/>
  <c r="E134" i="3"/>
  <c r="J134" i="3" s="1"/>
  <c r="E135" i="3"/>
  <c r="J135" i="3" s="1"/>
  <c r="E136" i="3"/>
  <c r="J136" i="3" s="1"/>
  <c r="E137" i="3"/>
  <c r="J137" i="3" s="1"/>
  <c r="E138" i="3"/>
  <c r="J138" i="3" s="1"/>
  <c r="E139" i="3"/>
  <c r="J139" i="3" s="1"/>
  <c r="E140" i="3"/>
  <c r="J140" i="3" s="1"/>
  <c r="E141" i="3"/>
  <c r="J141" i="3" s="1"/>
  <c r="E142" i="3"/>
  <c r="J142" i="3" s="1"/>
  <c r="E143" i="3"/>
  <c r="J143" i="3" s="1"/>
  <c r="E144" i="3"/>
  <c r="J144" i="3" s="1"/>
  <c r="E145" i="3"/>
  <c r="J145" i="3" s="1"/>
  <c r="E146" i="3"/>
  <c r="J146" i="3" s="1"/>
  <c r="E147" i="3"/>
  <c r="J147" i="3" s="1"/>
  <c r="E148" i="3"/>
  <c r="J148" i="3" s="1"/>
  <c r="E149" i="3"/>
  <c r="J149" i="3" s="1"/>
  <c r="E150" i="3"/>
  <c r="J150" i="3" s="1"/>
  <c r="E151" i="3"/>
  <c r="J151" i="3" s="1"/>
  <c r="E152" i="3"/>
  <c r="J152" i="3" s="1"/>
  <c r="E153" i="3"/>
  <c r="J153" i="3" s="1"/>
  <c r="E154" i="3"/>
  <c r="J154" i="3" s="1"/>
  <c r="E155" i="3"/>
  <c r="J155" i="3" s="1"/>
  <c r="E156" i="3"/>
  <c r="J156" i="3" s="1"/>
  <c r="E157" i="3"/>
  <c r="J157" i="3" s="1"/>
  <c r="E158" i="3"/>
  <c r="J158" i="3" s="1"/>
  <c r="E159" i="3"/>
  <c r="J159" i="3" s="1"/>
  <c r="E160" i="3"/>
  <c r="J160" i="3" s="1"/>
  <c r="E161" i="3"/>
  <c r="J161" i="3" s="1"/>
  <c r="E162" i="3"/>
  <c r="J162" i="3" s="1"/>
  <c r="E163" i="3"/>
  <c r="J163" i="3" s="1"/>
  <c r="E164" i="3"/>
  <c r="J164" i="3" s="1"/>
  <c r="E165" i="3"/>
  <c r="J165" i="3" s="1"/>
  <c r="E166" i="3"/>
  <c r="J166" i="3" s="1"/>
  <c r="E167" i="3"/>
  <c r="J167" i="3" s="1"/>
  <c r="E168" i="3"/>
  <c r="J168" i="3" s="1"/>
  <c r="E169" i="3"/>
  <c r="J169" i="3" s="1"/>
  <c r="E170" i="3"/>
  <c r="J170" i="3" s="1"/>
  <c r="E171" i="3"/>
  <c r="J171" i="3" s="1"/>
  <c r="E172" i="3"/>
  <c r="J172" i="3" s="1"/>
  <c r="E173" i="3"/>
  <c r="J173" i="3" s="1"/>
  <c r="E174" i="3"/>
  <c r="J174" i="3" s="1"/>
  <c r="E175" i="3"/>
  <c r="J175" i="3" s="1"/>
  <c r="E176" i="3"/>
  <c r="J176" i="3" s="1"/>
  <c r="E177" i="3"/>
  <c r="J177" i="3" s="1"/>
  <c r="E178" i="3"/>
  <c r="J178" i="3" s="1"/>
  <c r="E179" i="3"/>
  <c r="J179" i="3" s="1"/>
  <c r="E180" i="3"/>
  <c r="J180" i="3" s="1"/>
  <c r="E181" i="3"/>
  <c r="J181" i="3" s="1"/>
  <c r="E182" i="3"/>
  <c r="J182" i="3" s="1"/>
  <c r="E183" i="3"/>
  <c r="J183" i="3" s="1"/>
  <c r="E184" i="3"/>
  <c r="J184" i="3" s="1"/>
  <c r="E185" i="3"/>
  <c r="J185" i="3" s="1"/>
  <c r="E186" i="3"/>
  <c r="J186" i="3" s="1"/>
  <c r="E187" i="3"/>
  <c r="J187" i="3" s="1"/>
  <c r="E188" i="3"/>
  <c r="J188" i="3" s="1"/>
  <c r="E189" i="3"/>
  <c r="J189" i="3" s="1"/>
  <c r="E190" i="3"/>
  <c r="J190" i="3" s="1"/>
  <c r="E191" i="3"/>
  <c r="J191" i="3" s="1"/>
  <c r="E192" i="3"/>
  <c r="J192" i="3" s="1"/>
  <c r="E193" i="3"/>
  <c r="J193" i="3" s="1"/>
  <c r="E194" i="3"/>
  <c r="J194" i="3" s="1"/>
  <c r="E195" i="3"/>
  <c r="J195" i="3" s="1"/>
  <c r="E196" i="3"/>
  <c r="J196" i="3" s="1"/>
  <c r="E197" i="3"/>
  <c r="J197" i="3" s="1"/>
  <c r="E198" i="3"/>
  <c r="J198" i="3" s="1"/>
  <c r="E199" i="3"/>
  <c r="J199" i="3" s="1"/>
  <c r="E200" i="3"/>
  <c r="J200" i="3" s="1"/>
  <c r="E201" i="3"/>
  <c r="J201" i="3" s="1"/>
  <c r="E202" i="3"/>
  <c r="J202" i="3" s="1"/>
  <c r="E203" i="3"/>
  <c r="J203" i="3" s="1"/>
  <c r="E204" i="3"/>
  <c r="J204" i="3" s="1"/>
  <c r="E205" i="3"/>
  <c r="J205" i="3" s="1"/>
  <c r="E206" i="3"/>
  <c r="J206" i="3" s="1"/>
  <c r="E8" i="4"/>
  <c r="E9" i="4"/>
  <c r="E12" i="4"/>
  <c r="J12" i="4" s="1"/>
  <c r="E13" i="4"/>
  <c r="J13" i="4" s="1"/>
  <c r="E14" i="4"/>
  <c r="J14" i="4" s="1"/>
  <c r="E15" i="4"/>
  <c r="J15" i="4" s="1"/>
  <c r="E16" i="4"/>
  <c r="J16" i="4" s="1"/>
  <c r="E17" i="4"/>
  <c r="J17" i="4" s="1"/>
  <c r="E18" i="4"/>
  <c r="J18" i="4" s="1"/>
  <c r="E19" i="4"/>
  <c r="J19" i="4" s="1"/>
  <c r="E20" i="4"/>
  <c r="J20" i="4" s="1"/>
  <c r="E21" i="4"/>
  <c r="J21" i="4" s="1"/>
  <c r="E22" i="4"/>
  <c r="J22" i="4" s="1"/>
  <c r="E23" i="4"/>
  <c r="J23" i="4" s="1"/>
  <c r="E24" i="4"/>
  <c r="J24" i="4" s="1"/>
  <c r="E25" i="4"/>
  <c r="J25" i="4" s="1"/>
  <c r="E26" i="4"/>
  <c r="J26" i="4" s="1"/>
  <c r="E27" i="4"/>
  <c r="J27" i="4" s="1"/>
  <c r="E28" i="4"/>
  <c r="J28" i="4" s="1"/>
  <c r="E29" i="4"/>
  <c r="J29" i="4" s="1"/>
  <c r="E30" i="4"/>
  <c r="J30" i="4" s="1"/>
  <c r="E31" i="4"/>
  <c r="J31" i="4" s="1"/>
  <c r="E32" i="4"/>
  <c r="J32" i="4" s="1"/>
  <c r="E33" i="4"/>
  <c r="J33" i="4" s="1"/>
  <c r="E34" i="4"/>
  <c r="J34" i="4" s="1"/>
  <c r="E35" i="4"/>
  <c r="J35" i="4" s="1"/>
  <c r="E36" i="4"/>
  <c r="J36" i="4" s="1"/>
  <c r="E37" i="4"/>
  <c r="J37" i="4" s="1"/>
  <c r="E38" i="4"/>
  <c r="J38" i="4" s="1"/>
  <c r="E39" i="4"/>
  <c r="J39" i="4" s="1"/>
  <c r="E40" i="4"/>
  <c r="J40" i="4" s="1"/>
  <c r="E41" i="4"/>
  <c r="J41" i="4" s="1"/>
  <c r="E42" i="4"/>
  <c r="J42" i="4" s="1"/>
  <c r="E43" i="4"/>
  <c r="J43" i="4" s="1"/>
  <c r="E44" i="4"/>
  <c r="J44" i="4" s="1"/>
  <c r="E45" i="4"/>
  <c r="J45" i="4" s="1"/>
  <c r="E46" i="4"/>
  <c r="J46" i="4" s="1"/>
  <c r="E47" i="4"/>
  <c r="J47" i="4" s="1"/>
  <c r="E48" i="4"/>
  <c r="J48" i="4" s="1"/>
  <c r="E49" i="4"/>
  <c r="J49" i="4" s="1"/>
  <c r="E50" i="4"/>
  <c r="J50" i="4" s="1"/>
  <c r="E51" i="4"/>
  <c r="J51" i="4" s="1"/>
  <c r="E52" i="4"/>
  <c r="J52" i="4" s="1"/>
  <c r="E53" i="4"/>
  <c r="J53" i="4" s="1"/>
  <c r="E54" i="4"/>
  <c r="J54" i="4" s="1"/>
  <c r="E55" i="4"/>
  <c r="J55" i="4" s="1"/>
  <c r="E56" i="4"/>
  <c r="J56" i="4" s="1"/>
  <c r="E57" i="4"/>
  <c r="J57" i="4" s="1"/>
  <c r="E58" i="4"/>
  <c r="J58" i="4" s="1"/>
  <c r="E59" i="4"/>
  <c r="J59" i="4" s="1"/>
  <c r="E60" i="4"/>
  <c r="J60" i="4" s="1"/>
  <c r="E61" i="4"/>
  <c r="J61" i="4" s="1"/>
  <c r="E62" i="4"/>
  <c r="J62" i="4" s="1"/>
  <c r="E63" i="4"/>
  <c r="J63" i="4" s="1"/>
  <c r="E64" i="4"/>
  <c r="J64" i="4" s="1"/>
  <c r="E65" i="4"/>
  <c r="J65" i="4" s="1"/>
  <c r="E66" i="4"/>
  <c r="J66" i="4" s="1"/>
  <c r="E67" i="4"/>
  <c r="J67" i="4" s="1"/>
  <c r="E68" i="4"/>
  <c r="J68" i="4" s="1"/>
  <c r="E69" i="4"/>
  <c r="J69" i="4" s="1"/>
  <c r="E70" i="4"/>
  <c r="J70" i="4" s="1"/>
  <c r="E71" i="4"/>
  <c r="J71" i="4" s="1"/>
  <c r="E72" i="4"/>
  <c r="J72" i="4" s="1"/>
  <c r="E73" i="4"/>
  <c r="J73" i="4" s="1"/>
  <c r="E74" i="4"/>
  <c r="J74" i="4" s="1"/>
  <c r="E75" i="4"/>
  <c r="J75" i="4" s="1"/>
  <c r="E76" i="4"/>
  <c r="J76" i="4" s="1"/>
  <c r="E77" i="4"/>
  <c r="J77" i="4" s="1"/>
  <c r="E78" i="4"/>
  <c r="J78" i="4" s="1"/>
  <c r="E79" i="4"/>
  <c r="J79" i="4" s="1"/>
  <c r="E80" i="4"/>
  <c r="J80" i="4" s="1"/>
  <c r="E81" i="4"/>
  <c r="J81" i="4" s="1"/>
  <c r="E82" i="4"/>
  <c r="J82" i="4" s="1"/>
  <c r="E83" i="4"/>
  <c r="J83" i="4" s="1"/>
  <c r="E84" i="4"/>
  <c r="J84" i="4" s="1"/>
  <c r="E85" i="4"/>
  <c r="J85" i="4" s="1"/>
  <c r="E86" i="4"/>
  <c r="J86" i="4" s="1"/>
  <c r="E87" i="4"/>
  <c r="J87" i="4" s="1"/>
  <c r="E88" i="4"/>
  <c r="J88" i="4" s="1"/>
  <c r="E89" i="4"/>
  <c r="J89" i="4" s="1"/>
  <c r="E90" i="4"/>
  <c r="J90" i="4" s="1"/>
  <c r="E91" i="4"/>
  <c r="J91" i="4" s="1"/>
  <c r="E92" i="4"/>
  <c r="J92" i="4" s="1"/>
  <c r="E93" i="4"/>
  <c r="J93" i="4" s="1"/>
  <c r="E94" i="4"/>
  <c r="J94" i="4" s="1"/>
  <c r="E95" i="4"/>
  <c r="J95" i="4" s="1"/>
  <c r="E96" i="4"/>
  <c r="J96" i="4" s="1"/>
  <c r="E97" i="4"/>
  <c r="J97" i="4" s="1"/>
  <c r="E98" i="4"/>
  <c r="J98" i="4" s="1"/>
  <c r="E99" i="4"/>
  <c r="J99" i="4" s="1"/>
  <c r="E100" i="4"/>
  <c r="J100" i="4" s="1"/>
  <c r="E101" i="4"/>
  <c r="J101" i="4" s="1"/>
  <c r="E102" i="4"/>
  <c r="J102" i="4" s="1"/>
  <c r="E103" i="4"/>
  <c r="J103" i="4" s="1"/>
  <c r="E104" i="4"/>
  <c r="J104" i="4" s="1"/>
  <c r="E105" i="4"/>
  <c r="J105" i="4" s="1"/>
  <c r="E106" i="4"/>
  <c r="J106" i="4" s="1"/>
  <c r="E107" i="4"/>
  <c r="J107" i="4" s="1"/>
  <c r="E108" i="4"/>
  <c r="J108" i="4" s="1"/>
  <c r="E109" i="4"/>
  <c r="J109" i="4" s="1"/>
  <c r="E110" i="4"/>
  <c r="J110" i="4" s="1"/>
  <c r="E111" i="4"/>
  <c r="J111" i="4" s="1"/>
  <c r="E112" i="4"/>
  <c r="J112" i="4" s="1"/>
  <c r="E113" i="4"/>
  <c r="J113" i="4" s="1"/>
  <c r="E114" i="4"/>
  <c r="J114" i="4" s="1"/>
  <c r="E115" i="4"/>
  <c r="J115" i="4" s="1"/>
  <c r="E116" i="4"/>
  <c r="J116" i="4" s="1"/>
  <c r="E117" i="4"/>
  <c r="J117" i="4" s="1"/>
  <c r="E118" i="4"/>
  <c r="J118" i="4" s="1"/>
  <c r="E119" i="4"/>
  <c r="J119" i="4" s="1"/>
  <c r="E120" i="4"/>
  <c r="J120" i="4" s="1"/>
  <c r="E121" i="4"/>
  <c r="J121" i="4" s="1"/>
  <c r="E122" i="4"/>
  <c r="J122" i="4" s="1"/>
  <c r="E123" i="4"/>
  <c r="J123" i="4" s="1"/>
  <c r="E124" i="4"/>
  <c r="J124" i="4" s="1"/>
  <c r="E125" i="4"/>
  <c r="J125" i="4" s="1"/>
  <c r="E126" i="4"/>
  <c r="J126" i="4" s="1"/>
  <c r="E127" i="4"/>
  <c r="J127" i="4" s="1"/>
  <c r="E128" i="4"/>
  <c r="J128" i="4" s="1"/>
  <c r="E129" i="4"/>
  <c r="J129" i="4" s="1"/>
  <c r="E130" i="4"/>
  <c r="J130" i="4" s="1"/>
  <c r="E131" i="4"/>
  <c r="J131" i="4" s="1"/>
  <c r="E132" i="4"/>
  <c r="J132" i="4" s="1"/>
  <c r="E133" i="4"/>
  <c r="J133" i="4" s="1"/>
  <c r="E134" i="4"/>
  <c r="J134" i="4" s="1"/>
  <c r="E135" i="4"/>
  <c r="J135" i="4" s="1"/>
  <c r="E136" i="4"/>
  <c r="J136" i="4" s="1"/>
  <c r="E137" i="4"/>
  <c r="J137" i="4" s="1"/>
  <c r="E138" i="4"/>
  <c r="J138" i="4" s="1"/>
  <c r="E139" i="4"/>
  <c r="J139" i="4" s="1"/>
  <c r="E140" i="4"/>
  <c r="J140" i="4" s="1"/>
  <c r="E141" i="4"/>
  <c r="J141" i="4" s="1"/>
  <c r="E142" i="4"/>
  <c r="J142" i="4" s="1"/>
  <c r="E143" i="4"/>
  <c r="J143" i="4" s="1"/>
  <c r="E144" i="4"/>
  <c r="J144" i="4" s="1"/>
  <c r="E145" i="4"/>
  <c r="J145" i="4" s="1"/>
  <c r="E146" i="4"/>
  <c r="J146" i="4" s="1"/>
  <c r="E147" i="4"/>
  <c r="J147" i="4" s="1"/>
  <c r="E148" i="4"/>
  <c r="J148" i="4" s="1"/>
  <c r="E149" i="4"/>
  <c r="J149" i="4" s="1"/>
  <c r="E150" i="4"/>
  <c r="J150" i="4" s="1"/>
  <c r="E151" i="4"/>
  <c r="J151" i="4" s="1"/>
  <c r="E152" i="4"/>
  <c r="J152" i="4" s="1"/>
  <c r="E153" i="4"/>
  <c r="J153" i="4" s="1"/>
  <c r="E154" i="4"/>
  <c r="J154" i="4" s="1"/>
  <c r="E155" i="4"/>
  <c r="J155" i="4" s="1"/>
  <c r="E156" i="4"/>
  <c r="J156" i="4" s="1"/>
  <c r="E157" i="4"/>
  <c r="J157" i="4" s="1"/>
  <c r="E158" i="4"/>
  <c r="J158" i="4" s="1"/>
  <c r="E159" i="4"/>
  <c r="J159" i="4" s="1"/>
  <c r="E160" i="4"/>
  <c r="J160" i="4" s="1"/>
  <c r="E161" i="4"/>
  <c r="J161" i="4" s="1"/>
  <c r="E162" i="4"/>
  <c r="J162" i="4" s="1"/>
  <c r="E163" i="4"/>
  <c r="J163" i="4" s="1"/>
  <c r="E164" i="4"/>
  <c r="J164" i="4" s="1"/>
  <c r="E165" i="4"/>
  <c r="J165" i="4" s="1"/>
  <c r="E166" i="4"/>
  <c r="J166" i="4" s="1"/>
  <c r="E167" i="4"/>
  <c r="J167" i="4" s="1"/>
  <c r="E168" i="4"/>
  <c r="J168" i="4" s="1"/>
  <c r="E169" i="4"/>
  <c r="J169" i="4" s="1"/>
  <c r="E170" i="4"/>
  <c r="J170" i="4" s="1"/>
  <c r="E171" i="4"/>
  <c r="J171" i="4" s="1"/>
  <c r="E172" i="4"/>
  <c r="J172" i="4" s="1"/>
  <c r="E173" i="4"/>
  <c r="J173" i="4" s="1"/>
  <c r="E174" i="4"/>
  <c r="J174" i="4" s="1"/>
  <c r="E175" i="4"/>
  <c r="J175" i="4" s="1"/>
  <c r="E176" i="4"/>
  <c r="J176" i="4" s="1"/>
  <c r="E177" i="4"/>
  <c r="J177" i="4" s="1"/>
  <c r="E178" i="4"/>
  <c r="J178" i="4" s="1"/>
  <c r="E179" i="4"/>
  <c r="J179" i="4" s="1"/>
  <c r="E180" i="4"/>
  <c r="J180" i="4" s="1"/>
  <c r="E181" i="4"/>
  <c r="J181" i="4" s="1"/>
  <c r="E182" i="4"/>
  <c r="J182" i="4" s="1"/>
  <c r="E183" i="4"/>
  <c r="J183" i="4" s="1"/>
  <c r="E184" i="4"/>
  <c r="J184" i="4" s="1"/>
  <c r="E185" i="4"/>
  <c r="J185" i="4" s="1"/>
  <c r="E186" i="4"/>
  <c r="J186" i="4" s="1"/>
  <c r="E187" i="4"/>
  <c r="J187" i="4" s="1"/>
  <c r="E188" i="4"/>
  <c r="J188" i="4" s="1"/>
  <c r="E189" i="4"/>
  <c r="J189" i="4" s="1"/>
  <c r="E190" i="4"/>
  <c r="J190" i="4" s="1"/>
  <c r="E191" i="4"/>
  <c r="J191" i="4" s="1"/>
  <c r="E192" i="4"/>
  <c r="J192" i="4" s="1"/>
  <c r="E193" i="4"/>
  <c r="J193" i="4" s="1"/>
  <c r="E194" i="4"/>
  <c r="J194" i="4" s="1"/>
  <c r="E195" i="4"/>
  <c r="J195" i="4" s="1"/>
  <c r="E196" i="4"/>
  <c r="J196" i="4" s="1"/>
  <c r="E197" i="4"/>
  <c r="J197" i="4" s="1"/>
  <c r="E198" i="4"/>
  <c r="J198" i="4" s="1"/>
  <c r="E199" i="4"/>
  <c r="J199" i="4" s="1"/>
  <c r="E200" i="4"/>
  <c r="J200" i="4" s="1"/>
  <c r="E201" i="4"/>
  <c r="J201" i="4" s="1"/>
  <c r="E202" i="4"/>
  <c r="J202" i="4" s="1"/>
  <c r="E203" i="4"/>
  <c r="J203" i="4" s="1"/>
  <c r="E204" i="4"/>
  <c r="J204" i="4" s="1"/>
  <c r="E205" i="4"/>
  <c r="J205" i="4" s="1"/>
  <c r="E206" i="4"/>
  <c r="J206" i="4" s="1"/>
  <c r="E7" i="4"/>
  <c r="E7" i="3"/>
  <c r="J7" i="3" s="1"/>
  <c r="A3" i="2" l="1"/>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9" i="4"/>
  <c r="A8" i="4"/>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10" i="4" l="1"/>
  <c r="A11" i="4" s="1"/>
  <c r="H6" i="1"/>
  <c r="F6" i="1" s="1"/>
  <c r="C4" i="2" l="1"/>
  <c r="C4" i="3"/>
  <c r="C4" i="4"/>
  <c r="K7" i="4"/>
  <c r="B5" i="1" l="1"/>
  <c r="F1" i="4"/>
  <c r="F1" i="2"/>
  <c r="F1" i="3"/>
  <c r="K8" i="2" l="1"/>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200" i="2"/>
  <c r="K201" i="2"/>
  <c r="K202" i="2"/>
  <c r="K203" i="2"/>
  <c r="K204" i="2"/>
  <c r="K205" i="2"/>
  <c r="K206" i="2"/>
  <c r="K7" i="2"/>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7" i="3"/>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F2" i="4" l="1"/>
  <c r="E1" i="2" l="1"/>
  <c r="A1" i="2" l="1"/>
  <c r="I8" i="3" l="1"/>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8" i="2"/>
  <c r="J8" i="2" s="1"/>
  <c r="I9" i="2"/>
  <c r="J9" i="2" s="1"/>
  <c r="I10" i="2"/>
  <c r="I11" i="2"/>
  <c r="J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7" i="3"/>
  <c r="I9" i="4"/>
  <c r="J9" i="4" s="1"/>
  <c r="I10" i="4"/>
  <c r="J10" i="4" s="1"/>
  <c r="I11" i="4"/>
  <c r="J11" i="4" s="1"/>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8" i="4"/>
  <c r="J8" i="4" s="1"/>
  <c r="I7" i="4"/>
  <c r="J7" i="4" s="1"/>
  <c r="A1" i="4" l="1"/>
  <c r="A1" i="3"/>
  <c r="B12" i="1" l="1"/>
  <c r="P7" i="1"/>
  <c r="L7" i="1"/>
  <c r="H7" i="1"/>
  <c r="F3" i="2" l="1"/>
  <c r="F3" i="4"/>
  <c r="F3" i="3"/>
  <c r="F2" i="3"/>
  <c r="E1" i="4"/>
  <c r="E1" i="3"/>
  <c r="F2" i="2"/>
  <c r="D1" i="2"/>
  <c r="K17" i="1"/>
  <c r="A206" i="7" l="1"/>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3" i="4" l="1"/>
  <c r="D1" i="4" s="1"/>
  <c r="A3" i="3"/>
  <c r="D1" i="3" s="1"/>
  <c r="J3" i="3" l="1"/>
  <c r="J3" i="4"/>
  <c r="J3" i="2"/>
  <c r="Q17" i="1"/>
  <c r="N17" i="1"/>
  <c r="N18" i="1" l="1"/>
  <c r="N19" i="1" s="1"/>
  <c r="N20" i="1" s="1"/>
  <c r="Q18" i="1"/>
  <c r="Q19" i="1" s="1"/>
  <c r="Q20" i="1" s="1"/>
  <c r="Q15" i="1"/>
  <c r="N15" i="1"/>
  <c r="K15" i="1"/>
  <c r="K18" i="1" l="1"/>
  <c r="K19" i="1" s="1"/>
  <c r="K20" i="1" s="1"/>
  <c r="B21" i="1" s="1"/>
</calcChain>
</file>

<file path=xl/sharedStrings.xml><?xml version="1.0" encoding="utf-8"?>
<sst xmlns="http://schemas.openxmlformats.org/spreadsheetml/2006/main" count="382" uniqueCount="106">
  <si>
    <t>1，3</t>
    <phoneticPr fontId="36"/>
  </si>
  <si>
    <t>最低賃金要件に関する確認書</t>
  </si>
  <si>
    <t>年</t>
  </si>
  <si>
    <t>月</t>
  </si>
  <si>
    <t>日</t>
  </si>
  <si>
    <t>住所</t>
  </si>
  <si>
    <t>名称</t>
  </si>
  <si>
    <t>代表者役職</t>
  </si>
  <si>
    <t>代表者氏名</t>
  </si>
  <si>
    <t>以下のとおり、最低賃金要件を満たすことを証明します。</t>
  </si>
  <si>
    <t>明細①</t>
  </si>
  <si>
    <t>明細②</t>
  </si>
  <si>
    <t>明細③</t>
  </si>
  <si>
    <t>① 全従業員数（人）</t>
  </si>
  <si>
    <t>人</t>
  </si>
  <si>
    <r>
      <rPr>
        <sz val="11"/>
        <color indexed="8"/>
        <rFont val="ＭＳ ゴシック"/>
        <family val="3"/>
        <charset val="128"/>
      </rPr>
      <t>③ ②÷①（</t>
    </r>
    <r>
      <rPr>
        <sz val="11"/>
        <color indexed="8"/>
        <rFont val="Arial"/>
        <family val="2"/>
        <charset val="134"/>
      </rPr>
      <t>%</t>
    </r>
    <r>
      <rPr>
        <sz val="11"/>
        <color indexed="8"/>
        <rFont val="ＭＳ ゴシック"/>
        <family val="3"/>
        <charset val="128"/>
      </rPr>
      <t>）</t>
    </r>
  </si>
  <si>
    <t>％</t>
  </si>
  <si>
    <r>
      <rPr>
        <sz val="11"/>
        <color indexed="8"/>
        <rFont val="ＭＳ ゴシック"/>
        <family val="3"/>
        <charset val="128"/>
      </rPr>
      <t>④ ③が</t>
    </r>
    <r>
      <rPr>
        <sz val="11"/>
        <color indexed="8"/>
        <rFont val="Arial"/>
        <family val="2"/>
        <charset val="134"/>
      </rPr>
      <t>10%</t>
    </r>
    <r>
      <rPr>
        <sz val="11"/>
        <color indexed="8"/>
        <rFont val="ＭＳ ゴシック"/>
        <family val="3"/>
        <charset val="128"/>
      </rPr>
      <t>以上</t>
    </r>
  </si>
  <si>
    <t>〔賃金台帳等で最低賃金の対象となる基本給・手当等の名称〕</t>
    <phoneticPr fontId="16"/>
  </si>
  <si>
    <r>
      <rPr>
        <sz val="11"/>
        <color indexed="8"/>
        <rFont val="ＭＳ ゴシック"/>
        <family val="3"/>
        <charset val="128"/>
      </rPr>
      <t>（参考）最低賃金制度の概要（厚生労働省</t>
    </r>
    <r>
      <rPr>
        <sz val="11"/>
        <color indexed="8"/>
        <rFont val="Arial"/>
        <family val="2"/>
        <charset val="134"/>
      </rPr>
      <t>HP</t>
    </r>
    <r>
      <rPr>
        <sz val="11"/>
        <color indexed="8"/>
        <rFont val="ＭＳ ゴシック"/>
        <family val="3"/>
        <charset val="128"/>
      </rPr>
      <t>）</t>
    </r>
  </si>
  <si>
    <t>従業員数</t>
  </si>
  <si>
    <t>対象年月</t>
  </si>
  <si>
    <t>要件充足数</t>
  </si>
  <si>
    <t>連番</t>
  </si>
  <si>
    <t>従業員No等</t>
  </si>
  <si>
    <t>従業員名</t>
  </si>
  <si>
    <t>都道府県</t>
  </si>
  <si>
    <t>最低賃金額</t>
  </si>
  <si>
    <r>
      <rPr>
        <sz val="10"/>
        <color indexed="8"/>
        <rFont val="Meiryo UI"/>
        <family val="3"/>
        <charset val="128"/>
      </rPr>
      <t>給与制度の別</t>
    </r>
  </si>
  <si>
    <r>
      <rPr>
        <sz val="10"/>
        <color indexed="8"/>
        <rFont val="Meiryo UI"/>
        <family val="3"/>
        <charset val="128"/>
      </rPr>
      <t>金額</t>
    </r>
  </si>
  <si>
    <r>
      <rPr>
        <sz val="10"/>
        <color indexed="8"/>
        <rFont val="Meiryo UI"/>
        <family val="3"/>
        <charset val="128"/>
      </rPr>
      <t>所定労働時間</t>
    </r>
  </si>
  <si>
    <t>1時間当たり賃金額</t>
  </si>
  <si>
    <t>判定</t>
  </si>
  <si>
    <t>1:月給／2:日給／3:時間給</t>
  </si>
  <si>
    <r>
      <rPr>
        <sz val="10"/>
        <color indexed="8"/>
        <rFont val="Meiryo UI"/>
        <family val="3"/>
        <charset val="128"/>
      </rPr>
      <t>月給／日給／時給</t>
    </r>
  </si>
  <si>
    <t>月当たり／日当たり／－</t>
  </si>
  <si>
    <r>
      <t>　明細①～③から作成し、</t>
    </r>
    <r>
      <rPr>
        <b/>
        <sz val="12"/>
        <color rgb="FF000000"/>
        <rFont val="ＭＳ ゴシック"/>
        <family val="3"/>
        <charset val="128"/>
      </rPr>
      <t>すべての黄色の箇所を漏れなく入力してください。</t>
    </r>
    <phoneticPr fontId="16"/>
  </si>
  <si>
    <t>最低賃金要件に関する確認書</t>
    <phoneticPr fontId="16"/>
  </si>
  <si>
    <r>
      <rPr>
        <sz val="12"/>
        <color indexed="8"/>
        <rFont val="ＭＳ ゴシック"/>
        <family val="3"/>
        <charset val="128"/>
      </rPr>
      <t>年</t>
    </r>
  </si>
  <si>
    <r>
      <rPr>
        <sz val="12"/>
        <color indexed="8"/>
        <rFont val="ＭＳ ゴシック"/>
        <family val="3"/>
        <charset val="128"/>
      </rPr>
      <t>月</t>
    </r>
  </si>
  <si>
    <t>年月</t>
  </si>
  <si>
    <t/>
  </si>
  <si>
    <t>従業員No等</t>
    <phoneticPr fontId="16"/>
  </si>
  <si>
    <t>最低賃金時間額（円）</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</si>
  <si>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</si>
  <si>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</si>
  <si>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</si>
  <si>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</si>
  <si>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</si>
  <si>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</si>
  <si>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</si>
  <si>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</si>
  <si>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</si>
  <si>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</si>
  <si>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</si>
  <si>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</si>
  <si>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</si>
  <si>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</si>
  <si>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</si>
  <si>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</si>
  <si>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</si>
  <si>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</si>
  <si>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</si>
  <si>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</si>
  <si>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</si>
  <si>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</si>
  <si>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</si>
  <si>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</si>
  <si>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</si>
  <si>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</si>
  <si>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</si>
  <si>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</si>
  <si>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</si>
  <si>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</si>
  <si>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</si>
  <si>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</si>
  <si>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</si>
  <si>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</si>
  <si>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</si>
  <si>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</si>
  <si>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</si>
  <si>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</si>
  <si>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</si>
  <si>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</si>
  <si>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</si>
  <si>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</si>
  <si>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</si>
  <si>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</si>
  <si>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</si>
  <si>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</si>
  <si>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</si>
  <si>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全国加重平均額</t>
  </si>
  <si>
    <t>② 最低賃金＋50円以内の従業員数（人）</t>
    <phoneticPr fontId="16"/>
  </si>
  <si>
    <t>以下のとおり、最低賃金要件を満たすことを証明します。</t>
    <phoneticPr fontId="16"/>
  </si>
  <si>
    <t>１．</t>
    <phoneticPr fontId="16"/>
  </si>
  <si>
    <t>２．</t>
    <phoneticPr fontId="16"/>
  </si>
  <si>
    <t>３．</t>
    <phoneticPr fontId="16"/>
  </si>
  <si>
    <t>事業場内最低賃金の引上げを実施することによる加点を</t>
    <rPh sb="0" eb="4">
      <t>ジギョウジョウナイ</t>
    </rPh>
    <rPh sb="4" eb="8">
      <t>サイテイチンギン</t>
    </rPh>
    <rPh sb="9" eb="11">
      <t>ヒキア</t>
    </rPh>
    <rPh sb="13" eb="15">
      <t>ジッシ</t>
    </rPh>
    <rPh sb="22" eb="24">
      <t>カテン</t>
    </rPh>
    <phoneticPr fontId="16"/>
  </si>
  <si>
    <t>事業場内最低賃金の引上げの達成状況の確認を受けた際には、速やかに回答すること。</t>
  </si>
  <si>
    <t>(1)</t>
    <phoneticPr fontId="16"/>
  </si>
  <si>
    <t>(2)</t>
    <phoneticPr fontId="16"/>
  </si>
  <si>
    <t>事業場内最低賃金の引上げを実施することによる加点措置を受けるにあたり、次の(1)及び(2)について誓約します。</t>
    <rPh sb="24" eb="26">
      <t>ソチ</t>
    </rPh>
    <rPh sb="27" eb="28">
      <t>ウ</t>
    </rPh>
    <rPh sb="35" eb="36">
      <t>ツギ</t>
    </rPh>
    <rPh sb="40" eb="41">
      <t>オヨ</t>
    </rPh>
    <rPh sb="49" eb="51">
      <t>セイヤク</t>
    </rPh>
    <phoneticPr fontId="16"/>
  </si>
  <si>
    <t>明細①～③から作成し、すべての黄色の箇所を漏れなく入力してください。</t>
    <phoneticPr fontId="16"/>
  </si>
  <si>
    <t>正当な理由なく、事業場内最低賃金の引上げを達成しなかった場合は、事業者名が公表されることに同意すること。</t>
    <rPh sb="0" eb="2">
      <t>セイトウ</t>
    </rPh>
    <rPh sb="3" eb="5">
      <t>リユウ</t>
    </rPh>
    <rPh sb="8" eb="10">
      <t>ジギョウ</t>
    </rPh>
    <rPh sb="21" eb="23">
      <t>タッセイ</t>
    </rPh>
    <rPh sb="28" eb="30">
      <t>バアイ</t>
    </rPh>
    <rPh sb="32" eb="36">
      <t>ジギョウシャメイ</t>
    </rPh>
    <rPh sb="37" eb="39">
      <t>コウヒョウ</t>
    </rPh>
    <rPh sb="45" eb="47">
      <t>ドウイ</t>
    </rPh>
    <phoneticPr fontId="16"/>
  </si>
  <si>
    <t>※2023年10月～2024年9月のうち、任意の異なる3か月を選択する必要があります。</t>
    <phoneticPr fontId="16"/>
  </si>
  <si>
    <t>https://www.mhlw.go.jp/stf/seisakunitsuite/bunya/koyou_roudou/roudoukijun/chingin/newpage_43875.html</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</si>
</sst>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quot;▲ &quot;#,##0;&quot;－&quot;"/>
    <numFmt numFmtId="177" formatCode="#,##0;&quot;▲ &quot;#,##0;&quot;&quot;"/>
    <numFmt numFmtId="178" formatCode="_-&quot;¥&quot;* #,##0.00_-\ ;\-&quot;¥&quot;* #,##0.00_-\ ;_-&quot;¥&quot;* &quot;-&quot;??_-\ ;_-@_-"/>
    <numFmt numFmtId="179" formatCode="0;&quot;▲ &quot;0"/>
    <numFmt numFmtId="180" formatCode="yyyy&quot;年&quot;m&quot;月&quot;;@"/>
    <numFmt numFmtId="181" formatCode="#,##0;&quot;▲ &quot;#,##0"/>
    <numFmt numFmtId="182" formatCode="0.0;;&quot;－&quot;"/>
    <numFmt numFmtId="183" formatCode="0;;&quot;－&quot;"/>
    <numFmt numFmtId="184" formatCode="#,##0;[Red]#,##0"/>
  </numFmts>
  <fonts count="39" x14ac:knownFonts="1">
    <font>
      <sz val="12"/>
      <name val="ＭＳ Ｐゴシック"/>
      <charset val="134"/>
    </font>
    <font>
      <sz val="11"/>
      <color indexed="8"/>
      <name val="ＭＳ Ｐゴシック"/>
      <family val="2"/>
      <charset val="128"/>
    </font>
    <font>
      <u/>
      <sz val="11"/>
      <color indexed="30"/>
      <name val="ＭＳ Ｐゴシック"/>
      <family val="2"/>
      <charset val="128"/>
    </font>
    <font>
      <sz val="11"/>
      <color indexed="8"/>
      <name val="Arial"/>
      <family val="2"/>
      <charset val="134"/>
    </font>
    <font>
      <sz val="11"/>
      <color indexed="8"/>
      <name val="ＭＳ Ｐゴシック"/>
      <family val="3"/>
      <charset val="128"/>
    </font>
    <font>
      <sz val="10"/>
      <color indexed="8"/>
      <name val="Meiryo UI"/>
      <family val="3"/>
      <charset val="128"/>
    </font>
    <font>
      <sz val="10"/>
      <color indexed="8"/>
      <name val="Arial"/>
      <family val="2"/>
      <charset val="134"/>
    </font>
    <font>
      <sz val="11"/>
      <color indexed="8"/>
      <name val="ＭＳ ゴシック"/>
      <family val="3"/>
      <charset val="128"/>
    </font>
    <font>
      <sz val="11"/>
      <color indexed="8"/>
      <name val="ＭＳ ゴシック"/>
      <family val="3"/>
      <charset val="134"/>
    </font>
    <font>
      <b/>
      <sz val="11"/>
      <color indexed="8"/>
      <name val="ＭＳ ゴシック"/>
      <family val="3"/>
      <charset val="134"/>
    </font>
    <font>
      <b/>
      <sz val="14"/>
      <color indexed="8"/>
      <name val="ＭＳ ゴシック"/>
      <family val="3"/>
      <charset val="128"/>
    </font>
    <font>
      <sz val="12"/>
      <color indexed="8"/>
      <name val="ＭＳ ゴシック"/>
      <family val="3"/>
      <charset val="128"/>
    </font>
    <font>
      <sz val="11"/>
      <color indexed="60"/>
      <name val="ＭＳ ゴシック"/>
      <family val="3"/>
      <charset val="128"/>
    </font>
    <font>
      <sz val="12"/>
      <color indexed="8"/>
      <name val="Arial"/>
      <family val="2"/>
      <charset val="134"/>
    </font>
    <font>
      <sz val="10"/>
      <color indexed="8"/>
      <name val="ＭＳ ゴシック"/>
      <family val="3"/>
      <charset val="128"/>
    </font>
    <font>
      <sz val="12"/>
      <name val="ＭＳ Ｐゴシック"/>
      <family val="3"/>
      <charset val="128"/>
    </font>
    <font>
      <sz val="6"/>
      <name val="ＭＳ Ｐゴシック"/>
      <family val="3"/>
      <charset val="128"/>
    </font>
    <font>
      <sz val="12"/>
      <name val="ＭＳ Ｐゴシック"/>
      <family val="3"/>
      <charset val="128"/>
    </font>
    <font>
      <b/>
      <sz val="12"/>
      <color rgb="FF000000"/>
      <name val="ＭＳ ゴシック"/>
      <family val="3"/>
      <charset val="128"/>
    </font>
    <font>
      <sz val="11"/>
      <color rgb="FF000000"/>
      <name val="ＭＳ ゴシック"/>
      <family val="2"/>
      <charset val="128"/>
    </font>
    <font>
      <b/>
      <sz val="11"/>
      <color rgb="FFFF0000"/>
      <name val="ＭＳ ゴシック"/>
      <family val="3"/>
      <charset val="128"/>
    </font>
    <font>
      <b/>
      <sz val="12"/>
      <color rgb="FFFF0000"/>
      <name val="Meiryo UI"/>
      <family val="3"/>
      <charset val="128"/>
    </font>
    <font>
      <b/>
      <sz val="14"/>
      <color theme="2" tint="-0.499984740745262"/>
      <name val="Arial"/>
      <family val="2"/>
    </font>
    <font>
      <b/>
      <sz val="18"/>
      <color indexed="8"/>
      <name val="Meiryo UI"/>
      <family val="3"/>
      <charset val="128"/>
    </font>
    <font>
      <b/>
      <sz val="16"/>
      <color rgb="FFFF0000"/>
      <name val="Arial"/>
      <family val="2"/>
      <charset val="134"/>
    </font>
    <font>
      <b/>
      <sz val="16"/>
      <color rgb="FFFF0000"/>
      <name val="Meiryo UI"/>
      <family val="3"/>
      <charset val="128"/>
    </font>
    <font>
      <sz val="12"/>
      <color rgb="FF000000"/>
      <name val="ＭＳ ゴシック"/>
      <family val="3"/>
      <charset val="128"/>
    </font>
    <font>
      <b/>
      <sz val="10"/>
      <color rgb="FFFF0000"/>
      <name val="ＭＳ ゴシック"/>
      <family val="3"/>
      <charset val="128"/>
    </font>
    <font>
      <b/>
      <sz val="12"/>
      <color rgb="FFFF0066"/>
      <name val="Meiryo UI"/>
      <family val="3"/>
      <charset val="128"/>
    </font>
    <font>
      <b/>
      <sz val="12"/>
      <color rgb="FFFF0066"/>
      <name val="Arial"/>
      <family val="2"/>
    </font>
    <font>
      <b/>
      <sz val="14"/>
      <color rgb="FFFF0000"/>
      <name val="ＭＳ ゴシック"/>
      <family val="3"/>
      <charset val="128"/>
    </font>
    <font>
      <sz val="10"/>
      <color rgb="FF000000"/>
      <name val="游ゴシック"/>
      <family val="2"/>
      <charset val="128"/>
    </font>
    <font>
      <b/>
      <sz val="12"/>
      <color rgb="FFFF0000"/>
      <name val="ＭＳ ゴシック"/>
      <family val="3"/>
      <charset val="128"/>
    </font>
    <font>
      <sz val="10"/>
      <color theme="0"/>
      <name val="Meiryo UI"/>
      <family val="3"/>
      <charset val="128"/>
    </font>
    <font>
      <sz val="11"/>
      <name val="ＭＳ ゴシック"/>
      <family val="3"/>
      <charset val="128"/>
    </font>
    <font>
      <sz val="12"/>
      <name val="ＭＳ ゴシック"/>
      <family val="3"/>
      <charset val="128"/>
    </font>
    <font>
      <sz val="6"/>
      <name val="ＭＳ Ｐゴシック"/>
      <family val="2"/>
      <charset val="128"/>
      <scheme val="minor"/>
    </font>
    <font>
      <sz val="12"/>
      <color theme="1"/>
      <name val="ＭＳ ゴシック"/>
      <family val="3"/>
      <charset val="128"/>
    </font>
    <font>
      <sz val="11"/>
      <color theme="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s>
  <borders count="29">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ck">
        <color indexed="60"/>
      </left>
      <right/>
      <top style="thick">
        <color indexed="60"/>
      </top>
      <bottom style="thick">
        <color indexed="60"/>
      </bottom>
      <diagonal/>
    </border>
    <border>
      <left/>
      <right/>
      <top style="thick">
        <color indexed="60"/>
      </top>
      <bottom style="thick">
        <color indexed="6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0"/>
      </right>
      <top style="thick">
        <color indexed="60"/>
      </top>
      <bottom style="thick">
        <color indexed="60"/>
      </bottom>
      <diagonal/>
    </border>
    <border>
      <left/>
      <right/>
      <top/>
      <bottom/>
      <diagonal/>
    </border>
    <border>
      <left style="thin">
        <color indexed="8"/>
      </left>
      <right/>
      <top/>
      <bottom/>
      <diagonal/>
    </border>
  </borders>
  <cellStyleXfs count="11">
    <xf numFmtId="0" fontId="0" fillId="0" borderId="27">
      <alignment vertical="center"/>
    </xf>
    <xf numFmtId="9" fontId="15" fillId="0" borderId="27" applyFont="0" applyFill="0" applyBorder="0" applyAlignment="0" applyProtection="0">
      <alignment vertical="center"/>
    </xf>
    <xf numFmtId="0" fontId="1" fillId="0" borderId="0">
      <alignment vertical="center"/>
    </xf>
    <xf numFmtId="38" fontId="15" fillId="0" borderId="0" applyFont="0" applyFill="0" applyBorder="0" applyAlignment="0" applyProtection="0">
      <alignment vertical="center"/>
    </xf>
    <xf numFmtId="43" fontId="15" fillId="0" borderId="0" applyFont="0" applyFill="0" applyBorder="0" applyAlignment="0" applyProtection="0">
      <alignment vertical="center"/>
    </xf>
    <xf numFmtId="178" fontId="15" fillId="0" borderId="0" applyFont="0" applyFill="0" applyBorder="0" applyAlignment="0" applyProtection="0">
      <alignment vertical="center"/>
    </xf>
    <xf numFmtId="0" fontId="2" fillId="0" borderId="0" applyNumberFormat="0" applyFill="0" applyBorder="0" applyAlignment="0" applyProtection="0">
      <alignment vertical="center"/>
    </xf>
    <xf numFmtId="0" fontId="1" fillId="0" borderId="27">
      <alignment vertical="center"/>
    </xf>
    <xf numFmtId="38" fontId="17" fillId="0" borderId="27" applyFont="0" applyFill="0" applyBorder="0" applyAlignment="0" applyProtection="0">
      <alignment vertical="center"/>
    </xf>
    <xf numFmtId="9" fontId="17" fillId="0" borderId="27" applyFont="0" applyFill="0" applyBorder="0" applyAlignment="0" applyProtection="0">
      <alignment vertical="center"/>
    </xf>
    <xf numFmtId="0" fontId="2" fillId="0" borderId="27" applyNumberFormat="0" applyFill="0" applyBorder="0" applyAlignment="0" applyProtection="0">
      <alignment vertical="center"/>
    </xf>
  </cellStyleXfs>
  <cellXfs count="249">
    <xf numFmtId="0" fontId="1" fillId="0" borderId="0" xfId="0" applyFont="1" applyBorder="1">
      <alignment vertical="center"/>
    </xf>
    <xf numFmtId="0" fontId="7"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11" fillId="0" borderId="0" xfId="2" applyFont="1" applyAlignment="1">
      <alignment horizontal="center" vertical="center"/>
    </xf>
    <xf numFmtId="0" fontId="7" fillId="0" borderId="12" xfId="2" applyFont="1" applyBorder="1">
      <alignment vertical="center"/>
    </xf>
    <xf numFmtId="0" fontId="7" fillId="0" borderId="14" xfId="2" applyFont="1" applyBorder="1">
      <alignment vertical="center"/>
    </xf>
    <xf numFmtId="0" fontId="12" fillId="0" borderId="0" xfId="2" applyFont="1">
      <alignment vertical="center"/>
    </xf>
    <xf numFmtId="0" fontId="4" fillId="0" borderId="0" xfId="2" applyFont="1" applyAlignment="1">
      <alignment horizontal="center" vertical="center"/>
    </xf>
    <xf numFmtId="0" fontId="5" fillId="4" borderId="8" xfId="2" applyFont="1" applyFill="1" applyBorder="1" applyAlignment="1" applyProtection="1">
      <alignment horizontal="center" vertical="center" shrinkToFit="1"/>
      <protection locked="0"/>
    </xf>
    <xf numFmtId="0" fontId="6" fillId="4" borderId="9" xfId="2" applyFont="1" applyFill="1" applyBorder="1" applyAlignment="1" applyProtection="1">
      <alignment horizontal="center" vertical="center" shrinkToFit="1"/>
      <protection locked="0"/>
    </xf>
    <xf numFmtId="181" fontId="6" fillId="4" borderId="10" xfId="2" applyNumberFormat="1" applyFont="1" applyFill="1" applyBorder="1" applyAlignment="1" applyProtection="1">
      <alignment horizontal="center" vertical="center" shrinkToFit="1"/>
      <protection locked="0"/>
    </xf>
    <xf numFmtId="180" fontId="7" fillId="0" borderId="0" xfId="2" applyNumberFormat="1" applyFont="1">
      <alignment vertical="center"/>
    </xf>
    <xf numFmtId="0" fontId="7" fillId="0" borderId="27" xfId="7" applyFont="1">
      <alignment vertical="center"/>
    </xf>
    <xf numFmtId="0" fontId="8" fillId="0" borderId="27" xfId="7" applyFont="1">
      <alignment vertical="center"/>
    </xf>
    <xf numFmtId="0" fontId="9" fillId="0" borderId="27" xfId="7" applyFont="1" applyAlignment="1">
      <alignment horizontal="center" vertical="center"/>
    </xf>
    <xf numFmtId="0" fontId="11" fillId="0" borderId="27" xfId="7" applyFont="1" applyAlignment="1">
      <alignment horizontal="center" vertical="center"/>
    </xf>
    <xf numFmtId="0" fontId="5" fillId="0" borderId="27" xfId="7" applyFont="1">
      <alignment vertical="center"/>
    </xf>
    <xf numFmtId="0" fontId="5" fillId="0" borderId="27" xfId="7" applyFont="1" applyAlignment="1">
      <alignment horizontal="center" vertical="center" shrinkToFit="1"/>
    </xf>
    <xf numFmtId="0" fontId="6" fillId="0" borderId="8" xfId="7" applyFont="1" applyBorder="1" applyAlignment="1">
      <alignment horizontal="center" vertical="center" shrinkToFit="1"/>
    </xf>
    <xf numFmtId="0" fontId="5" fillId="4" borderId="8" xfId="7" applyFont="1" applyFill="1" applyBorder="1" applyAlignment="1" applyProtection="1">
      <alignment horizontal="center" vertical="center" shrinkToFit="1"/>
      <protection locked="0"/>
    </xf>
    <xf numFmtId="181" fontId="5" fillId="0" borderId="8" xfId="7" applyNumberFormat="1" applyFont="1" applyBorder="1" applyAlignment="1">
      <alignment horizontal="center" vertical="center" shrinkToFit="1"/>
    </xf>
    <xf numFmtId="0" fontId="6" fillId="4" borderId="9" xfId="7" applyFont="1" applyFill="1" applyBorder="1" applyAlignment="1" applyProtection="1">
      <alignment horizontal="center" vertical="center" shrinkToFit="1"/>
      <protection locked="0"/>
    </xf>
    <xf numFmtId="181" fontId="6" fillId="4" borderId="10" xfId="7" applyNumberFormat="1" applyFont="1" applyFill="1" applyBorder="1" applyAlignment="1" applyProtection="1">
      <alignment horizontal="center" vertical="center" shrinkToFit="1"/>
      <protection locked="0"/>
    </xf>
    <xf numFmtId="0" fontId="6" fillId="4" borderId="11" xfId="7" applyFont="1" applyFill="1" applyBorder="1" applyAlignment="1" applyProtection="1">
      <alignment horizontal="center" vertical="center" shrinkToFit="1"/>
      <protection locked="0"/>
    </xf>
    <xf numFmtId="177" fontId="5" fillId="0" borderId="8" xfId="7" applyNumberFormat="1" applyFont="1" applyBorder="1" applyAlignment="1">
      <alignment horizontal="center" vertical="center" shrinkToFit="1"/>
    </xf>
    <xf numFmtId="0" fontId="5" fillId="0" borderId="8" xfId="7" applyFont="1" applyBorder="1" applyAlignment="1">
      <alignment horizontal="center" vertical="center" shrinkToFit="1"/>
    </xf>
    <xf numFmtId="0" fontId="13" fillId="0" borderId="27" xfId="7" applyFont="1" applyAlignment="1">
      <alignment horizontal="center" vertical="center"/>
    </xf>
    <xf numFmtId="0" fontId="13" fillId="4" borderId="12" xfId="7" applyFont="1" applyFill="1" applyBorder="1" applyAlignment="1">
      <alignment horizontal="center" vertical="center"/>
    </xf>
    <xf numFmtId="0" fontId="7" fillId="0" borderId="12" xfId="7" applyFont="1" applyBorder="1">
      <alignment vertical="center"/>
    </xf>
    <xf numFmtId="0" fontId="7" fillId="0" borderId="14" xfId="7" applyFont="1" applyBorder="1">
      <alignment vertical="center"/>
    </xf>
    <xf numFmtId="0" fontId="7" fillId="0" borderId="27" xfId="7" applyFont="1" applyAlignment="1">
      <alignment horizontal="left" vertical="center" indent="1"/>
    </xf>
    <xf numFmtId="180" fontId="7" fillId="0" borderId="27" xfId="7" applyNumberFormat="1" applyFont="1">
      <alignment vertical="center"/>
    </xf>
    <xf numFmtId="0" fontId="12" fillId="0" borderId="27" xfId="7" applyFont="1">
      <alignment vertical="center"/>
    </xf>
    <xf numFmtId="0" fontId="4" fillId="0" borderId="27" xfId="7" applyFont="1" applyAlignment="1">
      <alignment horizontal="center" vertical="center"/>
    </xf>
    <xf numFmtId="0" fontId="11" fillId="0" borderId="0" xfId="2" applyFont="1">
      <alignment vertical="center"/>
    </xf>
    <xf numFmtId="0" fontId="20" fillId="0" borderId="0" xfId="2" applyFont="1">
      <alignment vertical="center"/>
    </xf>
    <xf numFmtId="181" fontId="19" fillId="4" borderId="13" xfId="2" applyNumberFormat="1" applyFont="1" applyFill="1" applyBorder="1" applyAlignment="1" applyProtection="1">
      <alignment horizontal="center" vertical="center" shrinkToFit="1"/>
      <protection locked="0"/>
    </xf>
    <xf numFmtId="0" fontId="25" fillId="0" borderId="12" xfId="2" applyFont="1" applyBorder="1">
      <alignment vertical="center"/>
    </xf>
    <xf numFmtId="0" fontId="24" fillId="0" borderId="12" xfId="2" applyFont="1" applyBorder="1">
      <alignment vertical="center"/>
    </xf>
    <xf numFmtId="0" fontId="5" fillId="0" borderId="12" xfId="2" applyFont="1" applyBorder="1" applyAlignment="1">
      <alignment horizontal="right" vertical="center"/>
    </xf>
    <xf numFmtId="181" fontId="22" fillId="0" borderId="0" xfId="2" applyNumberFormat="1" applyFont="1">
      <alignment vertical="center"/>
    </xf>
    <xf numFmtId="177" fontId="5" fillId="0" borderId="0" xfId="2" applyNumberFormat="1" applyFont="1">
      <alignment vertical="center"/>
    </xf>
    <xf numFmtId="0" fontId="5" fillId="0" borderId="12" xfId="2" applyFont="1" applyBorder="1">
      <alignment vertical="center"/>
    </xf>
    <xf numFmtId="0" fontId="5" fillId="0" borderId="27" xfId="2" applyFont="1" applyBorder="1" applyAlignment="1">
      <alignment horizontal="left" vertical="center"/>
    </xf>
    <xf numFmtId="0" fontId="5" fillId="0" borderId="0" xfId="2" applyFont="1">
      <alignment vertical="center"/>
    </xf>
    <xf numFmtId="0" fontId="5" fillId="5" borderId="13" xfId="2" applyFont="1" applyFill="1" applyBorder="1" applyAlignment="1">
      <alignment horizontal="center" vertical="center" shrinkToFit="1"/>
    </xf>
    <xf numFmtId="0" fontId="5" fillId="5" borderId="6" xfId="2" applyFont="1" applyFill="1" applyBorder="1" applyAlignment="1">
      <alignment horizontal="center" vertical="center" shrinkToFit="1"/>
    </xf>
    <xf numFmtId="177" fontId="5" fillId="0" borderId="16" xfId="2" applyNumberFormat="1" applyFont="1" applyBorder="1" applyAlignment="1">
      <alignment horizontal="center" vertical="center"/>
    </xf>
    <xf numFmtId="0" fontId="5" fillId="5" borderId="8" xfId="2" applyFont="1" applyFill="1" applyBorder="1" applyAlignment="1">
      <alignment horizontal="center" vertical="center" shrinkToFit="1"/>
    </xf>
    <xf numFmtId="0" fontId="5" fillId="0" borderId="27" xfId="2" applyFont="1" applyBorder="1" applyAlignment="1">
      <alignment horizontal="left" vertical="center" shrinkToFit="1"/>
    </xf>
    <xf numFmtId="0" fontId="5" fillId="0" borderId="0" xfId="2" applyFont="1" applyAlignment="1">
      <alignment horizontal="center" vertical="center" shrinkToFit="1"/>
    </xf>
    <xf numFmtId="177" fontId="5" fillId="0" borderId="16" xfId="2" applyNumberFormat="1" applyFont="1" applyBorder="1" applyAlignment="1">
      <alignment horizontal="left" vertical="center"/>
    </xf>
    <xf numFmtId="181" fontId="3" fillId="0" borderId="8" xfId="2" applyNumberFormat="1" applyFont="1" applyBorder="1" applyAlignment="1">
      <alignment horizontal="center" vertical="center" shrinkToFit="1"/>
    </xf>
    <xf numFmtId="181" fontId="6" fillId="0" borderId="14" xfId="2" applyNumberFormat="1" applyFont="1" applyBorder="1">
      <alignment vertical="center"/>
    </xf>
    <xf numFmtId="181" fontId="5" fillId="0" borderId="14" xfId="2" applyNumberFormat="1" applyFont="1" applyBorder="1">
      <alignment vertical="center"/>
    </xf>
    <xf numFmtId="49" fontId="5" fillId="0" borderId="14" xfId="2" applyNumberFormat="1" applyFont="1" applyBorder="1">
      <alignment vertical="center"/>
    </xf>
    <xf numFmtId="181" fontId="5" fillId="0" borderId="12" xfId="2" applyNumberFormat="1" applyFont="1" applyBorder="1">
      <alignment vertical="center"/>
    </xf>
    <xf numFmtId="181" fontId="6" fillId="0" borderId="12" xfId="2" applyNumberFormat="1" applyFont="1" applyBorder="1">
      <alignment vertical="center"/>
    </xf>
    <xf numFmtId="177" fontId="5" fillId="0" borderId="12" xfId="2" applyNumberFormat="1" applyFont="1" applyBorder="1">
      <alignment vertical="center"/>
    </xf>
    <xf numFmtId="0" fontId="5" fillId="0" borderId="14" xfId="2" applyFont="1" applyBorder="1">
      <alignment vertical="center"/>
    </xf>
    <xf numFmtId="0" fontId="6" fillId="5" borderId="9" xfId="2" applyFont="1" applyFill="1" applyBorder="1" applyAlignment="1">
      <alignment horizontal="center" vertical="center" shrinkToFit="1"/>
    </xf>
    <xf numFmtId="181" fontId="6" fillId="5" borderId="10" xfId="2" applyNumberFormat="1" applyFont="1" applyFill="1" applyBorder="1" applyAlignment="1">
      <alignment horizontal="center" vertical="center" shrinkToFit="1"/>
    </xf>
    <xf numFmtId="0" fontId="5" fillId="0" borderId="4" xfId="2" applyFont="1" applyBorder="1" applyAlignment="1">
      <alignment vertical="center" shrinkToFit="1"/>
    </xf>
    <xf numFmtId="0" fontId="5" fillId="5" borderId="9" xfId="2" applyFont="1" applyFill="1" applyBorder="1" applyAlignment="1">
      <alignment horizontal="center" vertical="center" shrinkToFit="1"/>
    </xf>
    <xf numFmtId="0" fontId="23" fillId="0" borderId="27" xfId="2" applyFont="1" applyBorder="1" applyAlignment="1">
      <alignment horizontal="left" vertical="center" shrinkToFit="1"/>
    </xf>
    <xf numFmtId="181" fontId="5" fillId="0" borderId="8" xfId="2" applyNumberFormat="1" applyFont="1" applyBorder="1" applyAlignment="1">
      <alignment horizontal="center" vertical="center" shrinkToFit="1"/>
    </xf>
    <xf numFmtId="177" fontId="5" fillId="0" borderId="8" xfId="2" applyNumberFormat="1" applyFont="1" applyBorder="1" applyAlignment="1">
      <alignment horizontal="center" vertical="center" shrinkToFit="1"/>
    </xf>
    <xf numFmtId="0" fontId="5" fillId="0" borderId="8" xfId="2" applyFont="1" applyBorder="1" applyAlignment="1">
      <alignment horizontal="center" vertical="center" shrinkToFit="1"/>
    </xf>
    <xf numFmtId="181" fontId="6" fillId="0" borderId="0" xfId="2" applyNumberFormat="1" applyFont="1">
      <alignment vertical="center"/>
    </xf>
    <xf numFmtId="0" fontId="6" fillId="0" borderId="8" xfId="2" applyFont="1" applyBorder="1" applyAlignment="1" applyProtection="1">
      <alignment horizontal="center" vertical="center" shrinkToFit="1"/>
      <protection locked="0"/>
    </xf>
    <xf numFmtId="0" fontId="11" fillId="4" borderId="12" xfId="2" applyFont="1" applyFill="1" applyBorder="1" applyAlignment="1" applyProtection="1">
      <alignment horizontal="center" vertical="center"/>
      <protection locked="0"/>
    </xf>
    <xf numFmtId="0" fontId="26" fillId="4" borderId="12" xfId="2" applyFont="1" applyFill="1" applyBorder="1" applyAlignment="1" applyProtection="1">
      <alignment horizontal="center" vertical="center"/>
      <protection locked="0"/>
    </xf>
    <xf numFmtId="0" fontId="28" fillId="0" borderId="0" xfId="2" applyFont="1">
      <alignment vertical="center"/>
    </xf>
    <xf numFmtId="0" fontId="21" fillId="7" borderId="12" xfId="2" applyFont="1" applyFill="1" applyBorder="1">
      <alignment vertical="center"/>
    </xf>
    <xf numFmtId="181" fontId="21" fillId="7" borderId="0" xfId="2" applyNumberFormat="1" applyFont="1" applyFill="1">
      <alignment vertical="center"/>
    </xf>
    <xf numFmtId="0" fontId="28" fillId="7" borderId="0" xfId="2" applyFont="1" applyFill="1">
      <alignment vertical="center"/>
    </xf>
    <xf numFmtId="179" fontId="21" fillId="7" borderId="0" xfId="2" applyNumberFormat="1" applyFont="1" applyFill="1" applyAlignment="1">
      <alignment horizontal="left" vertical="center"/>
    </xf>
    <xf numFmtId="0" fontId="6" fillId="7" borderId="0" xfId="2" applyFont="1" applyFill="1" applyAlignment="1">
      <alignment horizontal="centerContinuous" vertical="center"/>
    </xf>
    <xf numFmtId="0" fontId="6" fillId="4" borderId="11" xfId="2" applyFont="1" applyFill="1" applyBorder="1" applyAlignment="1" applyProtection="1">
      <alignment horizontal="center" vertical="center" shrinkToFit="1"/>
      <protection locked="0"/>
    </xf>
    <xf numFmtId="0" fontId="29" fillId="0" borderId="0" xfId="2" applyFont="1">
      <alignment vertical="center"/>
    </xf>
    <xf numFmtId="0" fontId="5" fillId="0" borderId="0" xfId="2" applyFont="1" applyAlignment="1">
      <alignment horizontal="left" vertical="center"/>
    </xf>
    <xf numFmtId="0" fontId="5" fillId="7" borderId="0" xfId="2" applyFont="1" applyFill="1" applyAlignment="1">
      <alignment horizontal="centerContinuous" vertical="center"/>
    </xf>
    <xf numFmtId="0" fontId="6" fillId="0" borderId="12" xfId="2" applyFont="1" applyBorder="1">
      <alignment vertical="center"/>
    </xf>
    <xf numFmtId="0" fontId="6" fillId="5" borderId="11" xfId="2" applyFont="1" applyFill="1" applyBorder="1" applyAlignment="1">
      <alignment horizontal="center" vertical="center" shrinkToFit="1"/>
    </xf>
    <xf numFmtId="0" fontId="5" fillId="5" borderId="11" xfId="2" applyFont="1" applyFill="1" applyBorder="1" applyAlignment="1">
      <alignment horizontal="center" vertical="center" shrinkToFit="1"/>
    </xf>
    <xf numFmtId="181" fontId="31" fillId="4" borderId="10" xfId="7" applyNumberFormat="1" applyFont="1" applyFill="1" applyBorder="1" applyAlignment="1" applyProtection="1">
      <alignment horizontal="center" vertical="center" shrinkToFit="1"/>
      <protection locked="0"/>
    </xf>
    <xf numFmtId="0" fontId="32" fillId="0" borderId="0" xfId="2" applyFont="1" applyAlignment="1">
      <alignment horizontal="left" vertical="center"/>
    </xf>
    <xf numFmtId="181" fontId="33" fillId="0" borderId="14" xfId="2" applyNumberFormat="1" applyFont="1" applyBorder="1">
      <alignment vertical="center"/>
    </xf>
    <xf numFmtId="0" fontId="7" fillId="0" borderId="27" xfId="7" applyFont="1" applyProtection="1">
      <alignment vertical="center"/>
      <protection locked="0"/>
    </xf>
    <xf numFmtId="0" fontId="23" fillId="0" borderId="27" xfId="2" applyFont="1" applyBorder="1" applyAlignment="1">
      <alignment horizontal="left" vertical="center"/>
    </xf>
    <xf numFmtId="0" fontId="23" fillId="0" borderId="4" xfId="2" applyFont="1" applyBorder="1" applyAlignment="1">
      <alignment vertical="center" shrinkToFit="1"/>
    </xf>
    <xf numFmtId="180" fontId="6" fillId="4" borderId="6" xfId="7" applyNumberFormat="1" applyFont="1" applyFill="1" applyBorder="1" applyAlignment="1" applyProtection="1">
      <alignment horizontal="center" vertical="center" shrinkToFit="1"/>
      <protection locked="0"/>
    </xf>
    <xf numFmtId="0" fontId="6" fillId="0" borderId="8" xfId="2" applyFont="1" applyBorder="1" applyAlignment="1">
      <alignment horizontal="center" vertical="center" shrinkToFit="1"/>
    </xf>
    <xf numFmtId="0" fontId="34" fillId="0" borderId="0" xfId="2" applyFont="1">
      <alignment vertical="center"/>
    </xf>
    <xf numFmtId="0" fontId="35" fillId="0" borderId="27" xfId="0" applyFont="1" applyAlignment="1">
      <alignment horizontal="right" vertical="center"/>
    </xf>
    <xf numFmtId="0" fontId="35" fillId="0" borderId="27" xfId="0" applyFont="1">
      <alignment vertical="center"/>
    </xf>
    <xf numFmtId="0" fontId="37" fillId="0" borderId="27" xfId="0" applyFont="1">
      <alignment vertical="center"/>
    </xf>
    <xf numFmtId="0" fontId="38" fillId="0" borderId="0" xfId="2" applyFont="1">
      <alignment vertical="center"/>
    </xf>
    <xf numFmtId="0" fontId="6" fillId="0" borderId="12" xfId="7" applyFont="1" applyBorder="1" applyProtection="1">
      <alignment vertical="center"/>
    </xf>
    <xf numFmtId="0" fontId="5" fillId="0" borderId="12" xfId="7" applyFont="1" applyBorder="1" applyProtection="1">
      <alignment vertical="center"/>
    </xf>
    <xf numFmtId="181" fontId="5" fillId="0" borderId="27" xfId="7" applyNumberFormat="1" applyFont="1" applyProtection="1">
      <alignment vertical="center"/>
    </xf>
    <xf numFmtId="0" fontId="6" fillId="0" borderId="27" xfId="7" applyFont="1" applyProtection="1">
      <alignment vertical="center"/>
    </xf>
    <xf numFmtId="181" fontId="6" fillId="0" borderId="27" xfId="7" applyNumberFormat="1" applyFont="1" applyProtection="1">
      <alignment vertical="center"/>
    </xf>
    <xf numFmtId="177" fontId="5" fillId="0" borderId="27" xfId="7" applyNumberFormat="1" applyFont="1" applyProtection="1">
      <alignment vertical="center"/>
    </xf>
    <xf numFmtId="0" fontId="5" fillId="0" borderId="27" xfId="7" applyFont="1" applyProtection="1">
      <alignment vertical="center"/>
    </xf>
    <xf numFmtId="0" fontId="5" fillId="5" borderId="13" xfId="7" applyFont="1" applyFill="1" applyBorder="1" applyAlignment="1" applyProtection="1">
      <alignment horizontal="center" vertical="center" shrinkToFit="1"/>
    </xf>
    <xf numFmtId="0" fontId="5" fillId="5" borderId="6" xfId="7" applyFont="1" applyFill="1" applyBorder="1" applyAlignment="1" applyProtection="1">
      <alignment horizontal="center" vertical="center" shrinkToFit="1"/>
    </xf>
    <xf numFmtId="0" fontId="5" fillId="0" borderId="27" xfId="7" applyFont="1" applyAlignment="1" applyProtection="1">
      <alignment horizontal="center" vertical="center" shrinkToFit="1"/>
    </xf>
    <xf numFmtId="0" fontId="6" fillId="0" borderId="27" xfId="7" applyFont="1" applyAlignment="1" applyProtection="1">
      <alignment horizontal="center" vertical="center"/>
    </xf>
    <xf numFmtId="0" fontId="5" fillId="0" borderId="27" xfId="7" applyFont="1" applyAlignment="1" applyProtection="1">
      <alignment horizontal="center" vertical="center"/>
    </xf>
    <xf numFmtId="177" fontId="5" fillId="0" borderId="16" xfId="7" applyNumberFormat="1" applyFont="1" applyBorder="1" applyAlignment="1" applyProtection="1">
      <alignment horizontal="center" vertical="center"/>
    </xf>
    <xf numFmtId="0" fontId="5" fillId="5" borderId="8" xfId="7" applyFont="1" applyFill="1" applyBorder="1" applyAlignment="1" applyProtection="1">
      <alignment horizontal="center" vertical="center" shrinkToFit="1"/>
    </xf>
    <xf numFmtId="181" fontId="3" fillId="4" borderId="13" xfId="7" applyNumberFormat="1" applyFont="1" applyFill="1" applyBorder="1" applyAlignment="1" applyProtection="1">
      <alignment horizontal="center" vertical="center" shrinkToFit="1"/>
    </xf>
    <xf numFmtId="180" fontId="6" fillId="4" borderId="6" xfId="7" applyNumberFormat="1" applyFont="1" applyFill="1" applyBorder="1" applyAlignment="1" applyProtection="1">
      <alignment horizontal="center" vertical="center" shrinkToFit="1"/>
    </xf>
    <xf numFmtId="179" fontId="3" fillId="0" borderId="27" xfId="7" applyNumberFormat="1" applyFont="1" applyAlignment="1" applyProtection="1">
      <alignment horizontal="left" vertical="center"/>
    </xf>
    <xf numFmtId="0" fontId="6" fillId="0" borderId="27" xfId="7" applyFont="1" applyAlignment="1" applyProtection="1">
      <alignment horizontal="centerContinuous" vertical="center"/>
    </xf>
    <xf numFmtId="0" fontId="5" fillId="0" borderId="27" xfId="7" applyFont="1" applyAlignment="1" applyProtection="1">
      <alignment horizontal="centerContinuous" vertical="center"/>
    </xf>
    <xf numFmtId="181" fontId="3" fillId="0" borderId="8" xfId="7" applyNumberFormat="1" applyFont="1" applyBorder="1" applyAlignment="1" applyProtection="1">
      <alignment horizontal="center" vertical="center" shrinkToFit="1"/>
    </xf>
    <xf numFmtId="181" fontId="6" fillId="0" borderId="14" xfId="7" applyNumberFormat="1" applyFont="1" applyBorder="1" applyProtection="1">
      <alignment vertical="center"/>
    </xf>
    <xf numFmtId="181" fontId="5" fillId="0" borderId="14" xfId="7" applyNumberFormat="1" applyFont="1" applyBorder="1" applyProtection="1">
      <alignment vertical="center"/>
    </xf>
    <xf numFmtId="49" fontId="5" fillId="0" borderId="14" xfId="7" applyNumberFormat="1" applyFont="1" applyBorder="1" applyProtection="1">
      <alignment vertical="center"/>
    </xf>
    <xf numFmtId="181" fontId="5" fillId="0" borderId="12" xfId="7" applyNumberFormat="1" applyFont="1" applyBorder="1" applyProtection="1">
      <alignment vertical="center"/>
    </xf>
    <xf numFmtId="181" fontId="6" fillId="0" borderId="12" xfId="7" applyNumberFormat="1" applyFont="1" applyBorder="1" applyProtection="1">
      <alignment vertical="center"/>
    </xf>
    <xf numFmtId="177" fontId="5" fillId="0" borderId="12" xfId="7" applyNumberFormat="1" applyFont="1" applyBorder="1" applyProtection="1">
      <alignment vertical="center"/>
    </xf>
    <xf numFmtId="0" fontId="5" fillId="0" borderId="14" xfId="7" applyFont="1" applyBorder="1" applyProtection="1">
      <alignment vertical="center"/>
    </xf>
    <xf numFmtId="0" fontId="6" fillId="5" borderId="9" xfId="7" applyFont="1" applyFill="1" applyBorder="1" applyAlignment="1" applyProtection="1">
      <alignment horizontal="center" vertical="center" shrinkToFit="1"/>
    </xf>
    <xf numFmtId="181" fontId="6" fillId="5" borderId="10" xfId="7" applyNumberFormat="1" applyFont="1" applyFill="1" applyBorder="1" applyAlignment="1" applyProtection="1">
      <alignment horizontal="center" vertical="center" shrinkToFit="1"/>
    </xf>
    <xf numFmtId="0" fontId="6" fillId="5" borderId="11" xfId="7" applyFont="1" applyFill="1" applyBorder="1" applyAlignment="1" applyProtection="1">
      <alignment horizontal="center" vertical="center" shrinkToFit="1"/>
    </xf>
    <xf numFmtId="0" fontId="5" fillId="5" borderId="9" xfId="7" applyFont="1" applyFill="1" applyBorder="1" applyAlignment="1" applyProtection="1">
      <alignment horizontal="center" vertical="center" shrinkToFit="1"/>
    </xf>
    <xf numFmtId="0" fontId="5" fillId="5" borderId="11" xfId="7" applyFont="1" applyFill="1" applyBorder="1" applyAlignment="1" applyProtection="1">
      <alignment horizontal="center" vertical="center" shrinkToFit="1"/>
    </xf>
    <xf numFmtId="0" fontId="6" fillId="0" borderId="8" xfId="7" applyFont="1" applyBorder="1" applyAlignment="1" applyProtection="1">
      <alignment horizontal="center" vertical="center" shrinkToFit="1"/>
    </xf>
    <xf numFmtId="0" fontId="5" fillId="4" borderId="8" xfId="7" applyFont="1" applyFill="1" applyBorder="1" applyAlignment="1" applyProtection="1">
      <alignment horizontal="center" vertical="center" shrinkToFit="1"/>
    </xf>
    <xf numFmtId="181" fontId="5" fillId="0" borderId="8" xfId="7" applyNumberFormat="1" applyFont="1" applyBorder="1" applyAlignment="1" applyProtection="1">
      <alignment horizontal="center" vertical="center" shrinkToFit="1"/>
    </xf>
    <xf numFmtId="0" fontId="6" fillId="4" borderId="9" xfId="7" applyFont="1" applyFill="1" applyBorder="1" applyAlignment="1" applyProtection="1">
      <alignment horizontal="center" vertical="center" shrinkToFit="1"/>
    </xf>
    <xf numFmtId="181" fontId="6" fillId="4" borderId="10" xfId="7" applyNumberFormat="1" applyFont="1" applyFill="1" applyBorder="1" applyAlignment="1" applyProtection="1">
      <alignment horizontal="center" vertical="center" shrinkToFit="1"/>
    </xf>
    <xf numFmtId="0" fontId="6" fillId="4" borderId="11" xfId="7" applyFont="1" applyFill="1" applyBorder="1" applyAlignment="1" applyProtection="1">
      <alignment horizontal="center" vertical="center" shrinkToFit="1"/>
    </xf>
    <xf numFmtId="177" fontId="5" fillId="0" borderId="8" xfId="7" applyNumberFormat="1" applyFont="1" applyBorder="1" applyAlignment="1" applyProtection="1">
      <alignment horizontal="center" vertical="center" shrinkToFit="1"/>
    </xf>
    <xf numFmtId="0" fontId="5" fillId="0" borderId="8" xfId="7" applyFont="1" applyBorder="1" applyAlignment="1" applyProtection="1">
      <alignment horizontal="center" vertical="center" shrinkToFit="1"/>
    </xf>
    <xf numFmtId="0" fontId="1" fillId="0" borderId="4" xfId="2" applyBorder="1" applyProtection="1">
      <alignment vertical="center"/>
    </xf>
    <xf numFmtId="0" fontId="1" fillId="0" borderId="0" xfId="2" applyProtection="1">
      <alignment vertical="center"/>
    </xf>
    <xf numFmtId="180" fontId="3" fillId="3" borderId="6" xfId="2" applyNumberFormat="1" applyFont="1" applyFill="1" applyBorder="1" applyAlignment="1" applyProtection="1">
      <alignment horizontal="center" vertical="center" wrapText="1"/>
    </xf>
    <xf numFmtId="14" fontId="3" fillId="3" borderId="6" xfId="2" applyNumberFormat="1" applyFont="1" applyFill="1" applyBorder="1" applyAlignment="1" applyProtection="1">
      <alignment horizontal="center" vertical="center" wrapText="1"/>
    </xf>
    <xf numFmtId="0" fontId="4" fillId="3" borderId="5" xfId="2" applyFont="1" applyFill="1" applyBorder="1" applyAlignment="1" applyProtection="1">
      <alignment horizontal="center" vertical="center" wrapText="1"/>
    </xf>
    <xf numFmtId="184" fontId="3" fillId="3" borderId="7" xfId="2" applyNumberFormat="1" applyFont="1" applyFill="1" applyBorder="1" applyAlignment="1" applyProtection="1">
      <alignment horizontal="center" vertical="center" wrapText="1"/>
    </xf>
    <xf numFmtId="55" fontId="1" fillId="0" borderId="0" xfId="2" applyNumberFormat="1" applyProtection="1">
      <alignment vertical="center"/>
    </xf>
    <xf numFmtId="0" fontId="3" fillId="0" borderId="0" xfId="2" applyFont="1" applyProtection="1">
      <alignment vertical="center"/>
    </xf>
    <xf numFmtId="49" fontId="7" fillId="0" borderId="0" xfId="2" applyNumberFormat="1" applyFont="1">
      <alignment vertical="center"/>
    </xf>
    <xf numFmtId="0" fontId="7" fillId="0" borderId="0" xfId="2" applyFont="1" applyAlignment="1">
      <alignment horizontal="left" vertical="center"/>
    </xf>
    <xf numFmtId="49" fontId="7" fillId="0" borderId="0" xfId="2" applyNumberFormat="1" applyFont="1" applyAlignment="1">
      <alignment vertical="center"/>
    </xf>
    <xf numFmtId="49" fontId="1" fillId="0" borderId="0" xfId="0" applyNumberFormat="1" applyFont="1" applyBorder="1">
      <alignment vertical="center"/>
    </xf>
    <xf numFmtId="0" fontId="1" fillId="0" borderId="27" xfId="0" applyFont="1" applyBorder="1">
      <alignment vertical="center"/>
    </xf>
    <xf numFmtId="0" fontId="7" fillId="0" borderId="0" xfId="2" applyNumberFormat="1" applyFont="1" applyAlignment="1">
      <alignment vertical="top"/>
    </xf>
    <xf numFmtId="0" fontId="7" fillId="8" borderId="12" xfId="2" applyFont="1" applyFill="1" applyBorder="1" applyAlignment="1" applyProtection="1">
      <alignment horizontal="center" vertical="center"/>
      <protection locked="0"/>
    </xf>
    <xf numFmtId="0" fontId="7" fillId="0" borderId="0" xfId="2" applyFont="1" applyAlignment="1">
      <alignment horizontal="center" vertical="center"/>
    </xf>
    <xf numFmtId="0" fontId="7" fillId="0" borderId="0" xfId="2" applyNumberFormat="1" applyFont="1" applyAlignment="1">
      <alignment horizontal="left" vertical="center" wrapText="1"/>
    </xf>
    <xf numFmtId="0" fontId="7" fillId="4" borderId="13" xfId="2" applyFont="1" applyFill="1" applyBorder="1" applyAlignment="1" applyProtection="1">
      <alignment horizontal="center" vertical="center" shrinkToFit="1"/>
      <protection locked="0"/>
    </xf>
    <xf numFmtId="0" fontId="7" fillId="4" borderId="14" xfId="2" applyFont="1" applyFill="1" applyBorder="1" applyAlignment="1" applyProtection="1">
      <alignment horizontal="center" vertical="center" shrinkToFit="1"/>
      <protection locked="0"/>
    </xf>
    <xf numFmtId="0" fontId="7" fillId="4" borderId="15" xfId="2" applyFont="1" applyFill="1" applyBorder="1" applyAlignment="1" applyProtection="1">
      <alignment horizontal="center" vertical="center" shrinkToFit="1"/>
      <protection locked="0"/>
    </xf>
    <xf numFmtId="0" fontId="7" fillId="0" borderId="13" xfId="2" applyFont="1" applyBorder="1" applyAlignment="1">
      <alignment vertical="center" shrinkToFit="1"/>
    </xf>
    <xf numFmtId="0" fontId="7" fillId="0" borderId="14" xfId="2" applyFont="1" applyBorder="1" applyAlignment="1">
      <alignment vertical="center" shrinkToFit="1"/>
    </xf>
    <xf numFmtId="0" fontId="7" fillId="0" borderId="15" xfId="2" applyFont="1" applyBorder="1" applyAlignment="1">
      <alignment vertical="center" shrinkToFit="1"/>
    </xf>
    <xf numFmtId="182" fontId="3" fillId="0" borderId="13" xfId="1" applyNumberFormat="1" applyFont="1" applyBorder="1" applyAlignment="1">
      <alignment horizontal="center" vertical="center" shrinkToFit="1"/>
    </xf>
    <xf numFmtId="182" fontId="3" fillId="0" borderId="14" xfId="1" applyNumberFormat="1" applyFont="1" applyBorder="1" applyAlignment="1">
      <alignment horizontal="center" vertical="center" shrinkToFit="1"/>
    </xf>
    <xf numFmtId="182" fontId="3" fillId="0" borderId="15" xfId="1" applyNumberFormat="1" applyFont="1" applyBorder="1" applyAlignment="1">
      <alignment horizontal="center" vertical="center" shrinkToFit="1"/>
    </xf>
    <xf numFmtId="183" fontId="3" fillId="0" borderId="8" xfId="1" applyNumberFormat="1" applyFont="1" applyBorder="1" applyAlignment="1">
      <alignment horizontal="center" vertical="center" shrinkToFit="1"/>
    </xf>
    <xf numFmtId="0" fontId="7" fillId="5" borderId="25" xfId="2" applyFont="1" applyFill="1" applyBorder="1" applyAlignment="1">
      <alignment horizontal="center" vertical="center" shrinkToFit="1"/>
    </xf>
    <xf numFmtId="176" fontId="3" fillId="0" borderId="8" xfId="3" applyNumberFormat="1" applyFont="1" applyBorder="1" applyAlignment="1">
      <alignment horizontal="center" vertical="center" shrinkToFit="1"/>
    </xf>
    <xf numFmtId="0" fontId="9" fillId="0" borderId="17" xfId="2" applyFont="1" applyBorder="1" applyAlignment="1">
      <alignment horizontal="center" vertical="center" wrapText="1"/>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10" fillId="0" borderId="0" xfId="2" applyFont="1" applyAlignment="1">
      <alignment horizontal="center" vertical="center"/>
    </xf>
    <xf numFmtId="0" fontId="11" fillId="4" borderId="12" xfId="2" applyFont="1" applyFill="1" applyBorder="1" applyAlignment="1" applyProtection="1">
      <alignment horizontal="center" vertical="center"/>
      <protection locked="0"/>
    </xf>
    <xf numFmtId="0" fontId="7" fillId="4" borderId="12" xfId="2" applyFont="1" applyFill="1" applyBorder="1" applyAlignment="1" applyProtection="1">
      <alignment horizontal="center" vertical="center"/>
      <protection locked="0"/>
    </xf>
    <xf numFmtId="0" fontId="14" fillId="4" borderId="12" xfId="2" applyFont="1" applyFill="1" applyBorder="1" applyAlignment="1" applyProtection="1">
      <alignment vertical="center"/>
      <protection locked="0"/>
    </xf>
    <xf numFmtId="0" fontId="7" fillId="4" borderId="12" xfId="2" applyFont="1" applyFill="1" applyBorder="1" applyAlignment="1" applyProtection="1">
      <alignment vertical="center"/>
      <protection locked="0"/>
    </xf>
    <xf numFmtId="0" fontId="20" fillId="7" borderId="0" xfId="2" applyFont="1" applyFill="1" applyAlignment="1">
      <alignment horizontal="center" vertical="center"/>
    </xf>
    <xf numFmtId="0" fontId="27" fillId="7" borderId="0" xfId="2" applyFont="1" applyFill="1" applyAlignment="1">
      <alignment horizontal="center" vertical="center"/>
    </xf>
    <xf numFmtId="0" fontId="32" fillId="0" borderId="0" xfId="2" applyFont="1" applyAlignment="1">
      <alignment horizontal="left" vertical="center"/>
    </xf>
    <xf numFmtId="0" fontId="32" fillId="0" borderId="0" xfId="2" applyFont="1" applyAlignment="1">
      <alignment horizontal="right" vertical="center"/>
    </xf>
    <xf numFmtId="0" fontId="30" fillId="0" borderId="27" xfId="2" applyFont="1" applyBorder="1" applyAlignment="1">
      <alignment horizontal="center" vertical="center"/>
    </xf>
    <xf numFmtId="0" fontId="30" fillId="0" borderId="20" xfId="2" applyFont="1" applyBorder="1" applyAlignment="1">
      <alignment horizontal="center" vertical="center"/>
    </xf>
    <xf numFmtId="0" fontId="20" fillId="7" borderId="0" xfId="2" applyFont="1" applyFill="1" applyAlignment="1">
      <alignment horizontal="center" vertical="center" wrapText="1"/>
    </xf>
    <xf numFmtId="0" fontId="7" fillId="5" borderId="19" xfId="2" applyFont="1" applyFill="1" applyBorder="1" applyAlignment="1">
      <alignment vertical="center"/>
    </xf>
    <xf numFmtId="0" fontId="7" fillId="5" borderId="20" xfId="2" applyFont="1" applyFill="1" applyBorder="1" applyAlignment="1">
      <alignment vertical="center"/>
    </xf>
    <xf numFmtId="0" fontId="7" fillId="5" borderId="22" xfId="2" applyFont="1" applyFill="1" applyBorder="1" applyAlignment="1">
      <alignment vertical="center"/>
    </xf>
    <xf numFmtId="0" fontId="7" fillId="5" borderId="21" xfId="2" applyFont="1" applyFill="1" applyBorder="1" applyAlignment="1">
      <alignment vertical="center"/>
    </xf>
    <xf numFmtId="0" fontId="7" fillId="5" borderId="12" xfId="2" applyFont="1" applyFill="1" applyBorder="1" applyAlignment="1">
      <alignment vertical="center"/>
    </xf>
    <xf numFmtId="0" fontId="7" fillId="5" borderId="24" xfId="2" applyFont="1" applyFill="1" applyBorder="1" applyAlignment="1">
      <alignment vertical="center"/>
    </xf>
    <xf numFmtId="180" fontId="7" fillId="5" borderId="23" xfId="2" applyNumberFormat="1" applyFont="1" applyFill="1" applyBorder="1" applyAlignment="1">
      <alignment horizontal="center" vertical="center" shrinkToFit="1"/>
    </xf>
    <xf numFmtId="0" fontId="5" fillId="5" borderId="8" xfId="2" applyFont="1" applyFill="1" applyBorder="1" applyAlignment="1">
      <alignment horizontal="center" vertical="center" shrinkToFit="1"/>
    </xf>
    <xf numFmtId="181" fontId="5" fillId="5" borderId="8" xfId="2" applyNumberFormat="1" applyFont="1" applyFill="1" applyBorder="1" applyAlignment="1">
      <alignment horizontal="center" vertical="center" shrinkToFit="1"/>
    </xf>
    <xf numFmtId="177" fontId="5" fillId="5" borderId="8" xfId="2" applyNumberFormat="1" applyFont="1" applyFill="1" applyBorder="1" applyAlignment="1">
      <alignment horizontal="center" vertical="center" shrinkToFit="1"/>
    </xf>
    <xf numFmtId="177" fontId="5" fillId="0" borderId="8" xfId="2" applyNumberFormat="1" applyFont="1" applyBorder="1" applyAlignment="1">
      <alignment horizontal="center" vertical="center" shrinkToFit="1"/>
    </xf>
    <xf numFmtId="0" fontId="5" fillId="0" borderId="8" xfId="2" applyFont="1" applyBorder="1" applyAlignment="1">
      <alignment horizontal="center" vertical="center" shrinkToFit="1"/>
    </xf>
    <xf numFmtId="0" fontId="5" fillId="5" borderId="13" xfId="2" applyFont="1" applyFill="1" applyBorder="1" applyAlignment="1">
      <alignment horizontal="center" vertical="center" shrinkToFit="1"/>
    </xf>
    <xf numFmtId="0" fontId="1" fillId="5" borderId="14" xfId="2" applyFill="1" applyBorder="1" applyAlignment="1">
      <alignment horizontal="center" vertical="center" shrinkToFit="1"/>
    </xf>
    <xf numFmtId="0" fontId="1" fillId="5" borderId="15" xfId="2" applyFill="1" applyBorder="1" applyAlignment="1">
      <alignment horizontal="center" vertical="center" shrinkToFit="1"/>
    </xf>
    <xf numFmtId="0" fontId="3" fillId="0" borderId="14" xfId="2" applyFont="1" applyBorder="1" applyAlignment="1">
      <alignment horizontal="center" vertical="center" shrinkToFit="1"/>
    </xf>
    <xf numFmtId="0" fontId="1" fillId="0" borderId="14" xfId="2" applyBorder="1" applyAlignment="1">
      <alignment horizontal="center" vertical="center" shrinkToFit="1"/>
    </xf>
    <xf numFmtId="0" fontId="1" fillId="0" borderId="15" xfId="2" applyBorder="1" applyAlignment="1">
      <alignment horizontal="center" vertical="center" shrinkToFit="1"/>
    </xf>
    <xf numFmtId="0" fontId="21" fillId="7" borderId="28" xfId="2" applyFont="1" applyFill="1" applyBorder="1" applyAlignment="1">
      <alignment horizontal="center" vertical="center" shrinkToFit="1"/>
    </xf>
    <xf numFmtId="0" fontId="21" fillId="7" borderId="27" xfId="2" applyFont="1" applyFill="1" applyBorder="1" applyAlignment="1">
      <alignment horizontal="center" vertical="center" shrinkToFit="1"/>
    </xf>
    <xf numFmtId="0" fontId="7" fillId="4" borderId="12" xfId="7" applyFont="1" applyFill="1" applyBorder="1" applyAlignment="1">
      <alignment vertical="center"/>
    </xf>
    <xf numFmtId="0" fontId="1" fillId="4" borderId="12" xfId="7" applyFill="1" applyBorder="1" applyAlignment="1">
      <alignment vertical="center"/>
    </xf>
    <xf numFmtId="0" fontId="9" fillId="6" borderId="17" xfId="7" applyFont="1" applyFill="1" applyBorder="1" applyAlignment="1">
      <alignment horizontal="center" vertical="center" wrapText="1"/>
    </xf>
    <xf numFmtId="0" fontId="9" fillId="6" borderId="18" xfId="7" applyFont="1" applyFill="1" applyBorder="1" applyAlignment="1">
      <alignment horizontal="center" vertical="center"/>
    </xf>
    <xf numFmtId="0" fontId="9" fillId="6" borderId="26" xfId="7" applyFont="1" applyFill="1" applyBorder="1" applyAlignment="1">
      <alignment horizontal="center" vertical="center"/>
    </xf>
    <xf numFmtId="0" fontId="10" fillId="0" borderId="27" xfId="7" applyFont="1" applyAlignment="1">
      <alignment horizontal="center" vertical="center"/>
    </xf>
    <xf numFmtId="0" fontId="13" fillId="4" borderId="12" xfId="7" applyFont="1" applyFill="1" applyBorder="1" applyAlignment="1">
      <alignment horizontal="center" vertical="center"/>
    </xf>
    <xf numFmtId="0" fontId="3" fillId="4" borderId="12" xfId="7" applyFont="1" applyFill="1" applyBorder="1" applyAlignment="1">
      <alignment horizontal="center" vertical="center"/>
    </xf>
    <xf numFmtId="0" fontId="14" fillId="4" borderId="12" xfId="7" applyFont="1" applyFill="1" applyBorder="1" applyAlignment="1">
      <alignment vertical="center"/>
    </xf>
    <xf numFmtId="0" fontId="7" fillId="5" borderId="19" xfId="7" applyFont="1" applyFill="1" applyBorder="1" applyAlignment="1">
      <alignment vertical="center"/>
    </xf>
    <xf numFmtId="0" fontId="7" fillId="5" borderId="20" xfId="7" applyFont="1" applyFill="1" applyBorder="1" applyAlignment="1">
      <alignment vertical="center"/>
    </xf>
    <xf numFmtId="0" fontId="7" fillId="5" borderId="22" xfId="7" applyFont="1" applyFill="1" applyBorder="1" applyAlignment="1">
      <alignment vertical="center"/>
    </xf>
    <xf numFmtId="0" fontId="7" fillId="5" borderId="21" xfId="7" applyFont="1" applyFill="1" applyBorder="1" applyAlignment="1">
      <alignment vertical="center"/>
    </xf>
    <xf numFmtId="0" fontId="7" fillId="5" borderId="12" xfId="7" applyFont="1" applyFill="1" applyBorder="1" applyAlignment="1">
      <alignment vertical="center"/>
    </xf>
    <xf numFmtId="0" fontId="7" fillId="5" borderId="24" xfId="7" applyFont="1" applyFill="1" applyBorder="1" applyAlignment="1">
      <alignment vertical="center"/>
    </xf>
    <xf numFmtId="180" fontId="7" fillId="5" borderId="23" xfId="7" applyNumberFormat="1" applyFont="1" applyFill="1" applyBorder="1" applyAlignment="1">
      <alignment horizontal="center" vertical="center" shrinkToFit="1"/>
    </xf>
    <xf numFmtId="0" fontId="7" fillId="5" borderId="25" xfId="7" applyFont="1" applyFill="1" applyBorder="1" applyAlignment="1">
      <alignment horizontal="center" vertical="center" shrinkToFit="1"/>
    </xf>
    <xf numFmtId="0" fontId="7" fillId="0" borderId="13" xfId="7" applyFont="1" applyBorder="1" applyAlignment="1">
      <alignment vertical="center" shrinkToFit="1"/>
    </xf>
    <xf numFmtId="0" fontId="7" fillId="0" borderId="14" xfId="7" applyFont="1" applyBorder="1" applyAlignment="1">
      <alignment vertical="center" shrinkToFit="1"/>
    </xf>
    <xf numFmtId="0" fontId="7" fillId="0" borderId="15" xfId="7" applyFont="1" applyBorder="1" applyAlignment="1">
      <alignment vertical="center" shrinkToFit="1"/>
    </xf>
    <xf numFmtId="176" fontId="3" fillId="0" borderId="8" xfId="8" applyNumberFormat="1" applyFont="1" applyBorder="1" applyAlignment="1" applyProtection="1">
      <alignment horizontal="center" vertical="center" shrinkToFit="1"/>
    </xf>
    <xf numFmtId="182" fontId="3" fillId="0" borderId="13" xfId="9" applyNumberFormat="1" applyFont="1" applyBorder="1" applyAlignment="1" applyProtection="1">
      <alignment horizontal="center" vertical="center" shrinkToFit="1"/>
    </xf>
    <xf numFmtId="182" fontId="3" fillId="0" borderId="14" xfId="9" applyNumberFormat="1" applyFont="1" applyBorder="1" applyAlignment="1" applyProtection="1">
      <alignment horizontal="center" vertical="center" shrinkToFit="1"/>
    </xf>
    <xf numFmtId="182" fontId="3" fillId="0" borderId="15" xfId="9" applyNumberFormat="1" applyFont="1" applyBorder="1" applyAlignment="1" applyProtection="1">
      <alignment horizontal="center" vertical="center" shrinkToFit="1"/>
    </xf>
    <xf numFmtId="183" fontId="3" fillId="0" borderId="8" xfId="9" applyNumberFormat="1" applyFont="1" applyBorder="1" applyAlignment="1" applyProtection="1">
      <alignment horizontal="center" vertical="center" shrinkToFit="1"/>
    </xf>
    <xf numFmtId="0" fontId="4" fillId="4" borderId="13" xfId="7" applyFont="1" applyFill="1" applyBorder="1" applyAlignment="1">
      <alignment horizontal="center" vertical="center" shrinkToFit="1"/>
    </xf>
    <xf numFmtId="0" fontId="1" fillId="4" borderId="14" xfId="7" applyFill="1" applyBorder="1" applyAlignment="1">
      <alignment horizontal="center" vertical="center" shrinkToFit="1"/>
    </xf>
    <xf numFmtId="0" fontId="1" fillId="4" borderId="15" xfId="7" applyFill="1" applyBorder="1" applyAlignment="1">
      <alignment horizontal="center" vertical="center" shrinkToFit="1"/>
    </xf>
    <xf numFmtId="0" fontId="4" fillId="4" borderId="14" xfId="7" applyFont="1" applyFill="1" applyBorder="1" applyAlignment="1">
      <alignment horizontal="center" vertical="center" shrinkToFit="1"/>
    </xf>
    <xf numFmtId="0" fontId="4" fillId="4" borderId="15" xfId="7" applyFont="1" applyFill="1" applyBorder="1" applyAlignment="1">
      <alignment horizontal="center" vertical="center" shrinkToFit="1"/>
    </xf>
    <xf numFmtId="181" fontId="5" fillId="5" borderId="8" xfId="7" applyNumberFormat="1" applyFont="1" applyFill="1" applyBorder="1" applyAlignment="1" applyProtection="1">
      <alignment horizontal="center" vertical="center" shrinkToFit="1"/>
    </xf>
    <xf numFmtId="177" fontId="5" fillId="5" borderId="8" xfId="7" applyNumberFormat="1" applyFont="1" applyFill="1" applyBorder="1" applyAlignment="1" applyProtection="1">
      <alignment horizontal="center" vertical="center" shrinkToFit="1"/>
    </xf>
    <xf numFmtId="177" fontId="5" fillId="0" borderId="8" xfId="7" applyNumberFormat="1" applyFont="1" applyBorder="1" applyAlignment="1" applyProtection="1">
      <alignment horizontal="center" vertical="center" shrinkToFit="1"/>
    </xf>
    <xf numFmtId="0" fontId="5" fillId="5" borderId="8" xfId="7" applyFont="1" applyFill="1" applyBorder="1" applyAlignment="1" applyProtection="1">
      <alignment horizontal="center" vertical="center" shrinkToFit="1"/>
    </xf>
    <xf numFmtId="0" fontId="5" fillId="0" borderId="8" xfId="7" applyFont="1" applyBorder="1" applyAlignment="1" applyProtection="1">
      <alignment horizontal="center" vertical="center" shrinkToFit="1"/>
    </xf>
    <xf numFmtId="0" fontId="5" fillId="5" borderId="13" xfId="7" applyFont="1" applyFill="1" applyBorder="1" applyAlignment="1" applyProtection="1">
      <alignment horizontal="center" vertical="center" shrinkToFit="1"/>
    </xf>
    <xf numFmtId="0" fontId="1" fillId="5" borderId="14" xfId="7" applyFill="1" applyBorder="1" applyAlignment="1" applyProtection="1">
      <alignment horizontal="center" vertical="center" shrinkToFit="1"/>
    </xf>
    <xf numFmtId="0" fontId="1" fillId="5" borderId="15" xfId="7" applyFill="1" applyBorder="1" applyAlignment="1" applyProtection="1">
      <alignment horizontal="center" vertical="center" shrinkToFit="1"/>
    </xf>
    <xf numFmtId="0" fontId="3" fillId="0" borderId="14" xfId="7" applyFont="1" applyBorder="1" applyAlignment="1" applyProtection="1">
      <alignment horizontal="center" vertical="center" shrinkToFit="1"/>
    </xf>
    <xf numFmtId="0" fontId="1" fillId="0" borderId="14" xfId="7" applyBorder="1" applyAlignment="1" applyProtection="1">
      <alignment horizontal="center" vertical="center" shrinkToFit="1"/>
    </xf>
    <xf numFmtId="0" fontId="1" fillId="0" borderId="15" xfId="7" applyBorder="1" applyAlignment="1" applyProtection="1">
      <alignment horizontal="center" vertical="center" shrinkToFit="1"/>
    </xf>
    <xf numFmtId="0" fontId="4" fillId="2" borderId="2" xfId="2" applyFont="1" applyFill="1" applyBorder="1" applyAlignment="1" applyProtection="1">
      <alignment horizontal="center" vertical="center" wrapText="1"/>
    </xf>
    <xf numFmtId="0" fontId="1" fillId="0" borderId="3" xfId="2" applyBorder="1" applyAlignment="1" applyProtection="1">
      <alignment horizontal="center" vertical="center" wrapText="1"/>
    </xf>
    <xf numFmtId="0" fontId="4" fillId="2" borderId="1" xfId="2" applyFont="1" applyFill="1" applyBorder="1" applyAlignment="1" applyProtection="1">
      <alignment horizontal="center" vertical="center" wrapText="1"/>
    </xf>
    <xf numFmtId="0" fontId="1" fillId="0" borderId="5" xfId="2" applyBorder="1" applyAlignment="1" applyProtection="1">
      <alignment horizontal="center" vertical="center" wrapText="1"/>
    </xf>
    <xf numFmtId="0" fontId="2" fillId="0" borderId="0" xfId="6" applyAlignment="1" applyProtection="1">
      <alignment horizontal="left" vertical="top"/>
      <protection locked="0"/>
    </xf>
  </cellXfs>
  <cellStyles count="11">
    <cellStyle name="パーセント" xfId="1" xr:uid="{00000000-0005-0000-0000-000002000000}"/>
    <cellStyle name="パーセント 2" xfId="9" xr:uid="{15B5563F-68F0-4616-A781-74A21C315910}"/>
    <cellStyle name="ハイパーリンク" xfId="6" xr:uid="{00000000-0005-0000-0000-000009000000}"/>
    <cellStyle name="ハイパーリンク 2" xfId="10" xr:uid="{5CDB7D84-99F3-4E74-A518-B89A4C97B432}"/>
    <cellStyle name="桁区切り" xfId="3" builtinId="6"/>
    <cellStyle name="桁区切り 2" xfId="8" xr:uid="{A2200343-4850-44E9-BEE4-3C9CEE432C1F}"/>
    <cellStyle name="桁区切り[0]" xfId="4" xr:uid="{00000000-0005-0000-0000-000007000000}"/>
    <cellStyle name="通貨[0]" xfId="5" xr:uid="{00000000-0005-0000-0000-000008000000}"/>
    <cellStyle name="標準" xfId="0" builtinId="0"/>
    <cellStyle name="標準 2" xfId="2" xr:uid="{00000000-0005-0000-0000-000005000000}"/>
    <cellStyle name="標準 2 2" xfId="7" xr:uid="{E9D46CD0-36E8-488C-998C-78B4075AB285}"/>
  </cellStyles>
  <dxfs count="32">
    <dxf>
      <fill>
        <patternFill>
          <bgColor rgb="FFFF0000"/>
        </patternFill>
      </fill>
    </dxf>
    <dxf>
      <fill>
        <patternFill>
          <bgColor rgb="FFFFC000"/>
        </patternFill>
      </fill>
    </dxf>
    <dxf>
      <fill>
        <patternFill patternType="none">
          <bgColor auto="1"/>
        </patternFill>
      </fill>
    </dxf>
    <dxf>
      <font>
        <b/>
        <i val="0"/>
      </font>
      <fill>
        <patternFill>
          <bgColor rgb="FFFFC000"/>
        </patternFill>
      </fill>
    </dxf>
    <dxf>
      <font>
        <b/>
        <i val="0"/>
        <strike/>
        <color theme="1"/>
      </font>
      <fill>
        <patternFill>
          <bgColor rgb="FFFFFF00"/>
        </patternFill>
      </fill>
    </dxf>
    <dxf>
      <font>
        <b/>
        <i val="0"/>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patternType="none">
          <bgColor auto="1"/>
        </patternFill>
      </fill>
    </dxf>
    <dxf>
      <font>
        <b/>
        <i val="0"/>
        <strike/>
        <color theme="1"/>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patternType="none">
          <bgColor auto="1"/>
        </patternFill>
      </fill>
    </dxf>
    <dxf>
      <font>
        <b/>
        <i val="0"/>
        <strike/>
        <color theme="1"/>
      </font>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ont>
        <b/>
        <i val="0"/>
        <color rgb="FF9C0006"/>
      </font>
      <fill>
        <patternFill>
          <bgColor theme="8" tint="0.79998168889431442"/>
        </patternFill>
      </fill>
    </dxf>
    <dxf>
      <fill>
        <patternFill>
          <bgColor rgb="FFFFC000"/>
        </patternFill>
      </fill>
    </dxf>
    <dxf>
      <fill>
        <patternFill patternType="none">
          <bgColor auto="1"/>
        </patternFill>
      </fill>
    </dxf>
    <dxf>
      <font>
        <b/>
        <i val="0"/>
        <color rgb="FF9C0006"/>
      </font>
      <fill>
        <patternFill>
          <bgColor theme="8" tint="0.79998168889431442"/>
        </patternFill>
      </fill>
    </dxf>
    <dxf>
      <font>
        <b/>
        <i val="0"/>
        <strike/>
        <color theme="1"/>
      </font>
      <fill>
        <patternFill>
          <bgColor rgb="FFFFFF00"/>
        </patternFill>
      </fill>
    </dxf>
    <dxf>
      <font>
        <color rgb="FF9C0006"/>
      </font>
      <fill>
        <patternFill>
          <bgColor rgb="FFFFC7CE"/>
        </patternFill>
      </fill>
    </dxf>
    <dxf>
      <font>
        <b/>
        <i val="0"/>
        <color auto="1"/>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342900</xdr:colOff>
      <xdr:row>17</xdr:row>
      <xdr:rowOff>47624</xdr:rowOff>
    </xdr:from>
    <xdr:to>
      <xdr:col>17</xdr:col>
      <xdr:colOff>161925</xdr:colOff>
      <xdr:row>18</xdr:row>
      <xdr:rowOff>257174</xdr:rowOff>
    </xdr:to>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a:xfrm>
          <a:off x="3733800" y="4943474"/>
          <a:ext cx="2352675" cy="523875"/>
        </a:xfrm>
        <a:prstGeom prst="wedgeRoundRectCallout">
          <a:avLst>
            <a:gd name="adj1" fmla="val 22749"/>
            <a:gd name="adj2" fmla="val -11665"/>
            <a:gd name="adj3" fmla="val 16667"/>
          </a:avLst>
        </a:prstGeom>
        <a:solidFill>
          <a:schemeClr val="accent6">
            <a:lumMod val="20000"/>
            <a:lumOff val="80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明細①～③の内容が反映されます。</a:t>
          </a:r>
        </a:p>
      </xdr:txBody>
    </xdr:sp>
    <xdr:clientData/>
  </xdr:twoCellAnchor>
  <xdr:twoCellAnchor>
    <xdr:from>
      <xdr:col>2</xdr:col>
      <xdr:colOff>57150</xdr:colOff>
      <xdr:row>4</xdr:row>
      <xdr:rowOff>95250</xdr:rowOff>
    </xdr:from>
    <xdr:to>
      <xdr:col>6</xdr:col>
      <xdr:colOff>209550</xdr:colOff>
      <xdr:row>7</xdr:row>
      <xdr:rowOff>14008</xdr:rowOff>
    </xdr:to>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552450" y="1038225"/>
          <a:ext cx="1600200" cy="728383"/>
        </a:xfrm>
        <a:prstGeom prst="wedgeRoundRectCallout">
          <a:avLst>
            <a:gd name="adj1" fmla="val 68872"/>
            <a:gd name="adj2" fmla="val 44653"/>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申請事業者様の情報を入力してください。</a:t>
          </a:r>
        </a:p>
      </xdr:txBody>
    </xdr:sp>
    <xdr:clientData/>
  </xdr:twoCellAnchor>
  <xdr:twoCellAnchor>
    <xdr:from>
      <xdr:col>14</xdr:col>
      <xdr:colOff>38100</xdr:colOff>
      <xdr:row>3</xdr:row>
      <xdr:rowOff>9525</xdr:rowOff>
    </xdr:from>
    <xdr:to>
      <xdr:col>18</xdr:col>
      <xdr:colOff>333375</xdr:colOff>
      <xdr:row>4</xdr:row>
      <xdr:rowOff>137833</xdr:rowOff>
    </xdr:to>
    <xdr:sp macro="" textlink="">
      <xdr:nvSpPr>
        <xdr:cNvPr id="4" name="吹き出し: 角を丸めた四角形 3">
          <a:extLst>
            <a:ext uri="{FF2B5EF4-FFF2-40B4-BE49-F238E27FC236}">
              <a16:creationId xmlns:a16="http://schemas.microsoft.com/office/drawing/2014/main" id="{00000000-0008-0000-0500-000004000000}"/>
            </a:ext>
          </a:extLst>
        </xdr:cNvPr>
        <xdr:cNvSpPr/>
      </xdr:nvSpPr>
      <xdr:spPr>
        <a:xfrm>
          <a:off x="4876800" y="638175"/>
          <a:ext cx="1743075" cy="442633"/>
        </a:xfrm>
        <a:prstGeom prst="wedgeRoundRectCallout">
          <a:avLst>
            <a:gd name="adj1" fmla="val -41511"/>
            <a:gd name="adj2" fmla="val 81235"/>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作成日を入力してください。</a:t>
          </a:r>
        </a:p>
      </xdr:txBody>
    </xdr:sp>
    <xdr:clientData/>
  </xdr:twoCellAnchor>
  <xdr:twoCellAnchor>
    <xdr:from>
      <xdr:col>5</xdr:col>
      <xdr:colOff>304799</xdr:colOff>
      <xdr:row>23</xdr:row>
      <xdr:rowOff>19049</xdr:rowOff>
    </xdr:from>
    <xdr:to>
      <xdr:col>13</xdr:col>
      <xdr:colOff>266700</xdr:colOff>
      <xdr:row>25</xdr:row>
      <xdr:rowOff>139211</xdr:rowOff>
    </xdr:to>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a:xfrm>
          <a:off x="1885949" y="6800849"/>
          <a:ext cx="2857501" cy="748812"/>
        </a:xfrm>
        <a:prstGeom prst="wedgeRoundRectCallout">
          <a:avLst>
            <a:gd name="adj1" fmla="val -10295"/>
            <a:gd name="adj2" fmla="val 5422"/>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賃金台帳等で最低賃金の対象となる基本給・手当等の名称を入力してください。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所定外給与は含みません。</a:t>
          </a:r>
        </a:p>
      </xdr:txBody>
    </xdr:sp>
    <xdr:clientData/>
  </xdr:twoCellAnchor>
  <xdr:twoCellAnchor>
    <xdr:from>
      <xdr:col>0</xdr:col>
      <xdr:colOff>37621</xdr:colOff>
      <xdr:row>0</xdr:row>
      <xdr:rowOff>74038</xdr:rowOff>
    </xdr:from>
    <xdr:to>
      <xdr:col>1</xdr:col>
      <xdr:colOff>239325</xdr:colOff>
      <xdr:row>3</xdr:row>
      <xdr:rowOff>40022</xdr:rowOff>
    </xdr:to>
    <xdr:sp macro="" textlink="">
      <xdr:nvSpPr>
        <xdr:cNvPr id="6" name="吹き出し: 角を丸めた四角形 5">
          <a:extLst>
            <a:ext uri="{FF2B5EF4-FFF2-40B4-BE49-F238E27FC236}">
              <a16:creationId xmlns:a16="http://schemas.microsoft.com/office/drawing/2014/main" id="{00000000-0008-0000-0500-000006000000}"/>
            </a:ext>
          </a:extLst>
        </xdr:cNvPr>
        <xdr:cNvSpPr/>
      </xdr:nvSpPr>
      <xdr:spPr>
        <a:xfrm>
          <a:off x="37621" y="74038"/>
          <a:ext cx="335054" cy="594634"/>
        </a:xfrm>
        <a:prstGeom prst="wedgeRoundRectCallout">
          <a:avLst>
            <a:gd name="adj1" fmla="val 22749"/>
            <a:gd name="adj2" fmla="val -11665"/>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b="1">
              <a:latin typeface="Meiryo UI" panose="020B0604030504040204" pitchFamily="50" charset="-128"/>
              <a:ea typeface="Meiryo UI" panose="020B0604030504040204" pitchFamily="50" charset="-128"/>
            </a:rPr>
            <a:t>見本</a:t>
          </a:r>
        </a:p>
      </xdr:txBody>
    </xdr:sp>
    <xdr:clientData/>
  </xdr:twoCellAnchor>
  <xdr:twoCellAnchor>
    <xdr:from>
      <xdr:col>13</xdr:col>
      <xdr:colOff>114300</xdr:colOff>
      <xdr:row>28</xdr:row>
      <xdr:rowOff>257176</xdr:rowOff>
    </xdr:from>
    <xdr:to>
      <xdr:col>17</xdr:col>
      <xdr:colOff>209550</xdr:colOff>
      <xdr:row>30</xdr:row>
      <xdr:rowOff>137834</xdr:rowOff>
    </xdr:to>
    <xdr:sp macro="" textlink="">
      <xdr:nvSpPr>
        <xdr:cNvPr id="7" name="吹き出し: 角を丸めた四角形 6">
          <a:extLst>
            <a:ext uri="{FF2B5EF4-FFF2-40B4-BE49-F238E27FC236}">
              <a16:creationId xmlns:a16="http://schemas.microsoft.com/office/drawing/2014/main" id="{845AF834-AC9C-4CB1-8287-C971B6F21D27}"/>
            </a:ext>
          </a:extLst>
        </xdr:cNvPr>
        <xdr:cNvSpPr/>
      </xdr:nvSpPr>
      <xdr:spPr>
        <a:xfrm>
          <a:off x="4743450" y="8610601"/>
          <a:ext cx="1543050" cy="509308"/>
        </a:xfrm>
        <a:prstGeom prst="wedgeRoundRectCallout">
          <a:avLst>
            <a:gd name="adj1" fmla="val -41511"/>
            <a:gd name="adj2" fmla="val 81235"/>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加点希望有無を入力してください。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1506444</xdr:colOff>
      <xdr:row>9</xdr:row>
      <xdr:rowOff>125506</xdr:rowOff>
    </xdr:to>
    <xdr:sp macro="" textlink="">
      <xdr:nvSpPr>
        <xdr:cNvPr id="2" name="吹き出し: 角を丸めた四角形 1">
          <a:extLst>
            <a:ext uri="{FF2B5EF4-FFF2-40B4-BE49-F238E27FC236}">
              <a16:creationId xmlns:a16="http://schemas.microsoft.com/office/drawing/2014/main" id="{00000000-0008-0000-0600-000002000000}"/>
            </a:ext>
          </a:extLst>
        </xdr:cNvPr>
        <xdr:cNvSpPr/>
      </xdr:nvSpPr>
      <xdr:spPr>
        <a:xfrm>
          <a:off x="6553200" y="1981200"/>
          <a:ext cx="1506444" cy="735106"/>
        </a:xfrm>
        <a:prstGeom prst="wedgeRoundRectCallout">
          <a:avLst>
            <a:gd name="adj1" fmla="val -3795"/>
            <a:gd name="adj2" fmla="val -68270"/>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ja-JP" sz="1100">
              <a:effectLst/>
              <a:latin typeface="Meiryo UI" panose="020B0604030504040204" pitchFamily="50" charset="-128"/>
              <a:ea typeface="Meiryo UI" panose="020B0604030504040204" pitchFamily="50" charset="-128"/>
              <a:cs typeface="+mn-cs"/>
            </a:rPr>
            <a:t>プルダウンより</a:t>
          </a:r>
          <a:r>
            <a:rPr kumimoji="1" lang="ja-JP" altLang="en-US" sz="1100">
              <a:effectLst/>
              <a:latin typeface="Meiryo UI" panose="020B0604030504040204" pitchFamily="50" charset="-128"/>
              <a:ea typeface="Meiryo UI" panose="020B0604030504040204" pitchFamily="50" charset="-128"/>
              <a:cs typeface="+mn-cs"/>
            </a:rPr>
            <a:t>給与制度を選択してください。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7</xdr:row>
      <xdr:rowOff>0</xdr:rowOff>
    </xdr:from>
    <xdr:to>
      <xdr:col>3</xdr:col>
      <xdr:colOff>1533524</xdr:colOff>
      <xdr:row>9</xdr:row>
      <xdr:rowOff>131856</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3619500" y="1981200"/>
          <a:ext cx="1533524" cy="741456"/>
        </a:xfrm>
        <a:prstGeom prst="wedgeRoundRectCallout">
          <a:avLst>
            <a:gd name="adj1" fmla="val -3795"/>
            <a:gd name="adj2" fmla="val -68270"/>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プルダウンより該当都道府県を選択してください。</a:t>
          </a:r>
        </a:p>
      </xdr:txBody>
    </xdr:sp>
    <xdr:clientData/>
  </xdr:twoCellAnchor>
  <xdr:twoCellAnchor>
    <xdr:from>
      <xdr:col>6</xdr:col>
      <xdr:colOff>0</xdr:colOff>
      <xdr:row>7</xdr:row>
      <xdr:rowOff>0</xdr:rowOff>
    </xdr:from>
    <xdr:to>
      <xdr:col>6</xdr:col>
      <xdr:colOff>1408019</xdr:colOff>
      <xdr:row>9</xdr:row>
      <xdr:rowOff>138206</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8286750" y="1981200"/>
          <a:ext cx="1408019" cy="747806"/>
        </a:xfrm>
        <a:prstGeom prst="wedgeRoundRectCallout">
          <a:avLst>
            <a:gd name="adj1" fmla="val -3795"/>
            <a:gd name="adj2" fmla="val -68270"/>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円単位で金額を入力してください。</a:t>
          </a:r>
        </a:p>
      </xdr:txBody>
    </xdr:sp>
    <xdr:clientData/>
  </xdr:twoCellAnchor>
  <xdr:twoCellAnchor>
    <xdr:from>
      <xdr:col>7</xdr:col>
      <xdr:colOff>0</xdr:colOff>
      <xdr:row>6</xdr:row>
      <xdr:rowOff>256801</xdr:rowOff>
    </xdr:from>
    <xdr:to>
      <xdr:col>8</xdr:col>
      <xdr:colOff>161925</xdr:colOff>
      <xdr:row>15</xdr:row>
      <xdr:rowOff>76200</xdr:rowOff>
    </xdr:to>
    <xdr:sp macro="" textlink="">
      <xdr:nvSpPr>
        <xdr:cNvPr id="5" name="吹き出し: 角を丸めた四角形 4">
          <a:extLst>
            <a:ext uri="{FF2B5EF4-FFF2-40B4-BE49-F238E27FC236}">
              <a16:creationId xmlns:a16="http://schemas.microsoft.com/office/drawing/2014/main" id="{00000000-0008-0000-0600-000005000000}"/>
            </a:ext>
          </a:extLst>
        </xdr:cNvPr>
        <xdr:cNvSpPr/>
      </xdr:nvSpPr>
      <xdr:spPr>
        <a:xfrm>
          <a:off x="9915525" y="1933201"/>
          <a:ext cx="1800225" cy="2562599"/>
        </a:xfrm>
        <a:prstGeom prst="wedgeRoundRectCallout">
          <a:avLst>
            <a:gd name="adj1" fmla="val -1166"/>
            <a:gd name="adj2" fmla="val -54377"/>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所定労働時間を入力してください。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時間を１、</a:t>
          </a:r>
          <a:r>
            <a:rPr kumimoji="1" lang="en-US" altLang="ja-JP" sz="1100">
              <a:latin typeface="Meiryo UI" panose="020B0604030504040204" pitchFamily="50" charset="-128"/>
              <a:ea typeface="Meiryo UI" panose="020B0604030504040204" pitchFamily="50" charset="-128"/>
            </a:rPr>
            <a:t>15</a:t>
          </a:r>
          <a:r>
            <a:rPr kumimoji="1" lang="ja-JP" altLang="en-US" sz="1100">
              <a:latin typeface="Meiryo UI" panose="020B0604030504040204" pitchFamily="50" charset="-128"/>
              <a:ea typeface="Meiryo UI" panose="020B0604030504040204" pitchFamily="50" charset="-128"/>
            </a:rPr>
            <a:t>分を</a:t>
          </a:r>
          <a:r>
            <a:rPr kumimoji="1" lang="en-US" altLang="ja-JP" sz="1100">
              <a:latin typeface="Meiryo UI" panose="020B0604030504040204" pitchFamily="50" charset="-128"/>
              <a:ea typeface="Meiryo UI" panose="020B0604030504040204" pitchFamily="50" charset="-128"/>
            </a:rPr>
            <a:t>0.25</a:t>
          </a:r>
          <a:r>
            <a:rPr kumimoji="1" lang="ja-JP" altLang="en-US" sz="1100">
              <a:latin typeface="Meiryo UI" panose="020B0604030504040204" pitchFamily="50" charset="-128"/>
              <a:ea typeface="Meiryo UI" panose="020B0604030504040204" pitchFamily="50" charset="-128"/>
            </a:rPr>
            <a:t>とし、</a:t>
          </a:r>
          <a:r>
            <a:rPr kumimoji="1" lang="en-US" altLang="ja-JP" sz="1100">
              <a:latin typeface="Meiryo UI" panose="020B0604030504040204" pitchFamily="50" charset="-128"/>
              <a:ea typeface="Meiryo UI" panose="020B0604030504040204" pitchFamily="50" charset="-128"/>
            </a:rPr>
            <a:t>15</a:t>
          </a:r>
          <a:r>
            <a:rPr kumimoji="1" lang="ja-JP" altLang="en-US" sz="1100">
              <a:latin typeface="Meiryo UI" panose="020B0604030504040204" pitchFamily="50" charset="-128"/>
              <a:ea typeface="Meiryo UI" panose="020B0604030504040204" pitchFamily="50" charset="-128"/>
            </a:rPr>
            <a:t>分刻みで入力してください。</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例：</a:t>
          </a:r>
          <a:r>
            <a:rPr kumimoji="1" lang="en-US" altLang="ja-JP" sz="1100">
              <a:latin typeface="Meiryo UI" panose="020B0604030504040204" pitchFamily="50" charset="-128"/>
              <a:ea typeface="Meiryo UI" panose="020B0604030504040204" pitchFamily="50" charset="-128"/>
            </a:rPr>
            <a:t>6</a:t>
          </a:r>
          <a:r>
            <a:rPr kumimoji="1" lang="ja-JP" altLang="en-US" sz="1100">
              <a:latin typeface="Meiryo UI" panose="020B0604030504040204" pitchFamily="50" charset="-128"/>
              <a:ea typeface="Meiryo UI" panose="020B0604030504040204" pitchFamily="50" charset="-128"/>
            </a:rPr>
            <a:t>時間は</a:t>
          </a:r>
          <a:r>
            <a:rPr kumimoji="1" lang="en-US" altLang="ja-JP" sz="1100">
              <a:latin typeface="Meiryo UI" panose="020B0604030504040204" pitchFamily="50" charset="-128"/>
              <a:ea typeface="Meiryo UI" panose="020B0604030504040204" pitchFamily="50" charset="-128"/>
            </a:rPr>
            <a:t>6</a:t>
          </a:r>
        </a:p>
        <a:p>
          <a:pPr algn="l"/>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en-US" altLang="ja-JP" sz="1100" baseline="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時間</a:t>
          </a:r>
          <a:r>
            <a:rPr kumimoji="1" lang="en-US" altLang="ja-JP" sz="1100">
              <a:latin typeface="Meiryo UI" panose="020B0604030504040204" pitchFamily="50" charset="-128"/>
              <a:ea typeface="Meiryo UI" panose="020B0604030504040204" pitchFamily="50" charset="-128"/>
            </a:rPr>
            <a:t>15</a:t>
          </a:r>
          <a:r>
            <a:rPr kumimoji="1" lang="ja-JP" altLang="en-US" sz="1100">
              <a:latin typeface="Meiryo UI" panose="020B0604030504040204" pitchFamily="50" charset="-128"/>
              <a:ea typeface="Meiryo UI" panose="020B0604030504040204" pitchFamily="50" charset="-128"/>
            </a:rPr>
            <a:t>分は</a:t>
          </a:r>
          <a:r>
            <a:rPr kumimoji="1" lang="en-US" altLang="ja-JP" sz="1100">
              <a:latin typeface="Meiryo UI" panose="020B0604030504040204" pitchFamily="50" charset="-128"/>
              <a:ea typeface="Meiryo UI" panose="020B0604030504040204" pitchFamily="50" charset="-128"/>
            </a:rPr>
            <a:t>7.25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eiryo UI" panose="020B0604030504040204" pitchFamily="50" charset="-128"/>
              <a:ea typeface="Meiryo UI" panose="020B0604030504040204" pitchFamily="50" charset="-128"/>
              <a:cs typeface="+mn-cs"/>
            </a:rPr>
            <a:t>　　</a:t>
          </a:r>
          <a:r>
            <a:rPr kumimoji="1" lang="ja-JP" altLang="ja-JP" sz="1100" baseline="0">
              <a:effectLst/>
              <a:latin typeface="Meiryo UI" panose="020B0604030504040204" pitchFamily="50" charset="-128"/>
              <a:ea typeface="Meiryo UI" panose="020B0604030504040204" pitchFamily="50" charset="-128"/>
              <a:cs typeface="+mn-cs"/>
            </a:rPr>
            <a:t>  </a:t>
          </a:r>
          <a:r>
            <a:rPr kumimoji="1" lang="en-US" altLang="ja-JP" sz="1100" baseline="0">
              <a:effectLst/>
              <a:latin typeface="Meiryo UI" panose="020B0604030504040204" pitchFamily="50" charset="-128"/>
              <a:ea typeface="Meiryo UI" panose="020B0604030504040204" pitchFamily="50" charset="-128"/>
              <a:cs typeface="+mn-cs"/>
            </a:rPr>
            <a:t>8</a:t>
          </a:r>
          <a:r>
            <a:rPr kumimoji="1" lang="ja-JP" altLang="ja-JP" sz="1100">
              <a:effectLst/>
              <a:latin typeface="Meiryo UI" panose="020B0604030504040204" pitchFamily="50" charset="-128"/>
              <a:ea typeface="Meiryo UI" panose="020B0604030504040204" pitchFamily="50" charset="-128"/>
              <a:cs typeface="+mn-cs"/>
            </a:rPr>
            <a:t>時間</a:t>
          </a:r>
          <a:r>
            <a:rPr kumimoji="1" lang="en-US" altLang="ja-JP" sz="1100">
              <a:effectLst/>
              <a:latin typeface="Meiryo UI" panose="020B0604030504040204" pitchFamily="50" charset="-128"/>
              <a:ea typeface="Meiryo UI" panose="020B0604030504040204" pitchFamily="50" charset="-128"/>
              <a:cs typeface="+mn-cs"/>
            </a:rPr>
            <a:t>30</a:t>
          </a:r>
          <a:r>
            <a:rPr kumimoji="1" lang="ja-JP" altLang="ja-JP" sz="1100">
              <a:effectLst/>
              <a:latin typeface="Meiryo UI" panose="020B0604030504040204" pitchFamily="50" charset="-128"/>
              <a:ea typeface="Meiryo UI" panose="020B0604030504040204" pitchFamily="50" charset="-128"/>
              <a:cs typeface="+mn-cs"/>
            </a:rPr>
            <a:t>分は</a:t>
          </a:r>
          <a:r>
            <a:rPr kumimoji="1" lang="en-US" altLang="ja-JP" sz="1100">
              <a:effectLst/>
              <a:latin typeface="Meiryo UI" panose="020B0604030504040204" pitchFamily="50" charset="-128"/>
              <a:ea typeface="Meiryo UI" panose="020B0604030504040204" pitchFamily="50" charset="-128"/>
              <a:cs typeface="+mn-cs"/>
            </a:rPr>
            <a:t>8.5</a:t>
          </a:r>
          <a:endParaRPr lang="ja-JP" altLang="ja-JP">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eiryo UI" panose="020B0604030504040204" pitchFamily="50" charset="-128"/>
              <a:ea typeface="Meiryo UI" panose="020B0604030504040204" pitchFamily="50" charset="-128"/>
              <a:cs typeface="+mn-cs"/>
            </a:rPr>
            <a:t>　　</a:t>
          </a:r>
          <a:r>
            <a:rPr kumimoji="1" lang="ja-JP" altLang="ja-JP" sz="1100" baseline="0">
              <a:effectLst/>
              <a:latin typeface="Meiryo UI" panose="020B0604030504040204" pitchFamily="50" charset="-128"/>
              <a:ea typeface="Meiryo UI" panose="020B0604030504040204" pitchFamily="50" charset="-128"/>
              <a:cs typeface="+mn-cs"/>
            </a:rPr>
            <a:t>  </a:t>
          </a:r>
          <a:r>
            <a:rPr kumimoji="1" lang="en-US" altLang="ja-JP" sz="1100" baseline="0">
              <a:effectLst/>
              <a:latin typeface="Meiryo UI" panose="020B0604030504040204" pitchFamily="50" charset="-128"/>
              <a:ea typeface="Meiryo UI" panose="020B0604030504040204" pitchFamily="50" charset="-128"/>
              <a:cs typeface="+mn-cs"/>
            </a:rPr>
            <a:t>9</a:t>
          </a:r>
          <a:r>
            <a:rPr kumimoji="1" lang="ja-JP" altLang="ja-JP" sz="1100">
              <a:effectLst/>
              <a:latin typeface="Meiryo UI" panose="020B0604030504040204" pitchFamily="50" charset="-128"/>
              <a:ea typeface="Meiryo UI" panose="020B0604030504040204" pitchFamily="50" charset="-128"/>
              <a:cs typeface="+mn-cs"/>
            </a:rPr>
            <a:t>時間</a:t>
          </a:r>
          <a:r>
            <a:rPr kumimoji="1" lang="en-US" altLang="ja-JP" sz="1100">
              <a:effectLst/>
              <a:latin typeface="Meiryo UI" panose="020B0604030504040204" pitchFamily="50" charset="-128"/>
              <a:ea typeface="Meiryo UI" panose="020B0604030504040204" pitchFamily="50" charset="-128"/>
              <a:cs typeface="+mn-cs"/>
            </a:rPr>
            <a:t>45</a:t>
          </a:r>
          <a:r>
            <a:rPr kumimoji="1" lang="ja-JP" altLang="ja-JP" sz="1100">
              <a:effectLst/>
              <a:latin typeface="Meiryo UI" panose="020B0604030504040204" pitchFamily="50" charset="-128"/>
              <a:ea typeface="Meiryo UI" panose="020B0604030504040204" pitchFamily="50" charset="-128"/>
              <a:cs typeface="+mn-cs"/>
            </a:rPr>
            <a:t>分は</a:t>
          </a:r>
          <a:r>
            <a:rPr kumimoji="1" lang="en-US" altLang="ja-JP" sz="1100">
              <a:effectLst/>
              <a:latin typeface="Meiryo UI" panose="020B0604030504040204" pitchFamily="50" charset="-128"/>
              <a:ea typeface="Meiryo UI" panose="020B0604030504040204" pitchFamily="50" charset="-128"/>
              <a:cs typeface="+mn-cs"/>
            </a:rPr>
            <a:t>9.75</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xdr:col>
      <xdr:colOff>0</xdr:colOff>
      <xdr:row>7</xdr:row>
      <xdr:rowOff>0</xdr:rowOff>
    </xdr:from>
    <xdr:to>
      <xdr:col>2</xdr:col>
      <xdr:colOff>1504949</xdr:colOff>
      <xdr:row>9</xdr:row>
      <xdr:rowOff>125506</xdr:rowOff>
    </xdr:to>
    <xdr:sp macro="" textlink="">
      <xdr:nvSpPr>
        <xdr:cNvPr id="7" name="吹き出し: 角を丸めた四角形 6">
          <a:extLst>
            <a:ext uri="{FF2B5EF4-FFF2-40B4-BE49-F238E27FC236}">
              <a16:creationId xmlns:a16="http://schemas.microsoft.com/office/drawing/2014/main" id="{00000000-0008-0000-0600-000007000000}"/>
            </a:ext>
          </a:extLst>
        </xdr:cNvPr>
        <xdr:cNvSpPr/>
      </xdr:nvSpPr>
      <xdr:spPr>
        <a:xfrm>
          <a:off x="1981200" y="1981200"/>
          <a:ext cx="1504949" cy="735106"/>
        </a:xfrm>
        <a:prstGeom prst="wedgeRoundRectCallout">
          <a:avLst>
            <a:gd name="adj1" fmla="val -3795"/>
            <a:gd name="adj2" fmla="val -68270"/>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lang="ja-JP" altLang="en-US">
              <a:latin typeface="Meiryo UI" panose="020B0604030504040204" pitchFamily="50" charset="-128"/>
              <a:ea typeface="Meiryo UI" panose="020B0604030504040204" pitchFamily="50" charset="-128"/>
            </a:rPr>
            <a:t>労働者名簿と同じお名前の表記で入力してください。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xdr:col>
      <xdr:colOff>196851</xdr:colOff>
      <xdr:row>1</xdr:row>
      <xdr:rowOff>26893</xdr:rowOff>
    </xdr:from>
    <xdr:to>
      <xdr:col>6</xdr:col>
      <xdr:colOff>0</xdr:colOff>
      <xdr:row>4</xdr:row>
      <xdr:rowOff>0</xdr:rowOff>
    </xdr:to>
    <xdr:sp macro="" textlink="">
      <xdr:nvSpPr>
        <xdr:cNvPr id="8" name="吹き出し: 角を丸めた四角形 7">
          <a:extLst>
            <a:ext uri="{FF2B5EF4-FFF2-40B4-BE49-F238E27FC236}">
              <a16:creationId xmlns:a16="http://schemas.microsoft.com/office/drawing/2014/main" id="{00000000-0008-0000-0600-000008000000}"/>
            </a:ext>
          </a:extLst>
        </xdr:cNvPr>
        <xdr:cNvSpPr/>
      </xdr:nvSpPr>
      <xdr:spPr>
        <a:xfrm>
          <a:off x="6750051" y="331693"/>
          <a:ext cx="1536699" cy="735107"/>
        </a:xfrm>
        <a:prstGeom prst="wedgeRoundRectCallout">
          <a:avLst>
            <a:gd name="adj1" fmla="val -97087"/>
            <a:gd name="adj2" fmla="val 12943"/>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プルダウンより該当月を選択してください。</a:t>
          </a:r>
        </a:p>
      </xdr:txBody>
    </xdr:sp>
    <xdr:clientData/>
  </xdr:twoCellAnchor>
  <xdr:twoCellAnchor>
    <xdr:from>
      <xdr:col>2</xdr:col>
      <xdr:colOff>104776</xdr:colOff>
      <xdr:row>1</xdr:row>
      <xdr:rowOff>20543</xdr:rowOff>
    </xdr:from>
    <xdr:to>
      <xdr:col>3</xdr:col>
      <xdr:colOff>0</xdr:colOff>
      <xdr:row>4</xdr:row>
      <xdr:rowOff>0</xdr:rowOff>
    </xdr:to>
    <xdr:sp macro="" textlink="">
      <xdr:nvSpPr>
        <xdr:cNvPr id="9" name="吹き出し: 角を丸めた四角形 8">
          <a:extLst>
            <a:ext uri="{FF2B5EF4-FFF2-40B4-BE49-F238E27FC236}">
              <a16:creationId xmlns:a16="http://schemas.microsoft.com/office/drawing/2014/main" id="{00000000-0008-0000-0600-000009000000}"/>
            </a:ext>
          </a:extLst>
        </xdr:cNvPr>
        <xdr:cNvSpPr/>
      </xdr:nvSpPr>
      <xdr:spPr>
        <a:xfrm>
          <a:off x="2085976" y="325343"/>
          <a:ext cx="1533524" cy="741457"/>
        </a:xfrm>
        <a:prstGeom prst="wedgeRoundRectCallout">
          <a:avLst>
            <a:gd name="adj1" fmla="val 90896"/>
            <a:gd name="adj2" fmla="val 13268"/>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従業員数を入力してください。</a:t>
          </a:r>
        </a:p>
      </xdr:txBody>
    </xdr:sp>
    <xdr:clientData/>
  </xdr:twoCellAnchor>
  <xdr:twoCellAnchor>
    <xdr:from>
      <xdr:col>1</xdr:col>
      <xdr:colOff>0</xdr:colOff>
      <xdr:row>7</xdr:row>
      <xdr:rowOff>6350</xdr:rowOff>
    </xdr:from>
    <xdr:to>
      <xdr:col>1</xdr:col>
      <xdr:colOff>1374774</xdr:colOff>
      <xdr:row>11</xdr:row>
      <xdr:rowOff>171450</xdr:rowOff>
    </xdr:to>
    <xdr:sp macro="" textlink="">
      <xdr:nvSpPr>
        <xdr:cNvPr id="10" name="吹き出し: 角を丸めた四角形 9">
          <a:extLst>
            <a:ext uri="{FF2B5EF4-FFF2-40B4-BE49-F238E27FC236}">
              <a16:creationId xmlns:a16="http://schemas.microsoft.com/office/drawing/2014/main" id="{00000000-0008-0000-0600-00000A000000}"/>
            </a:ext>
          </a:extLst>
        </xdr:cNvPr>
        <xdr:cNvSpPr/>
      </xdr:nvSpPr>
      <xdr:spPr>
        <a:xfrm>
          <a:off x="476250" y="1987550"/>
          <a:ext cx="1374774" cy="1384300"/>
        </a:xfrm>
        <a:prstGeom prst="wedgeRoundRectCallout">
          <a:avLst>
            <a:gd name="adj1" fmla="val -331"/>
            <a:gd name="adj2" fmla="val -59428"/>
            <a:gd name="adj3" fmla="val 16667"/>
          </a:avLst>
        </a:prstGeom>
        <a:solidFill>
          <a:schemeClr val="bg1">
            <a:lumMod val="85000"/>
          </a:schemeClr>
        </a:solidFill>
        <a:ln w="15875" cap="flat" cmpd="sng" algn="ctr">
          <a:solidFill>
            <a:schemeClr val="tx1">
              <a:lumMod val="50000"/>
              <a:lumOff val="50000"/>
            </a:schemeClr>
          </a:solidFill>
          <a:prstDash val="solid"/>
          <a:miter lim="200000"/>
        </a:ln>
      </xdr:spPr>
      <xdr:txBody>
        <a:bodyPr rtlCol="0" anchor="ctr"/>
        <a:lstStyle/>
        <a:p>
          <a:pPr algn="l"/>
          <a:r>
            <a:rPr kumimoji="1" lang="ja-JP" altLang="en-US" sz="1100">
              <a:latin typeface="Meiryo UI" panose="020B0604030504040204" pitchFamily="50" charset="-128"/>
              <a:ea typeface="Meiryo UI" panose="020B0604030504040204" pitchFamily="50" charset="-128"/>
            </a:rPr>
            <a:t>従業員</a:t>
          </a:r>
          <a:r>
            <a:rPr kumimoji="1" lang="en-US" altLang="ja-JP" sz="1100">
              <a:latin typeface="Meiryo UI" panose="020B0604030504040204" pitchFamily="50" charset="-128"/>
              <a:ea typeface="Meiryo UI" panose="020B0604030504040204" pitchFamily="50" charset="-128"/>
            </a:rPr>
            <a:t>No.</a:t>
          </a:r>
          <a:r>
            <a:rPr kumimoji="1" lang="ja-JP" altLang="en-US" sz="1100">
              <a:latin typeface="Meiryo UI" panose="020B0604030504040204" pitchFamily="50" charset="-128"/>
              <a:ea typeface="Meiryo UI" panose="020B0604030504040204" pitchFamily="50" charset="-128"/>
            </a:rPr>
            <a:t>等を入力してください。</a:t>
          </a:r>
          <a:br>
            <a:rPr kumimoji="1" lang="en-US" altLang="ja-JP" sz="1100">
              <a:latin typeface="Meiryo UI" panose="020B0604030504040204" pitchFamily="50" charset="-128"/>
              <a:ea typeface="Meiryo UI" panose="020B0604030504040204" pitchFamily="50" charset="-128"/>
            </a:rPr>
          </a:br>
          <a:r>
            <a:rPr kumimoji="1" lang="ja-JP" altLang="en-US" sz="1100">
              <a:latin typeface="Meiryo UI" panose="020B0604030504040204" pitchFamily="50" charset="-128"/>
              <a:ea typeface="Meiryo UI" panose="020B0604030504040204" pitchFamily="50" charset="-128"/>
            </a:rPr>
            <a:t>従業員</a:t>
          </a:r>
          <a:r>
            <a:rPr kumimoji="1" lang="en-US" altLang="ja-JP" sz="1100">
              <a:latin typeface="Meiryo UI" panose="020B0604030504040204" pitchFamily="50" charset="-128"/>
              <a:ea typeface="Meiryo UI" panose="020B0604030504040204" pitchFamily="50" charset="-128"/>
            </a:rPr>
            <a:t>No.</a:t>
          </a:r>
          <a:r>
            <a:rPr kumimoji="1" lang="ja-JP" altLang="en-US" sz="1100">
              <a:latin typeface="Meiryo UI" panose="020B0604030504040204" pitchFamily="50" charset="-128"/>
              <a:ea typeface="Meiryo UI" panose="020B0604030504040204" pitchFamily="50" charset="-128"/>
            </a:rPr>
            <a:t>等は必須項目ではありません。</a:t>
          </a:r>
        </a:p>
      </xdr:txBody>
    </xdr:sp>
    <xdr:clientData/>
  </xdr:twoCellAnchor>
  <xdr:twoCellAnchor>
    <xdr:from>
      <xdr:col>8</xdr:col>
      <xdr:colOff>415925</xdr:colOff>
      <xdr:row>7</xdr:row>
      <xdr:rowOff>6350</xdr:rowOff>
    </xdr:from>
    <xdr:to>
      <xdr:col>11</xdr:col>
      <xdr:colOff>206375</xdr:colOff>
      <xdr:row>18</xdr:row>
      <xdr:rowOff>101600</xdr:rowOff>
    </xdr:to>
    <xdr:sp macro="" textlink="">
      <xdr:nvSpPr>
        <xdr:cNvPr id="11" name="吹き出し: 角を丸めた四角形 10">
          <a:extLst>
            <a:ext uri="{FF2B5EF4-FFF2-40B4-BE49-F238E27FC236}">
              <a16:creationId xmlns:a16="http://schemas.microsoft.com/office/drawing/2014/main" id="{00000000-0008-0000-0600-00000B000000}"/>
            </a:ext>
          </a:extLst>
        </xdr:cNvPr>
        <xdr:cNvSpPr/>
      </xdr:nvSpPr>
      <xdr:spPr>
        <a:xfrm>
          <a:off x="11969750" y="1987550"/>
          <a:ext cx="2733675" cy="3448050"/>
        </a:xfrm>
        <a:prstGeom prst="wedgeRoundRectCallout">
          <a:avLst>
            <a:gd name="adj1" fmla="val -1669"/>
            <a:gd name="adj2" fmla="val -54905"/>
            <a:gd name="adj3" fmla="val 16667"/>
          </a:avLst>
        </a:prstGeom>
        <a:solidFill>
          <a:schemeClr val="accent6">
            <a:lumMod val="20000"/>
            <a:lumOff val="80000"/>
          </a:schemeClr>
        </a:solidFill>
        <a:ln w="28575">
          <a:solidFill>
            <a:schemeClr val="bg1">
              <a:lumMod val="50000"/>
            </a:schemeClr>
          </a:solidFill>
        </a:ln>
      </xdr:spPr>
      <xdr:style>
        <a:lnRef idx="1">
          <a:schemeClr val="accent6"/>
        </a:lnRef>
        <a:fillRef idx="2">
          <a:schemeClr val="accent6"/>
        </a:fillRef>
        <a:effectRef idx="1">
          <a:schemeClr val="accent6"/>
        </a:effectRef>
        <a:fontRef idx="minor">
          <a:schemeClr val="dk1"/>
        </a:fontRef>
      </xdr:style>
      <xdr:txBody>
        <a:bodyPr rtlCol="0" anchor="ctr"/>
        <a:lstStyle/>
        <a:p>
          <a:endParaRPr kumimoji="1" lang="en-US" altLang="ja-JP" sz="1100">
            <a:effectLst/>
            <a:latin typeface="Meiryo UI" panose="020B0604030504040204" pitchFamily="50" charset="-128"/>
            <a:ea typeface="Meiryo UI" panose="020B0604030504040204" pitchFamily="50" charset="-128"/>
            <a:cs typeface="+mn-cs"/>
          </a:endParaRPr>
        </a:p>
        <a:p>
          <a:r>
            <a:rPr kumimoji="1" lang="ja-JP" altLang="en-US" sz="1100">
              <a:effectLst/>
              <a:latin typeface="Meiryo UI" panose="020B0604030504040204" pitchFamily="50" charset="-128"/>
              <a:ea typeface="Meiryo UI" panose="020B0604030504040204" pitchFamily="50" charset="-128"/>
              <a:cs typeface="+mn-cs"/>
            </a:rPr>
            <a:t>入力の内容に基づき判定が</a:t>
          </a:r>
          <a:r>
            <a:rPr kumimoji="1" lang="ja-JP" altLang="ja-JP" sz="1100">
              <a:effectLst/>
              <a:latin typeface="Meiryo UI" panose="020B0604030504040204" pitchFamily="50" charset="-128"/>
              <a:ea typeface="Meiryo UI" panose="020B0604030504040204" pitchFamily="50" charset="-128"/>
              <a:cs typeface="+mn-cs"/>
            </a:rPr>
            <a:t>表示されます。</a:t>
          </a:r>
          <a:endParaRPr kumimoji="1" lang="en-US" altLang="ja-JP" sz="1100">
            <a:effectLst/>
            <a:latin typeface="Meiryo UI" panose="020B0604030504040204" pitchFamily="50" charset="-128"/>
            <a:ea typeface="Meiryo UI" panose="020B0604030504040204" pitchFamily="50" charset="-128"/>
            <a:cs typeface="+mn-cs"/>
          </a:endParaRPr>
        </a:p>
        <a:p>
          <a:endParaRPr lang="ja-JP" altLang="ja-JP">
            <a:effectLst/>
            <a:latin typeface="Meiryo UI" panose="020B0604030504040204" pitchFamily="50" charset="-128"/>
            <a:ea typeface="Meiryo UI" panose="020B0604030504040204" pitchFamily="50" charset="-128"/>
          </a:endParaRPr>
        </a:p>
        <a:p>
          <a:r>
            <a:rPr lang="ja-JP" altLang="ja-JP" sz="1100">
              <a:effectLst/>
              <a:latin typeface="Meiryo UI" panose="020B0604030504040204" pitchFamily="50" charset="-128"/>
              <a:ea typeface="Meiryo UI" panose="020B0604030504040204" pitchFamily="50" charset="-128"/>
              <a:cs typeface="+mn-cs"/>
            </a:rPr>
            <a:t>〇</a:t>
          </a:r>
          <a:r>
            <a:rPr lang="ja-JP" altLang="en-US" sz="1100">
              <a:effectLst/>
              <a:latin typeface="Meiryo UI" panose="020B0604030504040204" pitchFamily="50" charset="-128"/>
              <a:ea typeface="Meiryo UI" panose="020B0604030504040204" pitchFamily="50" charset="-128"/>
              <a:cs typeface="+mn-cs"/>
            </a:rPr>
            <a:t>：</a:t>
          </a:r>
          <a:r>
            <a:rPr lang="ja-JP" altLang="ja-JP" sz="1100">
              <a:effectLst/>
              <a:latin typeface="Meiryo UI" panose="020B0604030504040204" pitchFamily="50" charset="-128"/>
              <a:ea typeface="Meiryo UI" panose="020B0604030504040204" pitchFamily="50" charset="-128"/>
              <a:cs typeface="+mn-cs"/>
            </a:rPr>
            <a:t>従業員</a:t>
          </a:r>
          <a:r>
            <a:rPr lang="ja-JP" altLang="en-US" sz="1100">
              <a:effectLst/>
              <a:latin typeface="Meiryo UI" panose="020B0604030504040204" pitchFamily="50" charset="-128"/>
              <a:ea typeface="Meiryo UI" panose="020B0604030504040204" pitchFamily="50" charset="-128"/>
              <a:cs typeface="+mn-cs"/>
            </a:rPr>
            <a:t>の賃金</a:t>
          </a:r>
          <a:r>
            <a:rPr lang="ja-JP" altLang="ja-JP" sz="1100">
              <a:effectLst/>
              <a:latin typeface="Meiryo UI" panose="020B0604030504040204" pitchFamily="50" charset="-128"/>
              <a:ea typeface="Meiryo UI" panose="020B0604030504040204" pitchFamily="50" charset="-128"/>
              <a:cs typeface="+mn-cs"/>
            </a:rPr>
            <a:t>が</a:t>
          </a:r>
          <a:endParaRPr lang="en-US" altLang="ja-JP" sz="1100">
            <a:effectLst/>
            <a:latin typeface="Meiryo UI" panose="020B0604030504040204" pitchFamily="50" charset="-128"/>
            <a:ea typeface="Meiryo UI" panose="020B0604030504040204" pitchFamily="50" charset="-128"/>
            <a:cs typeface="+mn-cs"/>
          </a:endParaRPr>
        </a:p>
        <a:p>
          <a:r>
            <a:rPr lang="ja-JP" altLang="en-US" sz="1100">
              <a:effectLst/>
              <a:latin typeface="Meiryo UI" panose="020B0604030504040204" pitchFamily="50" charset="-128"/>
              <a:ea typeface="Meiryo UI" panose="020B0604030504040204" pitchFamily="50" charset="-128"/>
              <a:cs typeface="+mn-cs"/>
            </a:rPr>
            <a:t>　　　</a:t>
          </a:r>
          <a:r>
            <a:rPr lang="ja-JP" altLang="ja-JP" sz="1100">
              <a:effectLst/>
              <a:latin typeface="Meiryo UI" panose="020B0604030504040204" pitchFamily="50" charset="-128"/>
              <a:ea typeface="Meiryo UI" panose="020B0604030504040204" pitchFamily="50" charset="-128"/>
              <a:cs typeface="+mn-cs"/>
            </a:rPr>
            <a:t>最低賃金</a:t>
          </a:r>
          <a:r>
            <a:rPr lang="en-US" altLang="ja-JP" sz="1100">
              <a:effectLst/>
              <a:latin typeface="Meiryo UI" panose="020B0604030504040204" pitchFamily="50" charset="-128"/>
              <a:ea typeface="Meiryo UI" panose="020B0604030504040204" pitchFamily="50" charset="-128"/>
              <a:cs typeface="+mn-cs"/>
            </a:rPr>
            <a:t>+50</a:t>
          </a:r>
          <a:r>
            <a:rPr lang="ja-JP" altLang="ja-JP" sz="1100">
              <a:effectLst/>
              <a:latin typeface="Meiryo UI" panose="020B0604030504040204" pitchFamily="50" charset="-128"/>
              <a:ea typeface="Meiryo UI" panose="020B0604030504040204" pitchFamily="50" charset="-128"/>
              <a:cs typeface="+mn-cs"/>
            </a:rPr>
            <a:t>円</a:t>
          </a:r>
          <a:r>
            <a:rPr lang="ja-JP" altLang="en-US" sz="1100">
              <a:effectLst/>
              <a:latin typeface="Meiryo UI" panose="020B0604030504040204" pitchFamily="50" charset="-128"/>
              <a:ea typeface="Meiryo UI" panose="020B0604030504040204" pitchFamily="50" charset="-128"/>
              <a:cs typeface="+mn-cs"/>
            </a:rPr>
            <a:t>以内です。</a:t>
          </a:r>
          <a:endParaRPr lang="en-US" altLang="ja-JP" sz="1100">
            <a:effectLst/>
            <a:latin typeface="Meiryo UI" panose="020B0604030504040204" pitchFamily="50" charset="-128"/>
            <a:ea typeface="Meiryo UI" panose="020B0604030504040204" pitchFamily="50" charset="-128"/>
            <a:cs typeface="+mn-cs"/>
          </a:endParaRPr>
        </a:p>
        <a:p>
          <a:r>
            <a:rPr lang="ja-JP" altLang="en-US" sz="1100">
              <a:effectLst/>
              <a:latin typeface="Meiryo UI" panose="020B0604030504040204" pitchFamily="50" charset="-128"/>
              <a:ea typeface="Meiryo UI" panose="020B0604030504040204" pitchFamily="50" charset="-128"/>
              <a:cs typeface="+mn-cs"/>
            </a:rPr>
            <a:t>ー：</a:t>
          </a:r>
          <a:r>
            <a:rPr lang="ja-JP" altLang="ja-JP" sz="1100">
              <a:effectLst/>
              <a:latin typeface="Meiryo UI" panose="020B0604030504040204" pitchFamily="50" charset="-128"/>
              <a:ea typeface="Meiryo UI" panose="020B0604030504040204" pitchFamily="50" charset="-128"/>
              <a:cs typeface="+mn-cs"/>
            </a:rPr>
            <a:t>従業員</a:t>
          </a:r>
          <a:r>
            <a:rPr lang="ja-JP" altLang="en-US" sz="1100">
              <a:effectLst/>
              <a:latin typeface="Meiryo UI" panose="020B0604030504040204" pitchFamily="50" charset="-128"/>
              <a:ea typeface="Meiryo UI" panose="020B0604030504040204" pitchFamily="50" charset="-128"/>
              <a:cs typeface="+mn-cs"/>
            </a:rPr>
            <a:t>の賃金が</a:t>
          </a:r>
          <a:endParaRPr lang="en-US" altLang="ja-JP" sz="1100">
            <a:effectLst/>
            <a:latin typeface="Meiryo UI" panose="020B0604030504040204" pitchFamily="50" charset="-128"/>
            <a:ea typeface="Meiryo UI" panose="020B0604030504040204" pitchFamily="50" charset="-128"/>
            <a:cs typeface="+mn-cs"/>
          </a:endParaRPr>
        </a:p>
        <a:p>
          <a:r>
            <a:rPr lang="ja-JP" altLang="en-US" sz="1100">
              <a:effectLst/>
              <a:latin typeface="Meiryo UI" panose="020B0604030504040204" pitchFamily="50" charset="-128"/>
              <a:ea typeface="Meiryo UI" panose="020B0604030504040204" pitchFamily="50" charset="-128"/>
              <a:cs typeface="+mn-cs"/>
            </a:rPr>
            <a:t>　　　</a:t>
          </a:r>
          <a:r>
            <a:rPr lang="ja-JP" altLang="ja-JP" sz="1100">
              <a:effectLst/>
              <a:latin typeface="Meiryo UI" panose="020B0604030504040204" pitchFamily="50" charset="-128"/>
              <a:ea typeface="Meiryo UI" panose="020B0604030504040204" pitchFamily="50" charset="-128"/>
              <a:cs typeface="+mn-cs"/>
            </a:rPr>
            <a:t>最低賃金</a:t>
          </a:r>
          <a:r>
            <a:rPr lang="en-US" altLang="ja-JP" sz="1100">
              <a:effectLst/>
              <a:latin typeface="Meiryo UI" panose="020B0604030504040204" pitchFamily="50" charset="-128"/>
              <a:ea typeface="Meiryo UI" panose="020B0604030504040204" pitchFamily="50" charset="-128"/>
              <a:cs typeface="+mn-cs"/>
            </a:rPr>
            <a:t>+50</a:t>
          </a:r>
          <a:r>
            <a:rPr lang="ja-JP" altLang="en-US" sz="1100">
              <a:effectLst/>
              <a:latin typeface="Meiryo UI" panose="020B0604030504040204" pitchFamily="50" charset="-128"/>
              <a:ea typeface="Meiryo UI" panose="020B0604030504040204" pitchFamily="50" charset="-128"/>
              <a:cs typeface="+mn-cs"/>
            </a:rPr>
            <a:t>円を超えております。</a:t>
          </a:r>
          <a:endParaRPr lang="ja-JP" altLang="ja-JP" sz="1100">
            <a:effectLst/>
            <a:latin typeface="Meiryo UI" panose="020B0604030504040204" pitchFamily="50" charset="-128"/>
            <a:ea typeface="Meiryo UI" panose="020B0604030504040204" pitchFamily="50" charset="-128"/>
          </a:endParaRPr>
        </a:p>
        <a:p>
          <a:r>
            <a:rPr lang="ja-JP" altLang="ja-JP" sz="1100">
              <a:effectLst/>
              <a:latin typeface="Meiryo UI" panose="020B0604030504040204" pitchFamily="50" charset="-128"/>
              <a:ea typeface="Meiryo UI" panose="020B0604030504040204" pitchFamily="50" charset="-128"/>
              <a:cs typeface="+mn-cs"/>
            </a:rPr>
            <a:t>×</a:t>
          </a:r>
          <a:r>
            <a:rPr lang="ja-JP" altLang="en-US" sz="1100">
              <a:effectLst/>
              <a:latin typeface="Meiryo UI" panose="020B0604030504040204" pitchFamily="50" charset="-128"/>
              <a:ea typeface="Meiryo UI" panose="020B0604030504040204" pitchFamily="50" charset="-128"/>
              <a:cs typeface="+mn-cs"/>
            </a:rPr>
            <a:t>：従</a:t>
          </a:r>
          <a:r>
            <a:rPr lang="ja-JP" altLang="ja-JP" sz="1100">
              <a:effectLst/>
              <a:latin typeface="Meiryo UI" panose="020B0604030504040204" pitchFamily="50" charset="-128"/>
              <a:ea typeface="Meiryo UI" panose="020B0604030504040204" pitchFamily="50" charset="-128"/>
              <a:cs typeface="+mn-cs"/>
            </a:rPr>
            <a:t>業員</a:t>
          </a:r>
          <a:r>
            <a:rPr lang="ja-JP" altLang="en-US" sz="1100">
              <a:effectLst/>
              <a:latin typeface="Meiryo UI" panose="020B0604030504040204" pitchFamily="50" charset="-128"/>
              <a:ea typeface="Meiryo UI" panose="020B0604030504040204" pitchFamily="50" charset="-128"/>
              <a:cs typeface="+mn-cs"/>
            </a:rPr>
            <a:t>の賃金が</a:t>
          </a:r>
          <a:endParaRPr lang="en-US" altLang="ja-JP" sz="1100">
            <a:effectLst/>
            <a:latin typeface="Meiryo UI" panose="020B0604030504040204" pitchFamily="50" charset="-128"/>
            <a:ea typeface="Meiryo UI" panose="020B0604030504040204" pitchFamily="50" charset="-128"/>
            <a:cs typeface="+mn-cs"/>
          </a:endParaRPr>
        </a:p>
        <a:p>
          <a:r>
            <a:rPr lang="ja-JP" altLang="en-US" sz="1100">
              <a:effectLst/>
              <a:latin typeface="Meiryo UI" panose="020B0604030504040204" pitchFamily="50" charset="-128"/>
              <a:ea typeface="Meiryo UI" panose="020B0604030504040204" pitchFamily="50" charset="-128"/>
              <a:cs typeface="+mn-cs"/>
            </a:rPr>
            <a:t>　　　</a:t>
          </a:r>
          <a:r>
            <a:rPr lang="ja-JP" altLang="ja-JP" sz="1100">
              <a:effectLst/>
              <a:latin typeface="Meiryo UI" panose="020B0604030504040204" pitchFamily="50" charset="-128"/>
              <a:ea typeface="Meiryo UI" panose="020B0604030504040204" pitchFamily="50" charset="-128"/>
              <a:cs typeface="+mn-cs"/>
            </a:rPr>
            <a:t>最低賃金以下</a:t>
          </a:r>
          <a:r>
            <a:rPr lang="ja-JP" altLang="en-US" sz="1100">
              <a:effectLst/>
              <a:latin typeface="Meiryo UI" panose="020B0604030504040204" pitchFamily="50" charset="-128"/>
              <a:ea typeface="Meiryo UI" panose="020B0604030504040204" pitchFamily="50" charset="-128"/>
              <a:cs typeface="+mn-cs"/>
            </a:rPr>
            <a:t>となっております。</a:t>
          </a:r>
          <a:endParaRPr lang="en-US" altLang="ja-JP" sz="1100">
            <a:effectLst/>
            <a:latin typeface="Meiryo UI" panose="020B0604030504040204" pitchFamily="50" charset="-128"/>
            <a:ea typeface="Meiryo UI" panose="020B0604030504040204" pitchFamily="50" charset="-128"/>
            <a:cs typeface="+mn-cs"/>
          </a:endParaRPr>
        </a:p>
        <a:p>
          <a:r>
            <a:rPr lang="en-US" altLang="ja-JP" sz="1100">
              <a:effectLst/>
              <a:latin typeface="Meiryo UI" panose="020B0604030504040204" pitchFamily="50" charset="-128"/>
              <a:ea typeface="Meiryo UI" panose="020B0604030504040204" pitchFamily="50" charset="-128"/>
              <a:cs typeface="+mn-cs"/>
            </a:rPr>
            <a:t> </a:t>
          </a:r>
          <a:endParaRPr lang="ja-JP" altLang="ja-JP">
            <a:effectLst/>
            <a:latin typeface="Meiryo UI" panose="020B0604030504040204" pitchFamily="50" charset="-128"/>
            <a:ea typeface="Meiryo UI" panose="020B0604030504040204" pitchFamily="50" charset="-128"/>
          </a:endParaRPr>
        </a:p>
        <a:p>
          <a:r>
            <a:rPr lang="ja-JP" altLang="en-US" sz="1100">
              <a:effectLst/>
              <a:latin typeface="Meiryo UI" panose="020B0604030504040204" pitchFamily="50" charset="-128"/>
              <a:ea typeface="Meiryo UI" panose="020B0604030504040204" pitchFamily="50" charset="-128"/>
              <a:cs typeface="+mn-cs"/>
            </a:rPr>
            <a:t>どの判定</a:t>
          </a:r>
          <a:r>
            <a:rPr lang="ja-JP" altLang="ja-JP" sz="1100">
              <a:effectLst/>
              <a:latin typeface="Meiryo UI" panose="020B0604030504040204" pitchFamily="50" charset="-128"/>
              <a:ea typeface="Meiryo UI" panose="020B0604030504040204" pitchFamily="50" charset="-128"/>
              <a:cs typeface="+mn-cs"/>
            </a:rPr>
            <a:t>が入力されても</a:t>
          </a:r>
          <a:endParaRPr lang="en-US" altLang="ja-JP" sz="1100">
            <a:effectLst/>
            <a:latin typeface="Meiryo UI" panose="020B0604030504040204" pitchFamily="50" charset="-128"/>
            <a:ea typeface="Meiryo UI" panose="020B0604030504040204" pitchFamily="50" charset="-128"/>
            <a:cs typeface="+mn-cs"/>
          </a:endParaRPr>
        </a:p>
        <a:p>
          <a:r>
            <a:rPr lang="ja-JP" altLang="ja-JP" sz="1100">
              <a:effectLst/>
              <a:latin typeface="Meiryo UI" panose="020B0604030504040204" pitchFamily="50" charset="-128"/>
              <a:ea typeface="Meiryo UI" panose="020B0604030504040204" pitchFamily="50" charset="-128"/>
              <a:cs typeface="+mn-cs"/>
            </a:rPr>
            <a:t>全従業員分の入力が必要となります。</a:t>
          </a:r>
          <a:endParaRPr lang="ja-JP" altLang="ja-JP">
            <a:effectLst/>
            <a:latin typeface="Meiryo UI" panose="020B0604030504040204" pitchFamily="50" charset="-128"/>
            <a:ea typeface="Meiryo UI" panose="020B0604030504040204" pitchFamily="50" charset="-128"/>
          </a:endParaRPr>
        </a:p>
        <a:p>
          <a:r>
            <a:rPr lang="en-US" altLang="ja-JP" sz="1100">
              <a:effectLst/>
              <a:latin typeface="Meiryo UI" panose="020B0604030504040204" pitchFamily="50" charset="-128"/>
              <a:ea typeface="Meiryo UI" panose="020B0604030504040204" pitchFamily="50" charset="-128"/>
              <a:cs typeface="+mn-cs"/>
            </a:rPr>
            <a:t> </a:t>
          </a:r>
          <a:endParaRPr lang="ja-JP" altLang="ja-JP">
            <a:effectLst/>
            <a:latin typeface="Meiryo UI" panose="020B0604030504040204" pitchFamily="50" charset="-128"/>
            <a:ea typeface="Meiryo UI" panose="020B0604030504040204" pitchFamily="50" charset="-128"/>
          </a:endParaRPr>
        </a:p>
        <a:p>
          <a:r>
            <a:rPr lang="ja-JP" altLang="ja-JP" sz="1100">
              <a:effectLst/>
              <a:latin typeface="Meiryo UI" panose="020B0604030504040204" pitchFamily="50" charset="-128"/>
              <a:ea typeface="Meiryo UI" panose="020B0604030504040204" pitchFamily="50" charset="-128"/>
              <a:cs typeface="+mn-cs"/>
            </a:rPr>
            <a:t>〇の人数が要件充足数となります。</a:t>
          </a:r>
          <a:endParaRPr lang="en-US" altLang="ja-JP" sz="1100">
            <a:effectLst/>
            <a:latin typeface="Meiryo UI" panose="020B0604030504040204" pitchFamily="50" charset="-128"/>
            <a:ea typeface="Meiryo UI" panose="020B0604030504040204" pitchFamily="50" charset="-128"/>
            <a:cs typeface="+mn-cs"/>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stf/seisakunitsuite/bunya/koyou_roudou/roudoukijun/chingin/newpage_4387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www.mhlw.go.jp/stf/seisakunitsuite/bunya/koyou_roudou/roudoukijun/chingin/newpage_43875.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34"/>
  <sheetViews>
    <sheetView showGridLines="0" tabSelected="1" view="pageBreakPreview" zoomScaleNormal="100" zoomScaleSheetLayoutView="100" workbookViewId="0">
      <selection activeCell="M32" sqref="M32:Q32"/>
    </sheetView>
  </sheetViews>
  <sheetFormatPr defaultColWidth="4.75" defaultRowHeight="25.15" customHeight="1" x14ac:dyDescent="0.15"/>
  <cols>
    <col min="1" max="1" width="3.75" style="1" customWidth="1"/>
    <col min="2" max="2" width="4.75" style="1" customWidth="1"/>
    <col min="3" max="4" width="4.75" style="1"/>
    <col min="5" max="6" width="4.75" style="1" customWidth="1"/>
    <col min="7" max="12" width="4.75" style="1"/>
    <col min="13" max="13" width="4.75" style="1" customWidth="1"/>
    <col min="14" max="19" width="4.75" style="1"/>
    <col min="20" max="20" width="1.625" style="1" customWidth="1"/>
    <col min="21" max="24" width="4.75" style="1"/>
    <col min="25" max="25" width="0" style="1" hidden="1" customWidth="1"/>
    <col min="26" max="26" width="2.875" style="1" hidden="1" customWidth="1"/>
    <col min="27" max="27" width="5.5" style="1" hidden="1" customWidth="1"/>
    <col min="28" max="16384" width="4.75" style="1"/>
  </cols>
  <sheetData>
    <row r="1" spans="1:34" ht="6.75" customHeight="1" x14ac:dyDescent="0.15">
      <c r="B1" s="2"/>
      <c r="C1" s="2"/>
      <c r="D1" s="2"/>
      <c r="E1" s="2"/>
      <c r="F1" s="2"/>
      <c r="G1" s="2"/>
      <c r="H1" s="2"/>
      <c r="I1" s="2"/>
      <c r="J1" s="2"/>
      <c r="K1" s="2"/>
      <c r="L1" s="2"/>
      <c r="M1" s="2"/>
      <c r="N1" s="2"/>
      <c r="O1" s="2"/>
      <c r="P1" s="2"/>
      <c r="Q1" s="2"/>
      <c r="R1" s="2"/>
      <c r="S1" s="2"/>
      <c r="Z1" s="98"/>
      <c r="AA1" s="98"/>
      <c r="AB1" s="98"/>
    </row>
    <row r="2" spans="1:34" ht="28.5" customHeight="1" x14ac:dyDescent="0.15">
      <c r="B2" s="168" t="s">
        <v>102</v>
      </c>
      <c r="C2" s="169"/>
      <c r="D2" s="169"/>
      <c r="E2" s="169"/>
      <c r="F2" s="169"/>
      <c r="G2" s="169"/>
      <c r="H2" s="169"/>
      <c r="I2" s="169"/>
      <c r="J2" s="169"/>
      <c r="K2" s="169"/>
      <c r="L2" s="169"/>
      <c r="M2" s="169"/>
      <c r="N2" s="169"/>
      <c r="O2" s="169"/>
      <c r="P2" s="169"/>
      <c r="Q2" s="169"/>
      <c r="R2" s="169"/>
      <c r="S2" s="170"/>
      <c r="V2" s="94"/>
      <c r="W2" s="94"/>
      <c r="X2" s="94"/>
      <c r="Y2" s="94"/>
      <c r="Z2" s="95" t="s">
        <v>0</v>
      </c>
      <c r="AA2" s="96">
        <v>2</v>
      </c>
      <c r="AB2" s="94"/>
      <c r="AC2" s="94"/>
      <c r="AD2" s="94"/>
      <c r="AE2" s="94"/>
      <c r="AF2" s="94"/>
      <c r="AG2" s="94"/>
      <c r="AH2" s="94"/>
    </row>
    <row r="3" spans="1:34" ht="10.5" customHeight="1" x14ac:dyDescent="0.15">
      <c r="B3" s="3"/>
      <c r="C3" s="3"/>
      <c r="D3" s="3"/>
      <c r="E3" s="3"/>
      <c r="F3" s="3"/>
      <c r="G3" s="3"/>
      <c r="H3" s="3"/>
      <c r="I3" s="3"/>
      <c r="J3" s="3"/>
      <c r="K3" s="3"/>
      <c r="L3" s="3"/>
      <c r="M3" s="3"/>
      <c r="N3" s="3"/>
      <c r="O3" s="3"/>
      <c r="P3" s="3"/>
      <c r="Q3" s="3"/>
      <c r="R3" s="3"/>
      <c r="S3" s="3"/>
      <c r="V3" s="94"/>
      <c r="W3" s="94"/>
      <c r="X3" s="94"/>
      <c r="Y3" s="94"/>
      <c r="Z3" s="96">
        <v>1</v>
      </c>
      <c r="AA3" s="96">
        <v>1</v>
      </c>
      <c r="AB3" s="94"/>
      <c r="AC3" s="94"/>
      <c r="AD3" s="94"/>
      <c r="AE3" s="94"/>
      <c r="AF3" s="94"/>
      <c r="AG3" s="94"/>
      <c r="AH3" s="94"/>
    </row>
    <row r="4" spans="1:34" ht="25.15" customHeight="1" x14ac:dyDescent="0.15">
      <c r="A4" s="171" t="s">
        <v>1</v>
      </c>
      <c r="B4" s="171"/>
      <c r="C4" s="171"/>
      <c r="D4" s="171"/>
      <c r="E4" s="171"/>
      <c r="F4" s="171"/>
      <c r="G4" s="171"/>
      <c r="H4" s="171"/>
      <c r="I4" s="171"/>
      <c r="J4" s="171"/>
      <c r="K4" s="171"/>
      <c r="L4" s="171"/>
      <c r="M4" s="171"/>
      <c r="N4" s="171"/>
      <c r="O4" s="171"/>
      <c r="P4" s="171"/>
      <c r="Q4" s="171"/>
      <c r="R4" s="171"/>
      <c r="S4" s="171"/>
      <c r="T4" s="171"/>
      <c r="V4" s="94"/>
      <c r="W4" s="94"/>
      <c r="X4" s="94"/>
      <c r="Y4" s="94"/>
      <c r="Z4" s="96">
        <v>2</v>
      </c>
      <c r="AA4" s="96">
        <v>2</v>
      </c>
      <c r="AB4" s="94"/>
      <c r="AC4" s="94"/>
      <c r="AD4" s="94"/>
      <c r="AE4" s="94"/>
      <c r="AF4" s="94"/>
      <c r="AG4" s="94"/>
      <c r="AH4" s="94"/>
    </row>
    <row r="5" spans="1:34" ht="25.15" customHeight="1" x14ac:dyDescent="0.15">
      <c r="A5" s="4"/>
      <c r="B5" s="87" t="str">
        <f>IF(AND(明細①!C4="",明細②!C4="",明細③!C4=""),"",IF(AND(明細①!C4=1,明細②!C4="",明細③!C4=""),"明細①の名簿が作成されていません",IF(AND(明細①!C4="",明細②!C4=1,明細③!C4=""),"明細②の名簿が作成されていません",IF(AND(明細①!C4="",明細②!C4="",明細③!C4=1),"明細③の名簿が作成されていません",IF(AND(明細①!C4=1,明細②!C4=1,明細③!C4=""),"明細①と明細②の名簿が作成されていません",IF(AND(明細①!C4="",明細②!C4=1,明細③!C4=1),"明細②と明細③の名簿が作成されていません",IF(AND(明細①!C4=1,明細②!C4="",明細③!C4=1),"明細①と明細③の名簿が作成されていません",IF(AND(明細①!C4=1,明細②!C4=1,明細③!C4=1),"すべての明細の名簿が作成されていません",""))))))))</f>
        <v/>
      </c>
      <c r="C5" s="4"/>
      <c r="D5" s="4"/>
      <c r="E5" s="4"/>
      <c r="F5" s="4"/>
      <c r="G5" s="4"/>
      <c r="H5" s="4"/>
      <c r="I5" s="4"/>
      <c r="J5" s="4"/>
      <c r="K5" s="4"/>
      <c r="L5" s="4"/>
      <c r="M5" s="4"/>
      <c r="N5" s="4"/>
      <c r="O5" s="4"/>
      <c r="P5" s="4"/>
      <c r="Q5" s="4"/>
      <c r="R5" s="4"/>
      <c r="S5" s="4"/>
      <c r="T5" s="4"/>
      <c r="V5" s="94"/>
      <c r="W5" s="94"/>
      <c r="X5" s="94"/>
      <c r="Y5" s="94"/>
      <c r="Z5" s="96">
        <v>3</v>
      </c>
      <c r="AA5" s="96">
        <v>3</v>
      </c>
      <c r="AB5" s="94"/>
      <c r="AC5" s="94"/>
      <c r="AD5" s="94"/>
      <c r="AE5" s="94"/>
      <c r="AF5" s="94"/>
      <c r="AG5" s="94"/>
      <c r="AH5" s="94"/>
    </row>
    <row r="6" spans="1:34" ht="25.15" customHeight="1" x14ac:dyDescent="0.15">
      <c r="A6" s="4"/>
      <c r="B6" s="35"/>
      <c r="C6" s="35"/>
      <c r="D6" s="35"/>
      <c r="E6" s="35"/>
      <c r="F6" s="179" t="str">
        <f>IF(H6="","",P6&amp;Q6)</f>
        <v/>
      </c>
      <c r="G6" s="179"/>
      <c r="H6" s="178" t="str">
        <f>IF(AND(OR(P6=2,P6=4,P6=6,P6=9,P6=11,P6=2,P6=4,P6=6,P6=9,P6=11),OR(R6=31,R6=31)),"31日は選択できません",IF(AND(P6=2,R6=29),"29日は選択できません",IF(AND(P6=2,R6=30),"30日は選択できません","")))</f>
        <v/>
      </c>
      <c r="I6" s="178"/>
      <c r="J6" s="178"/>
      <c r="K6" s="178"/>
      <c r="L6" s="178"/>
      <c r="M6" s="172"/>
      <c r="N6" s="173"/>
      <c r="O6" s="4" t="s">
        <v>2</v>
      </c>
      <c r="P6" s="72"/>
      <c r="Q6" s="4" t="s">
        <v>3</v>
      </c>
      <c r="R6" s="71"/>
      <c r="S6" s="4" t="s">
        <v>4</v>
      </c>
      <c r="T6" s="4"/>
      <c r="V6" s="94"/>
      <c r="W6" s="94"/>
      <c r="X6" s="94"/>
      <c r="Y6" s="94"/>
      <c r="Z6" s="96">
        <v>4</v>
      </c>
      <c r="AA6" s="96">
        <v>4</v>
      </c>
      <c r="AB6" s="94"/>
      <c r="AC6" s="94"/>
      <c r="AD6" s="94"/>
      <c r="AE6" s="94"/>
      <c r="AF6" s="94"/>
      <c r="AG6" s="94"/>
      <c r="AH6" s="94"/>
    </row>
    <row r="7" spans="1:34" ht="14.25" customHeight="1" x14ac:dyDescent="0.15">
      <c r="H7" s="177" t="str">
        <f>IF(AND(P6="",R6="",K8="",K9="",K10="",K11=""),"",IF(M6="","作成年度が未入力です",""))</f>
        <v/>
      </c>
      <c r="I7" s="177"/>
      <c r="J7" s="177"/>
      <c r="K7" s="177"/>
      <c r="L7" s="177" t="str">
        <f>IF(AND(R6="",K8="",K9="",K10="",K11=""),"",IF(P6="","作成月が未入力です",""))</f>
        <v/>
      </c>
      <c r="M7" s="177"/>
      <c r="N7" s="177"/>
      <c r="O7" s="177"/>
      <c r="P7" s="177" t="str">
        <f>IF(AND(K8="",K9="",K10="",K11=""),"",IF(R6="","作成日が未入力です",""))</f>
        <v/>
      </c>
      <c r="Q7" s="177"/>
      <c r="R7" s="177"/>
      <c r="S7" s="177"/>
      <c r="V7" s="94"/>
      <c r="W7" s="94"/>
      <c r="X7" s="94"/>
      <c r="Y7" s="94"/>
      <c r="Z7" s="96">
        <v>5</v>
      </c>
      <c r="AA7" s="96">
        <v>5</v>
      </c>
      <c r="AB7" s="94"/>
      <c r="AC7" s="94"/>
      <c r="AD7" s="94"/>
      <c r="AE7" s="94"/>
      <c r="AF7" s="94"/>
      <c r="AG7" s="94"/>
      <c r="AH7" s="94"/>
    </row>
    <row r="8" spans="1:34" ht="25.15" customHeight="1" x14ac:dyDescent="0.15">
      <c r="B8" s="176" t="str">
        <f>IF(AND(K9="",K10="",K11=""),"",IF(OR(K8&lt;&gt;"",L8&lt;&gt;"",M8&lt;&gt;"",N8&lt;&gt;"",O8&lt;&gt;"",P8&lt;&gt;"",Q8&lt;&gt;"",R8&lt;&gt;"",S8&lt;&gt;""),"",IF(K8="","住所が未入力です","")))</f>
        <v/>
      </c>
      <c r="C8" s="176"/>
      <c r="D8" s="176"/>
      <c r="E8" s="176"/>
      <c r="F8" s="176"/>
      <c r="G8" s="176"/>
      <c r="H8" s="5" t="s">
        <v>5</v>
      </c>
      <c r="I8" s="5"/>
      <c r="J8" s="5"/>
      <c r="K8" s="174"/>
      <c r="L8" s="174"/>
      <c r="M8" s="174"/>
      <c r="N8" s="174"/>
      <c r="O8" s="174"/>
      <c r="P8" s="174"/>
      <c r="Q8" s="174"/>
      <c r="R8" s="174"/>
      <c r="S8" s="174"/>
      <c r="V8" s="94"/>
      <c r="W8" s="94"/>
      <c r="X8" s="94"/>
      <c r="Y8" s="94"/>
      <c r="Z8" s="96">
        <v>6</v>
      </c>
      <c r="AA8" s="96">
        <v>6</v>
      </c>
      <c r="AB8" s="94"/>
      <c r="AC8" s="94"/>
      <c r="AD8" s="94"/>
      <c r="AE8" s="94"/>
      <c r="AF8" s="94"/>
      <c r="AG8" s="94"/>
      <c r="AH8" s="94"/>
    </row>
    <row r="9" spans="1:34" ht="25.15" customHeight="1" x14ac:dyDescent="0.15">
      <c r="B9" s="176" t="str">
        <f>IF(AND(K10="",K11=""),"",IF(AND(K8&lt;&gt;"",L9&lt;&gt;"",M9&lt;&gt;"",N9&lt;&gt;"",O9&lt;&gt;"",P9&lt;&gt;"",Q9&lt;&gt;"",R9&lt;&gt;"",S9&lt;&gt;""),"",IF(K9="","名称が未入力です","")))</f>
        <v/>
      </c>
      <c r="C9" s="176"/>
      <c r="D9" s="176"/>
      <c r="E9" s="176"/>
      <c r="F9" s="176"/>
      <c r="G9" s="176"/>
      <c r="H9" s="6" t="s">
        <v>6</v>
      </c>
      <c r="I9" s="6"/>
      <c r="J9" s="6"/>
      <c r="K9" s="174"/>
      <c r="L9" s="175"/>
      <c r="M9" s="175"/>
      <c r="N9" s="175"/>
      <c r="O9" s="175"/>
      <c r="P9" s="175"/>
      <c r="Q9" s="175"/>
      <c r="R9" s="175"/>
      <c r="S9" s="175"/>
      <c r="V9" s="94"/>
      <c r="W9" s="94"/>
      <c r="X9" s="94"/>
      <c r="Y9" s="94"/>
      <c r="Z9" s="96">
        <v>7</v>
      </c>
      <c r="AA9" s="96">
        <v>7</v>
      </c>
      <c r="AB9" s="94"/>
      <c r="AC9" s="94"/>
      <c r="AD9" s="94"/>
      <c r="AE9" s="94"/>
      <c r="AF9" s="94"/>
      <c r="AG9" s="94"/>
      <c r="AH9" s="94"/>
    </row>
    <row r="10" spans="1:34" ht="25.15" customHeight="1" x14ac:dyDescent="0.15">
      <c r="B10" s="36"/>
      <c r="C10" s="36"/>
      <c r="D10" s="36"/>
      <c r="E10" s="36"/>
      <c r="F10" s="36"/>
      <c r="G10" s="36"/>
      <c r="H10" s="5" t="s">
        <v>7</v>
      </c>
      <c r="I10" s="5"/>
      <c r="J10" s="5"/>
      <c r="K10" s="175"/>
      <c r="L10" s="175"/>
      <c r="M10" s="175"/>
      <c r="N10" s="175"/>
      <c r="O10" s="175"/>
      <c r="P10" s="175"/>
      <c r="Q10" s="175"/>
      <c r="R10" s="175"/>
      <c r="S10" s="175"/>
      <c r="V10" s="94"/>
      <c r="W10" s="94"/>
      <c r="X10" s="94"/>
      <c r="Y10" s="94"/>
      <c r="Z10" s="96">
        <v>8</v>
      </c>
      <c r="AA10" s="96">
        <v>8</v>
      </c>
      <c r="AB10" s="94"/>
      <c r="AC10" s="94"/>
      <c r="AD10" s="94"/>
      <c r="AE10" s="94"/>
      <c r="AF10" s="94"/>
      <c r="AG10" s="94"/>
      <c r="AH10" s="94"/>
    </row>
    <row r="11" spans="1:34" ht="25.15" customHeight="1" x14ac:dyDescent="0.15">
      <c r="B11" s="182" t="str">
        <f>IF(明細①!C7="","",IF(AND(OR(M6&lt;&gt;"",P6&lt;&gt;"",R6&lt;&gt;"",K8&lt;&gt;"",K9&lt;&gt;"",K10&lt;&gt;""),(K11="")),"※名称と代表者氏名の
入力漏れにご注意ください",""))</f>
        <v/>
      </c>
      <c r="C11" s="182"/>
      <c r="D11" s="182"/>
      <c r="E11" s="182"/>
      <c r="F11" s="182"/>
      <c r="G11" s="182"/>
      <c r="H11" s="5" t="s">
        <v>8</v>
      </c>
      <c r="I11" s="5"/>
      <c r="J11" s="5"/>
      <c r="K11" s="175"/>
      <c r="L11" s="175"/>
      <c r="M11" s="175"/>
      <c r="N11" s="175"/>
      <c r="O11" s="175"/>
      <c r="P11" s="175"/>
      <c r="Q11" s="175"/>
      <c r="R11" s="175"/>
      <c r="S11" s="175"/>
      <c r="V11" s="94"/>
      <c r="W11" s="94"/>
      <c r="X11" s="94"/>
      <c r="Y11" s="94"/>
      <c r="Z11" s="96">
        <v>9</v>
      </c>
      <c r="AA11" s="96">
        <v>9</v>
      </c>
      <c r="AB11" s="94"/>
      <c r="AC11" s="94"/>
      <c r="AD11" s="94"/>
      <c r="AE11" s="94"/>
      <c r="AF11" s="94"/>
      <c r="AG11" s="94"/>
      <c r="AH11" s="94"/>
    </row>
    <row r="12" spans="1:34" ht="25.15" customHeight="1" x14ac:dyDescent="0.15">
      <c r="B12" s="180" t="str">
        <f>IF(AND(明細①!A1&lt;&gt;"",明細②!A1&lt;&gt;"",明細③!A1&lt;&gt;""),"明細①、明細②、明細③に未入力箇所があります",IF(AND(明細①!A1&lt;&gt;"",明細②!A1&lt;&gt;"",明細③!A1=""),"明細①、明細②に未入力箇所があります",IF(AND(明細①!A1&lt;&gt;"",明細③!A1&lt;&gt;""),"明細①、明細③に未入力箇所があります",IF(AND(明細②!A1&lt;&gt;"",明細③!A1&lt;&gt;""),"明細②、明細③に未入力箇所があります",IF(明細①!A1&lt;&gt;"","明細①に未入力箇所があります",IF(明細②!A1&lt;&gt;"","明細②に未入力箇所があります",IF(明細③!A1&lt;&gt;"","明細③に未入力箇所があります","")))))))</f>
        <v/>
      </c>
      <c r="C12" s="180"/>
      <c r="D12" s="180"/>
      <c r="E12" s="180"/>
      <c r="F12" s="180"/>
      <c r="G12" s="180"/>
      <c r="H12" s="180"/>
      <c r="I12" s="180"/>
      <c r="J12" s="180"/>
      <c r="K12" s="180"/>
      <c r="L12" s="180"/>
      <c r="M12" s="180"/>
      <c r="N12" s="180"/>
      <c r="O12" s="180"/>
      <c r="P12" s="180"/>
      <c r="Q12" s="180"/>
      <c r="R12" s="180"/>
      <c r="S12" s="180"/>
      <c r="V12" s="94"/>
      <c r="W12" s="94"/>
      <c r="X12" s="94"/>
      <c r="Y12" s="94"/>
      <c r="Z12" s="96">
        <v>10</v>
      </c>
      <c r="AA12" s="96">
        <v>10</v>
      </c>
      <c r="AB12" s="94"/>
      <c r="AC12" s="94"/>
      <c r="AD12" s="94"/>
      <c r="AE12" s="94"/>
      <c r="AF12" s="94"/>
      <c r="AG12" s="94"/>
      <c r="AH12" s="94"/>
    </row>
    <row r="13" spans="1:34" ht="25.15" customHeight="1" x14ac:dyDescent="0.15">
      <c r="A13" s="147" t="s">
        <v>94</v>
      </c>
      <c r="B13" s="148" t="s">
        <v>93</v>
      </c>
      <c r="P13" s="12"/>
      <c r="V13" s="94"/>
      <c r="W13" s="94"/>
      <c r="X13" s="94"/>
      <c r="Y13" s="94"/>
      <c r="Z13" s="96">
        <v>11</v>
      </c>
      <c r="AA13" s="96">
        <v>11</v>
      </c>
      <c r="AB13" s="94"/>
      <c r="AC13" s="94"/>
      <c r="AD13" s="94"/>
      <c r="AE13" s="94"/>
      <c r="AF13" s="94"/>
      <c r="AG13" s="94"/>
      <c r="AH13" s="94"/>
    </row>
    <row r="14" spans="1:34" ht="25.15" customHeight="1" x14ac:dyDescent="0.15">
      <c r="C14" s="7"/>
      <c r="D14" s="7" t="s">
        <v>104</v>
      </c>
      <c r="E14" s="7"/>
      <c r="V14" s="94"/>
      <c r="W14" s="94"/>
      <c r="X14" s="94"/>
      <c r="Y14" s="94"/>
      <c r="Z14" s="96">
        <v>12</v>
      </c>
      <c r="AA14" s="96">
        <v>12</v>
      </c>
      <c r="AB14" s="94"/>
      <c r="AC14" s="94"/>
      <c r="AD14" s="94"/>
      <c r="AE14" s="94"/>
      <c r="AF14" s="94"/>
      <c r="AG14" s="94"/>
      <c r="AH14" s="94"/>
    </row>
    <row r="15" spans="1:34" ht="25.15" customHeight="1" x14ac:dyDescent="0.15">
      <c r="B15" s="183"/>
      <c r="C15" s="184"/>
      <c r="D15" s="184"/>
      <c r="E15" s="184"/>
      <c r="F15" s="184"/>
      <c r="G15" s="184"/>
      <c r="H15" s="184"/>
      <c r="I15" s="184"/>
      <c r="J15" s="185"/>
      <c r="K15" s="189" t="str">
        <f>IF(明細①!E3="","年月",明細①!E3)</f>
        <v>年月</v>
      </c>
      <c r="L15" s="189"/>
      <c r="M15" s="189"/>
      <c r="N15" s="189" t="str">
        <f>IF(明細②!E3="","年月",明細②!E3)</f>
        <v>年月</v>
      </c>
      <c r="O15" s="189"/>
      <c r="P15" s="189"/>
      <c r="Q15" s="189" t="str">
        <f>IF(明細③!E3="","年月",明細③!E3)</f>
        <v>年月</v>
      </c>
      <c r="R15" s="189"/>
      <c r="S15" s="189"/>
      <c r="V15" s="94"/>
      <c r="W15" s="94"/>
      <c r="X15" s="94"/>
      <c r="Y15" s="94"/>
      <c r="Z15" s="96">
        <v>13</v>
      </c>
      <c r="AA15" s="96">
        <v>13</v>
      </c>
      <c r="AB15" s="94"/>
      <c r="AC15" s="94"/>
      <c r="AD15" s="94"/>
      <c r="AE15" s="94"/>
      <c r="AF15" s="94"/>
      <c r="AG15" s="94"/>
      <c r="AH15" s="94"/>
    </row>
    <row r="16" spans="1:34" ht="25.15" customHeight="1" x14ac:dyDescent="0.15">
      <c r="B16" s="186"/>
      <c r="C16" s="187"/>
      <c r="D16" s="187"/>
      <c r="E16" s="187"/>
      <c r="F16" s="187"/>
      <c r="G16" s="187"/>
      <c r="H16" s="187"/>
      <c r="I16" s="187"/>
      <c r="J16" s="188"/>
      <c r="K16" s="166" t="s">
        <v>10</v>
      </c>
      <c r="L16" s="166"/>
      <c r="M16" s="166"/>
      <c r="N16" s="166" t="s">
        <v>11</v>
      </c>
      <c r="O16" s="166"/>
      <c r="P16" s="166"/>
      <c r="Q16" s="166" t="s">
        <v>12</v>
      </c>
      <c r="R16" s="166"/>
      <c r="S16" s="166"/>
      <c r="V16" s="94"/>
      <c r="W16" s="94"/>
      <c r="X16" s="94"/>
      <c r="Y16" s="94"/>
      <c r="Z16" s="96">
        <v>14</v>
      </c>
      <c r="AA16" s="96">
        <v>14</v>
      </c>
      <c r="AB16" s="94"/>
      <c r="AC16" s="94"/>
      <c r="AD16" s="94"/>
      <c r="AE16" s="94"/>
      <c r="AF16" s="94"/>
      <c r="AG16" s="94"/>
      <c r="AH16" s="94"/>
    </row>
    <row r="17" spans="1:34" ht="25.15" customHeight="1" x14ac:dyDescent="0.15">
      <c r="B17" s="159" t="s">
        <v>13</v>
      </c>
      <c r="C17" s="160"/>
      <c r="D17" s="160"/>
      <c r="E17" s="160"/>
      <c r="F17" s="160"/>
      <c r="G17" s="160"/>
      <c r="H17" s="160"/>
      <c r="I17" s="160"/>
      <c r="J17" s="161"/>
      <c r="K17" s="167">
        <f>明細①!$D$3</f>
        <v>0</v>
      </c>
      <c r="L17" s="167"/>
      <c r="M17" s="167"/>
      <c r="N17" s="167">
        <f>明細②!$D$3</f>
        <v>0</v>
      </c>
      <c r="O17" s="167"/>
      <c r="P17" s="167"/>
      <c r="Q17" s="167">
        <f>明細③!$D$3</f>
        <v>0</v>
      </c>
      <c r="R17" s="167"/>
      <c r="S17" s="167"/>
      <c r="V17" s="94"/>
      <c r="W17" s="94"/>
      <c r="X17" s="94"/>
      <c r="Y17" s="94"/>
      <c r="Z17" s="96">
        <v>15</v>
      </c>
      <c r="AA17" s="96">
        <v>15</v>
      </c>
      <c r="AB17" s="94"/>
      <c r="AC17" s="94"/>
      <c r="AD17" s="94"/>
      <c r="AE17" s="94"/>
      <c r="AF17" s="94"/>
      <c r="AG17" s="94"/>
      <c r="AH17" s="94"/>
    </row>
    <row r="18" spans="1:34" ht="25.15" customHeight="1" x14ac:dyDescent="0.15">
      <c r="B18" s="159" t="s">
        <v>92</v>
      </c>
      <c r="C18" s="160"/>
      <c r="D18" s="160"/>
      <c r="E18" s="160"/>
      <c r="F18" s="160"/>
      <c r="G18" s="160"/>
      <c r="H18" s="160"/>
      <c r="I18" s="160"/>
      <c r="J18" s="161" t="s">
        <v>14</v>
      </c>
      <c r="K18" s="167">
        <f>明細①!$J$3</f>
        <v>0</v>
      </c>
      <c r="L18" s="167"/>
      <c r="M18" s="167"/>
      <c r="N18" s="167">
        <f>明細②!$J$3</f>
        <v>0</v>
      </c>
      <c r="O18" s="167"/>
      <c r="P18" s="167"/>
      <c r="Q18" s="167">
        <f>明細③!$J$3</f>
        <v>0</v>
      </c>
      <c r="R18" s="167"/>
      <c r="S18" s="167"/>
      <c r="V18" s="94"/>
      <c r="W18" s="94"/>
      <c r="X18" s="94"/>
      <c r="Y18" s="94"/>
      <c r="Z18" s="96">
        <v>16</v>
      </c>
      <c r="AA18" s="96">
        <v>16</v>
      </c>
      <c r="AB18" s="94"/>
      <c r="AC18" s="94"/>
      <c r="AD18" s="94"/>
      <c r="AE18" s="94"/>
      <c r="AF18" s="94"/>
      <c r="AG18" s="94"/>
      <c r="AH18" s="94"/>
    </row>
    <row r="19" spans="1:34" ht="25.15" customHeight="1" x14ac:dyDescent="0.15">
      <c r="B19" s="159" t="s">
        <v>15</v>
      </c>
      <c r="C19" s="160"/>
      <c r="D19" s="160"/>
      <c r="E19" s="160"/>
      <c r="F19" s="160"/>
      <c r="G19" s="160"/>
      <c r="H19" s="160"/>
      <c r="I19" s="160"/>
      <c r="J19" s="161" t="s">
        <v>16</v>
      </c>
      <c r="K19" s="162">
        <f t="shared" ref="K19" si="0">IFERROR(ROUNDDOWN(K18/K17*100,1),0)</f>
        <v>0</v>
      </c>
      <c r="L19" s="163"/>
      <c r="M19" s="164"/>
      <c r="N19" s="162">
        <f t="shared" ref="N19" si="1">IFERROR(ROUNDDOWN(N18/N17*100,1),0)</f>
        <v>0</v>
      </c>
      <c r="O19" s="163"/>
      <c r="P19" s="164"/>
      <c r="Q19" s="162">
        <f t="shared" ref="Q19" si="2">IFERROR(ROUNDDOWN(Q18/Q17*100,1),0)</f>
        <v>0</v>
      </c>
      <c r="R19" s="163"/>
      <c r="S19" s="164"/>
      <c r="V19" s="94"/>
      <c r="W19" s="94"/>
      <c r="X19" s="94"/>
      <c r="Y19" s="94"/>
      <c r="Z19" s="96">
        <v>17</v>
      </c>
      <c r="AA19" s="96">
        <v>17</v>
      </c>
      <c r="AB19" s="94"/>
      <c r="AC19" s="94"/>
      <c r="AD19" s="94"/>
      <c r="AE19" s="94"/>
      <c r="AF19" s="94"/>
      <c r="AG19" s="94"/>
      <c r="AH19" s="94"/>
    </row>
    <row r="20" spans="1:34" ht="25.15" customHeight="1" x14ac:dyDescent="0.15">
      <c r="B20" s="159" t="s">
        <v>17</v>
      </c>
      <c r="C20" s="160"/>
      <c r="D20" s="160"/>
      <c r="E20" s="160"/>
      <c r="F20" s="160"/>
      <c r="G20" s="160"/>
      <c r="H20" s="160"/>
      <c r="I20" s="160"/>
      <c r="J20" s="161" t="s">
        <v>16</v>
      </c>
      <c r="K20" s="165">
        <f>IF(K17=0,0,IF(K19&gt;=10,"〇","×"))</f>
        <v>0</v>
      </c>
      <c r="L20" s="165"/>
      <c r="M20" s="165"/>
      <c r="N20" s="165">
        <f>IF(N17=0,0,IF(N19&gt;=10,"〇","×"))</f>
        <v>0</v>
      </c>
      <c r="O20" s="165"/>
      <c r="P20" s="165"/>
      <c r="Q20" s="165">
        <f>IF(Q17=0,0,IF(Q19&gt;=10,"〇","×"))</f>
        <v>0</v>
      </c>
      <c r="R20" s="165"/>
      <c r="S20" s="165"/>
      <c r="V20" s="94"/>
      <c r="W20" s="94"/>
      <c r="X20" s="94"/>
      <c r="Y20" s="94"/>
      <c r="Z20" s="96">
        <v>18</v>
      </c>
      <c r="AA20" s="96">
        <v>18</v>
      </c>
      <c r="AB20" s="94"/>
      <c r="AC20" s="94"/>
      <c r="AD20" s="94"/>
      <c r="AE20" s="94"/>
      <c r="AF20" s="94"/>
      <c r="AG20" s="94"/>
      <c r="AH20" s="94"/>
    </row>
    <row r="21" spans="1:34" ht="25.15" customHeight="1" x14ac:dyDescent="0.15">
      <c r="B21" s="181" t="str">
        <f>IF(AND(K20=0,N20=0,Q20=0),"",
IF(AND(K20="×",N20="×",Q20="×"),"明細①と明細②と明細③が要件を満たしていないため、ご確認ください。",
IF(AND(K20="×",N20=0,Q20=0),"明細①が要件を満たしていないため、ご確認ください。",
IF(AND(K20=0,N20="×",Q20=0),"明細②が要件を満たしていないため、ご確認ください。",
IF(AND(K20=0,N20=0,Q20="×"),"明細③が要件を満たしていないため、ご確認ください。",
IF(AND(K20="×",N20="×",Q20=0),"明細①と明細②が要件を満たしていないため、ご確認ください。",
IF(AND(K20=0,N20="×",Q20="×"),"明細②と明細③が要件を満たしていないため、ご確認ください。",
IF(AND(K20="×",N20=0,Q20="×"),"明細①と明細③が要件を満たしていないため、ご確認ください。",
IF(AND(K20="×",N20="〇",Q20="〇"),"明細①が要件を満たしていないため、ご確認ください。",
IF(AND(K20="〇",N20="×",Q20="〇"),"明細②が要件を満たしていないため、ご確認ください。",
IF(AND(K20="〇",N20="〇",Q20="×"),"明細③が要件を満たしていないため、ご確認ください。",
IF(AND(K20="×",N20="×",Q20="〇"),"明細①と明細②が要件を満たしていないため、ご確認ください。",
IF(AND(K20="〇",N20="×",Q20="×"),"明細②と明細③が要件を満たしていないため、ご確認ください。",
IF(AND(K20="×",N20="〇",Q20="×"),"明細①と明細③が要件を満たしていないため、ご確認ください。",
IF(AND(K20="×",N20="〇",Q20=0),"明細①が要件を満たしていないため、ご確認ください。",
IF(AND(K20="〇",N20="×",Q20=0),"明細②が要件を満たしていないため、ご確認ください。",
IF(AND(K20="〇",N20=0,Q20="×"),"明細③が要件を満たしていないため、ご確認ください。",
IF(AND(K20="×",N20=0,Q20="〇"),"明細①が要件を満たしていないため、ご確認ください。",
IF(AND(K20=0,N20="×",Q20="〇"),"明細②が要件を満たしていないため、ご確認ください。",
IF(AND(K20=0,N20="〇",Q20="×"),"明細③が要件を満たしていないため、ご確認ください。",
IF(AND(K20&lt;&gt;"",N20=0,Q20=0),"引き続き明細②と明細③をご入力ください",
IF(AND(K20=0,N20&lt;&gt;"",Q20=0),"引き続き明細①と明細③をご入力ください",
IF(AND(K20=0,N20=0,Q20&lt;&gt;""),"引き続き明細①と明細②をご入力ください",
IF(AND(K20=0,N20&lt;&gt;"",Q20&lt;&gt;""),"引き続き明細①をご入力ください",
IF(AND(K20&lt;&gt;"",N20=0,Q20&lt;&gt;""),"引き続き明細②をご入力ください",
IF(AND(K20&lt;&gt;"",N20&lt;&gt;"",Q20=0),"引き続き明細③をご入力ください",""))))))))))))))))))))))))))</f>
        <v/>
      </c>
      <c r="C21" s="181"/>
      <c r="D21" s="181"/>
      <c r="E21" s="181"/>
      <c r="F21" s="181"/>
      <c r="G21" s="181"/>
      <c r="H21" s="181"/>
      <c r="I21" s="181"/>
      <c r="J21" s="181"/>
      <c r="K21" s="181"/>
      <c r="L21" s="181"/>
      <c r="M21" s="181"/>
      <c r="N21" s="181"/>
      <c r="O21" s="181"/>
      <c r="P21" s="181"/>
      <c r="Q21" s="181"/>
      <c r="R21" s="181"/>
      <c r="S21" s="181"/>
      <c r="Y21" s="94"/>
      <c r="Z21" s="96">
        <v>19</v>
      </c>
      <c r="AA21" s="96">
        <v>19</v>
      </c>
      <c r="AB21" s="94"/>
      <c r="AC21" s="94"/>
      <c r="AD21" s="94"/>
    </row>
    <row r="22" spans="1:34" ht="25.15" customHeight="1" x14ac:dyDescent="0.15">
      <c r="B22" s="1" t="s">
        <v>18</v>
      </c>
      <c r="Y22" s="94"/>
      <c r="Z22" s="96">
        <v>20</v>
      </c>
      <c r="AA22" s="96">
        <v>20</v>
      </c>
      <c r="AB22" s="94"/>
      <c r="AC22" s="94"/>
      <c r="AD22" s="94"/>
    </row>
    <row r="23" spans="1:34" ht="25.15" customHeight="1" x14ac:dyDescent="0.15">
      <c r="B23" s="156"/>
      <c r="C23" s="157"/>
      <c r="D23" s="157"/>
      <c r="E23" s="157"/>
      <c r="F23" s="157"/>
      <c r="G23" s="158"/>
      <c r="H23" s="156"/>
      <c r="I23" s="157"/>
      <c r="J23" s="157"/>
      <c r="K23" s="157"/>
      <c r="L23" s="157"/>
      <c r="M23" s="158"/>
      <c r="N23" s="156"/>
      <c r="O23" s="157"/>
      <c r="P23" s="157"/>
      <c r="Q23" s="157"/>
      <c r="R23" s="157"/>
      <c r="S23" s="158"/>
      <c r="Y23" s="94"/>
      <c r="Z23" s="96">
        <v>21</v>
      </c>
      <c r="AA23" s="96">
        <v>21</v>
      </c>
      <c r="AB23" s="94"/>
      <c r="AC23" s="94"/>
      <c r="AD23" s="94"/>
    </row>
    <row r="24" spans="1:34" ht="25.15" customHeight="1" x14ac:dyDescent="0.15">
      <c r="B24" s="156"/>
      <c r="C24" s="157"/>
      <c r="D24" s="157"/>
      <c r="E24" s="157"/>
      <c r="F24" s="157"/>
      <c r="G24" s="158"/>
      <c r="H24" s="156"/>
      <c r="I24" s="157"/>
      <c r="J24" s="157"/>
      <c r="K24" s="157"/>
      <c r="L24" s="157"/>
      <c r="M24" s="158"/>
      <c r="N24" s="156"/>
      <c r="O24" s="157"/>
      <c r="P24" s="157"/>
      <c r="Q24" s="157"/>
      <c r="R24" s="157"/>
      <c r="S24" s="158"/>
      <c r="Y24" s="94"/>
      <c r="Z24" s="96">
        <v>22</v>
      </c>
      <c r="AA24" s="96">
        <v>22</v>
      </c>
      <c r="AB24" s="94"/>
      <c r="AC24" s="94"/>
      <c r="AD24" s="94"/>
    </row>
    <row r="25" spans="1:34" ht="25.15" customHeight="1" x14ac:dyDescent="0.15">
      <c r="B25" s="156"/>
      <c r="C25" s="157"/>
      <c r="D25" s="157"/>
      <c r="E25" s="157"/>
      <c r="F25" s="157"/>
      <c r="G25" s="158"/>
      <c r="H25" s="156"/>
      <c r="I25" s="157"/>
      <c r="J25" s="157"/>
      <c r="K25" s="157"/>
      <c r="L25" s="157"/>
      <c r="M25" s="158"/>
      <c r="N25" s="156"/>
      <c r="O25" s="157"/>
      <c r="P25" s="157"/>
      <c r="Q25" s="157"/>
      <c r="R25" s="157"/>
      <c r="S25" s="158"/>
      <c r="Y25" s="94"/>
      <c r="Z25" s="96">
        <v>23</v>
      </c>
      <c r="AA25" s="96">
        <v>23</v>
      </c>
      <c r="AB25" s="94"/>
      <c r="AC25" s="94"/>
      <c r="AD25" s="94"/>
    </row>
    <row r="26" spans="1:34" ht="25.15" customHeight="1" x14ac:dyDescent="0.15">
      <c r="B26" s="156"/>
      <c r="C26" s="157"/>
      <c r="D26" s="157"/>
      <c r="E26" s="157"/>
      <c r="F26" s="157"/>
      <c r="G26" s="158"/>
      <c r="H26" s="156"/>
      <c r="I26" s="157"/>
      <c r="J26" s="157"/>
      <c r="K26" s="157"/>
      <c r="L26" s="157"/>
      <c r="M26" s="158"/>
      <c r="N26" s="156"/>
      <c r="O26" s="157"/>
      <c r="P26" s="157"/>
      <c r="Q26" s="157"/>
      <c r="R26" s="157"/>
      <c r="S26" s="158"/>
      <c r="Y26" s="94"/>
      <c r="Z26" s="96">
        <v>24</v>
      </c>
      <c r="AA26" s="96">
        <v>24</v>
      </c>
      <c r="AB26" s="94"/>
      <c r="AC26" s="94"/>
      <c r="AD26" s="94"/>
    </row>
    <row r="27" spans="1:34" ht="25.15" customHeight="1" x14ac:dyDescent="0.15">
      <c r="B27" s="156"/>
      <c r="C27" s="157"/>
      <c r="D27" s="157"/>
      <c r="E27" s="157"/>
      <c r="F27" s="157"/>
      <c r="G27" s="158"/>
      <c r="H27" s="156"/>
      <c r="I27" s="157"/>
      <c r="J27" s="157"/>
      <c r="K27" s="157"/>
      <c r="L27" s="157"/>
      <c r="M27" s="158"/>
      <c r="N27" s="156"/>
      <c r="O27" s="157"/>
      <c r="P27" s="157"/>
      <c r="Q27" s="157"/>
      <c r="R27" s="157"/>
      <c r="S27" s="158"/>
      <c r="Y27" s="94"/>
      <c r="Z27" s="96">
        <v>25</v>
      </c>
      <c r="AA27" s="96">
        <v>25</v>
      </c>
      <c r="AB27" s="94"/>
      <c r="AC27" s="94"/>
      <c r="AD27" s="94"/>
    </row>
    <row r="28" spans="1:34" ht="25.15" customHeight="1" x14ac:dyDescent="0.15">
      <c r="B28" s="8"/>
      <c r="C28" s="8"/>
      <c r="D28" s="8"/>
      <c r="E28" s="8"/>
      <c r="F28" s="8"/>
      <c r="G28" s="8"/>
      <c r="H28" s="8"/>
      <c r="I28" s="8"/>
      <c r="J28" s="8"/>
      <c r="K28" s="8"/>
      <c r="L28" s="8"/>
      <c r="M28" s="8"/>
      <c r="N28" s="8"/>
      <c r="O28" s="8"/>
      <c r="P28" s="8"/>
      <c r="Q28" s="8"/>
      <c r="R28" s="8"/>
      <c r="S28" s="8"/>
      <c r="Y28" s="94"/>
      <c r="Z28" s="96">
        <v>26</v>
      </c>
      <c r="AA28" s="96">
        <v>26</v>
      </c>
      <c r="AB28" s="94"/>
      <c r="AC28" s="94"/>
      <c r="AD28" s="94"/>
    </row>
    <row r="29" spans="1:34" ht="25.15" customHeight="1" x14ac:dyDescent="0.15">
      <c r="B29" s="1" t="s">
        <v>19</v>
      </c>
      <c r="Y29" s="94"/>
      <c r="Z29" s="96">
        <v>27</v>
      </c>
      <c r="AA29" s="96">
        <v>27</v>
      </c>
      <c r="AB29" s="94"/>
      <c r="AC29" s="94"/>
      <c r="AD29" s="94"/>
    </row>
    <row r="30" spans="1:34" ht="25.15" customHeight="1" x14ac:dyDescent="0.15">
      <c r="B30" s="248" t="s">
        <v>105</v>
      </c>
      <c r="C30" s="248"/>
      <c r="D30" s="248"/>
      <c r="E30" s="248"/>
      <c r="F30" s="248"/>
      <c r="G30" s="248"/>
      <c r="H30" s="248"/>
      <c r="I30" s="248"/>
      <c r="J30" s="248"/>
      <c r="K30" s="248"/>
      <c r="L30" s="248"/>
      <c r="M30" s="248"/>
      <c r="N30" s="248"/>
      <c r="O30" s="248"/>
      <c r="P30" s="248"/>
      <c r="Q30" s="248"/>
      <c r="R30" s="248"/>
      <c r="S30" s="248"/>
      <c r="T30" s="248"/>
      <c r="Y30" s="94"/>
      <c r="Z30" s="96">
        <v>28</v>
      </c>
      <c r="AA30" s="96">
        <v>28</v>
      </c>
      <c r="AB30" s="94"/>
      <c r="AC30" s="94"/>
      <c r="AD30" s="94"/>
    </row>
    <row r="31" spans="1:34" ht="25.15" customHeight="1" x14ac:dyDescent="0.15">
      <c r="Y31" s="94"/>
      <c r="Z31" s="96">
        <v>29</v>
      </c>
      <c r="AA31" s="96"/>
      <c r="AB31" s="94"/>
      <c r="AC31" s="94"/>
      <c r="AD31" s="94"/>
    </row>
    <row r="32" spans="1:34" ht="25.15" customHeight="1" x14ac:dyDescent="0.15">
      <c r="A32" s="149" t="s">
        <v>95</v>
      </c>
      <c r="B32" s="154" t="s">
        <v>97</v>
      </c>
      <c r="C32" s="154"/>
      <c r="D32" s="154"/>
      <c r="E32" s="154"/>
      <c r="F32" s="154"/>
      <c r="G32" s="154"/>
      <c r="H32" s="154"/>
      <c r="I32" s="154"/>
      <c r="J32" s="154"/>
      <c r="K32" s="154"/>
      <c r="L32" s="154"/>
      <c r="M32" s="153"/>
      <c r="N32" s="153"/>
      <c r="O32" s="153"/>
      <c r="P32" s="153"/>
      <c r="Q32" s="153"/>
      <c r="Y32" s="94"/>
      <c r="Z32" s="96">
        <v>30</v>
      </c>
      <c r="AA32" s="96"/>
      <c r="AB32" s="94"/>
      <c r="AC32" s="94"/>
      <c r="AD32" s="94"/>
    </row>
    <row r="33" spans="1:30" ht="25.15" customHeight="1" x14ac:dyDescent="0.15">
      <c r="Y33" s="94"/>
      <c r="Z33" s="96">
        <v>31</v>
      </c>
      <c r="AA33" s="96"/>
      <c r="AB33" s="94"/>
      <c r="AC33" s="94"/>
      <c r="AD33" s="94"/>
    </row>
    <row r="34" spans="1:30" ht="25.15" customHeight="1" x14ac:dyDescent="0.15">
      <c r="A34" s="152" t="str">
        <f>IF(OR($M$32="希望する(+30円以上)",$M$32="希望する(+50円以上)")=TRUE,Sheet1!A1,"")</f>
        <v/>
      </c>
      <c r="B34" s="155" t="str">
        <f>IF(OR($M$32="希望する(+30円以上)",$M$32="希望する(+50円以上)")=TRUE,Sheet1!A2,"")</f>
        <v/>
      </c>
      <c r="C34" s="155"/>
      <c r="D34" s="155"/>
      <c r="E34" s="155"/>
      <c r="F34" s="155"/>
      <c r="G34" s="155"/>
      <c r="H34" s="155"/>
      <c r="I34" s="155"/>
      <c r="J34" s="155"/>
      <c r="K34" s="155"/>
      <c r="L34" s="155"/>
      <c r="M34" s="155"/>
      <c r="N34" s="155"/>
      <c r="O34" s="155"/>
      <c r="P34" s="155"/>
      <c r="Q34" s="155"/>
      <c r="R34" s="155"/>
      <c r="S34" s="155"/>
      <c r="Z34" s="96"/>
      <c r="AA34" s="97"/>
    </row>
  </sheetData>
  <sheetProtection algorithmName="SHA-512" hashValue="srP7bBUyyxToFQRlFaC/lovmE8VHoKM8TXq/sShYSdVuqX/wjfXyBxT62abg1vOj7/BEKMlrweMtfAQ8FyO8Vg==" saltValue="tSncT3l1535+4pK1uN4SYg==" spinCount="100000" sheet="1" selectLockedCells="1"/>
  <mergeCells count="59">
    <mergeCell ref="B30:T30"/>
    <mergeCell ref="B12:S12"/>
    <mergeCell ref="B21:S21"/>
    <mergeCell ref="B11:G11"/>
    <mergeCell ref="H7:K7"/>
    <mergeCell ref="L7:O7"/>
    <mergeCell ref="K10:S10"/>
    <mergeCell ref="K11:S11"/>
    <mergeCell ref="B17:J17"/>
    <mergeCell ref="K17:M17"/>
    <mergeCell ref="N17:P17"/>
    <mergeCell ref="Q17:S17"/>
    <mergeCell ref="B15:J16"/>
    <mergeCell ref="K15:M15"/>
    <mergeCell ref="N15:P15"/>
    <mergeCell ref="Q15:S15"/>
    <mergeCell ref="K16:M16"/>
    <mergeCell ref="B2:S2"/>
    <mergeCell ref="A4:T4"/>
    <mergeCell ref="M6:N6"/>
    <mergeCell ref="K8:S8"/>
    <mergeCell ref="K9:S9"/>
    <mergeCell ref="B8:G8"/>
    <mergeCell ref="B9:G9"/>
    <mergeCell ref="P7:S7"/>
    <mergeCell ref="H6:L6"/>
    <mergeCell ref="F6:G6"/>
    <mergeCell ref="N16:P16"/>
    <mergeCell ref="Q16:S16"/>
    <mergeCell ref="B18:J18"/>
    <mergeCell ref="K18:M18"/>
    <mergeCell ref="N18:P18"/>
    <mergeCell ref="Q18:S18"/>
    <mergeCell ref="B19:J19"/>
    <mergeCell ref="K19:M19"/>
    <mergeCell ref="N19:P19"/>
    <mergeCell ref="Q19:S19"/>
    <mergeCell ref="B20:J20"/>
    <mergeCell ref="K20:M20"/>
    <mergeCell ref="N20:P20"/>
    <mergeCell ref="Q20:S20"/>
    <mergeCell ref="B23:G23"/>
    <mergeCell ref="H23:M23"/>
    <mergeCell ref="N23:S23"/>
    <mergeCell ref="B24:G24"/>
    <mergeCell ref="H24:M24"/>
    <mergeCell ref="N24:S24"/>
    <mergeCell ref="B25:G25"/>
    <mergeCell ref="H25:M25"/>
    <mergeCell ref="N25:S25"/>
    <mergeCell ref="B26:G26"/>
    <mergeCell ref="H26:M26"/>
    <mergeCell ref="N26:S26"/>
    <mergeCell ref="B27:G27"/>
    <mergeCell ref="H27:M27"/>
    <mergeCell ref="N27:S27"/>
    <mergeCell ref="M32:Q32"/>
    <mergeCell ref="B32:L32"/>
    <mergeCell ref="B34:S34"/>
  </mergeCells>
  <phoneticPr fontId="16"/>
  <conditionalFormatting sqref="B12:S12">
    <cfRule type="containsText" dxfId="31" priority="2" operator="containsText" text="未入力">
      <formula>NOT(ISERROR(SEARCH("未入力",B12)))</formula>
    </cfRule>
  </conditionalFormatting>
  <conditionalFormatting sqref="B21:S21">
    <cfRule type="containsText" dxfId="30" priority="1" operator="containsText" text="ください">
      <formula>NOT(ISERROR(SEARCH("ください",B21)))</formula>
    </cfRule>
  </conditionalFormatting>
  <conditionalFormatting sqref="K20:S20">
    <cfRule type="expression" dxfId="29" priority="7">
      <formula>K20="×"</formula>
    </cfRule>
  </conditionalFormatting>
  <dataValidations count="4">
    <dataValidation type="list" operator="greaterThanOrEqual" allowBlank="1" showInputMessage="1" showErrorMessage="1" sqref="M6:N6" xr:uid="{9D6F3A9F-62F6-4B80-B0C6-018DA9066FA5}">
      <formula1>"2025"</formula1>
    </dataValidation>
    <dataValidation type="list" allowBlank="1" showInputMessage="1" showErrorMessage="1" sqref="P6" xr:uid="{2E91F278-8592-4105-BF31-84E31E9F86FC}">
      <formula1>"1,2,3,4,5,6,7,8,9,10,11,12"</formula1>
    </dataValidation>
    <dataValidation type="list" allowBlank="1" showInputMessage="1" showErrorMessage="1" sqref="R6" xr:uid="{2CF3B0E3-12AF-44B6-A8B3-923386AAB25A}">
      <formula1>IF($P$6=$AA$2,$AA$3:$AA$30,$Z$3:$Z$33)</formula1>
    </dataValidation>
    <dataValidation type="list" allowBlank="1" showInputMessage="1" showErrorMessage="1" sqref="M32" xr:uid="{06613DB1-EFCA-4C15-8E95-93A94AACB03D}">
      <formula1>"希望する(+30円以上),希望する(+50円以上),希望しない"</formula1>
    </dataValidation>
  </dataValidations>
  <hyperlinks>
    <hyperlink ref="B30" r:id="rId1" xr:uid="{A2B39537-3A8E-482C-B395-5088114E2B6B}"/>
  </hyperlinks>
  <printOptions horizontalCentered="1"/>
  <pageMargins left="0.59027777777777801" right="0.59027777777777801" top="0.59027777777777801" bottom="0.59027777777777801" header="0.31388888888888899" footer="0.31388888888888899"/>
  <pageSetup paperSize="9" scale="9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06"/>
  <sheetViews>
    <sheetView showGridLines="0" view="pageBreakPreview" zoomScale="70" zoomScaleNormal="100" zoomScaleSheetLayoutView="70" workbookViewId="0">
      <pane xSplit="5" ySplit="6" topLeftCell="F7" activePane="bottomRight" state="frozen"/>
      <selection pane="topRight" activeCell="K15" sqref="K15:M15"/>
      <selection pane="bottomLeft" activeCell="K15" sqref="K15:M15"/>
      <selection pane="bottomRight" activeCell="D3" sqref="D3"/>
    </sheetView>
  </sheetViews>
  <sheetFormatPr defaultColWidth="4.25" defaultRowHeight="24" customHeight="1" x14ac:dyDescent="0.15"/>
  <cols>
    <col min="1" max="1" width="6.25" style="70" customWidth="1"/>
    <col min="2" max="4" width="24" style="9" customWidth="1"/>
    <col min="5" max="5" width="24" style="66" customWidth="1"/>
    <col min="6" max="6" width="24" style="10" customWidth="1"/>
    <col min="7" max="7" width="24" style="11" customWidth="1"/>
    <col min="8" max="8" width="23.75" style="79" customWidth="1"/>
    <col min="9" max="9" width="31.75" style="67" customWidth="1"/>
    <col min="10" max="10" width="27.75" style="68" customWidth="1"/>
    <col min="11" max="11" width="83.25" style="65" customWidth="1"/>
    <col min="12" max="16384" width="4.25" style="51"/>
  </cols>
  <sheetData>
    <row r="1" spans="1:11" s="45" customFormat="1" ht="24" customHeight="1" x14ac:dyDescent="0.15">
      <c r="A1" s="38" t="str">
        <f>IF(COUNT(K:K)+COUNTIF(K:K,"?*")&gt;0,"未入力箇所があります。Ｋ列をご確認ください。","")</f>
        <v/>
      </c>
      <c r="B1" s="39"/>
      <c r="C1" s="40"/>
      <c r="D1" s="74" t="str">
        <f>IF(A3="","",IF(AND(D3="",E3&lt;&gt;""),"従業員数を入力して下さい",""))</f>
        <v/>
      </c>
      <c r="E1" s="75" t="str">
        <f>IF(D3="","",IF(AND(A7&lt;&gt;"",E3=""),"対象年月を入力して下さい",""))</f>
        <v/>
      </c>
      <c r="F1" s="76" t="str">
        <f>IF(AND(D3="",E3="",C7&lt;&gt;""),"従業員数と対象年月を入力して下さい",IF(AND(D3="",E3="",D7&lt;&gt;""),"従業員数と対象年月を入力して下さい",IF(AND(D3="",E3="",F7&lt;&gt;""),"従業員数と対象年月を入力して下さい",IF(AND(D3="",E3="",G7&lt;&gt;""),"従業員数と対象年月を入力して下さい",IF(AND(D3="",E3="",C7=""),"","")))))</f>
        <v/>
      </c>
      <c r="G1" s="41"/>
      <c r="H1" s="80"/>
      <c r="I1" s="42"/>
      <c r="J1" s="43"/>
      <c r="K1" s="90"/>
    </row>
    <row r="2" spans="1:11" ht="24" customHeight="1" x14ac:dyDescent="0.15">
      <c r="A2" s="195" t="s">
        <v>6</v>
      </c>
      <c r="B2" s="196"/>
      <c r="C2" s="197"/>
      <c r="D2" s="46" t="s">
        <v>20</v>
      </c>
      <c r="E2" s="47" t="s">
        <v>21</v>
      </c>
      <c r="F2" s="201" t="str">
        <f>IF(D3="","",IF(ISNUMBER(D3),"","従業員人数は算用数字のみを使用して入力してください"))</f>
        <v/>
      </c>
      <c r="G2" s="202"/>
      <c r="H2" s="81"/>
      <c r="I2" s="48"/>
      <c r="J2" s="49" t="s">
        <v>22</v>
      </c>
    </row>
    <row r="3" spans="1:11" ht="24" customHeight="1" x14ac:dyDescent="0.15">
      <c r="A3" s="198">
        <f>確認書!$K$9</f>
        <v>0</v>
      </c>
      <c r="B3" s="199"/>
      <c r="C3" s="200"/>
      <c r="D3" s="37"/>
      <c r="E3" s="92"/>
      <c r="F3" s="77" t="str">
        <f>IF(E3="","",IF(AND(E3=明細②!E3,E3&lt;&gt;明細③!E3),"←明細②と同じ対象年月が選択されています。他の年月を選択してください",IF(AND(E3&lt;&gt;明細②!E3,E3=明細③!E3),"←明細③と同じ対象年月が選択されています。他の年月を選択してください",IF(AND(E3=明細②!E3,E3=明細③!E3),"←明細②、明細③と同じ対象年月が選択されています。他の年月を選択してください",""))))</f>
        <v/>
      </c>
      <c r="G3" s="78"/>
      <c r="H3" s="82"/>
      <c r="I3" s="52"/>
      <c r="J3" s="53">
        <f>COUNTIF(J7:J206,"〇")</f>
        <v>0</v>
      </c>
    </row>
    <row r="4" spans="1:11" s="45" customFormat="1" ht="12" customHeight="1" x14ac:dyDescent="0.15">
      <c r="A4" s="54"/>
      <c r="B4" s="55"/>
      <c r="C4" s="88" t="str">
        <f>IF(AND(D3&lt;&gt;"",E3&lt;&gt;"",C7=""),1,"")</f>
        <v/>
      </c>
      <c r="D4" s="56"/>
      <c r="E4" s="57"/>
      <c r="F4" s="57"/>
      <c r="G4" s="58"/>
      <c r="H4" s="83"/>
      <c r="I4" s="59"/>
      <c r="J4" s="60"/>
      <c r="K4" s="90"/>
    </row>
    <row r="5" spans="1:11" ht="24" customHeight="1" x14ac:dyDescent="0.15">
      <c r="A5" s="190" t="s">
        <v>23</v>
      </c>
      <c r="B5" s="190" t="s">
        <v>24</v>
      </c>
      <c r="C5" s="190" t="s">
        <v>25</v>
      </c>
      <c r="D5" s="190" t="s">
        <v>26</v>
      </c>
      <c r="E5" s="191" t="s">
        <v>27</v>
      </c>
      <c r="F5" s="61" t="s">
        <v>28</v>
      </c>
      <c r="G5" s="62" t="s">
        <v>29</v>
      </c>
      <c r="H5" s="84" t="s">
        <v>30</v>
      </c>
      <c r="I5" s="192" t="s">
        <v>31</v>
      </c>
      <c r="J5" s="190" t="s">
        <v>32</v>
      </c>
      <c r="K5" s="91"/>
    </row>
    <row r="6" spans="1:11" ht="24" customHeight="1" x14ac:dyDescent="0.15">
      <c r="A6" s="194"/>
      <c r="B6" s="190"/>
      <c r="C6" s="190"/>
      <c r="D6" s="190"/>
      <c r="E6" s="191"/>
      <c r="F6" s="64" t="s">
        <v>33</v>
      </c>
      <c r="G6" s="62" t="s">
        <v>34</v>
      </c>
      <c r="H6" s="85" t="s">
        <v>35</v>
      </c>
      <c r="I6" s="193"/>
      <c r="J6" s="194"/>
      <c r="K6" s="91"/>
    </row>
    <row r="7" spans="1:11" ht="24" customHeight="1" x14ac:dyDescent="0.15">
      <c r="A7" s="19">
        <v>1</v>
      </c>
      <c r="B7" s="20"/>
      <c r="C7" s="20"/>
      <c r="E7" s="21" t="str">
        <f>IFERROR(VLOOKUP(D7,'（最低賃金）'!$A$3:$C$49,2,0),"")</f>
        <v/>
      </c>
      <c r="F7" s="22"/>
      <c r="G7" s="86"/>
      <c r="H7" s="24"/>
      <c r="I7" s="25" t="str">
        <f t="shared" ref="I7:I70" si="0">IFERROR(IF(AND(OR(F7=1,F7=2,F7=3),G7=""),"G列に金額を入力してください",IF(AND(OR(F7=1,F7=2),H7=""),"H列に労働時間を入力してください",IF(OR(F7=1,F7=2),ROUNDDOWN(G7/H7,),IF($F7=3,G7,"")))),"")</f>
        <v/>
      </c>
      <c r="J7" s="26" t="str">
        <f t="shared" ref="J7:J11" si="1">IF(OR(E7="",I7=""),"",IF(OR(I7&lt;E7,ISNUMBER(I7)=FALSE),"×(法定外・特例等対象外です)",IF(I7&lt;=E7+50,"〇","－")))</f>
        <v/>
      </c>
      <c r="K7" s="65" t="str">
        <f>IF(AND(C7="",D7="",F7="",G7="",H7=""),"",IF(C7="","←C列に従業員名を姓名(フルネーム)で入力してください。誤変換にお気を付けください。",IF(D7="","←D列に都道府県を入力してください",IF(F7="","←F列で給与の制度を１～３から選んでください",IF(AND(OR(F7=1,F7=2,F7=3),G7=""),"←G列に金額を入力してください",IF(AND(OR(F7=1,F7=2),H7=""),"←H列に所定労働時間を入力してください",""))))))</f>
        <v/>
      </c>
    </row>
    <row r="8" spans="1:11" ht="24" customHeight="1" x14ac:dyDescent="0.15">
      <c r="A8" s="93" t="str">
        <f>IF(C8&lt;&gt;"",MAX(A$7:A7)+1,"")</f>
        <v/>
      </c>
      <c r="E8" s="21" t="str">
        <f>IFERROR(VLOOKUP(D8,'（最低賃金）'!$A$3:$C$49,2,0),"")</f>
        <v/>
      </c>
      <c r="H8" s="24"/>
      <c r="I8" s="25" t="str">
        <f t="shared" si="0"/>
        <v/>
      </c>
      <c r="J8" s="26" t="str">
        <f t="shared" si="1"/>
        <v/>
      </c>
      <c r="K8" s="65" t="str">
        <f t="shared" ref="K8:K71" si="2">IF(AND(C8="",D8="",F8="",G8="",H8=""),"",IF(C8="","←C列に従業員名を姓名(フルネーム)で入力してください。誤変換にお気を付けください。",IF(D8="","←D列に都道府県を入力してください",IF(F8="","←F列で給与の制度を１～３から選んでください",IF(AND(OR(F8=1,F8=2,F8=3),G8=""),"←G列に金額を入力してください",IF(AND(OR(F8=1,F8=2),H8=""),"←H列に所定労働時間を入力してください",""))))))</f>
        <v/>
      </c>
    </row>
    <row r="9" spans="1:11" ht="24" customHeight="1" x14ac:dyDescent="0.15">
      <c r="A9" s="19" t="str">
        <f>IF(C9&lt;&gt;"",MAX(A$7:A8)+1,"")</f>
        <v/>
      </c>
      <c r="E9" s="21" t="str">
        <f>IFERROR(VLOOKUP(D9,'（最低賃金）'!$A$3:$C$49,2,0),"")</f>
        <v/>
      </c>
      <c r="H9" s="24"/>
      <c r="I9" s="25" t="str">
        <f t="shared" si="0"/>
        <v/>
      </c>
      <c r="J9" s="26" t="str">
        <f t="shared" si="1"/>
        <v/>
      </c>
      <c r="K9" s="65" t="str">
        <f t="shared" si="2"/>
        <v/>
      </c>
    </row>
    <row r="10" spans="1:11" ht="24" customHeight="1" x14ac:dyDescent="0.15">
      <c r="A10" s="93" t="str">
        <f>IF(C10&lt;&gt;"",MAX(A$7:A9)+1,"")</f>
        <v/>
      </c>
      <c r="E10" s="21" t="str">
        <f>IFERROR(VLOOKUP(D10,'（最低賃金）'!$A$3:$C$49,2,0),"")</f>
        <v/>
      </c>
      <c r="H10" s="24"/>
      <c r="I10" s="25" t="str">
        <f t="shared" si="0"/>
        <v/>
      </c>
      <c r="J10" s="26" t="str">
        <f t="shared" si="1"/>
        <v/>
      </c>
      <c r="K10" s="65" t="str">
        <f t="shared" si="2"/>
        <v/>
      </c>
    </row>
    <row r="11" spans="1:11" ht="24" customHeight="1" x14ac:dyDescent="0.15">
      <c r="A11" s="19" t="str">
        <f>IF(C11&lt;&gt;"",MAX(A$7:A10)+1,"")</f>
        <v/>
      </c>
      <c r="E11" s="21" t="str">
        <f>IFERROR(VLOOKUP(D11,'（最低賃金）'!$A$3:$C$49,2,0),"")</f>
        <v/>
      </c>
      <c r="H11" s="24"/>
      <c r="I11" s="25" t="str">
        <f t="shared" si="0"/>
        <v/>
      </c>
      <c r="J11" s="26" t="str">
        <f t="shared" si="1"/>
        <v/>
      </c>
      <c r="K11" s="65" t="str">
        <f t="shared" si="2"/>
        <v/>
      </c>
    </row>
    <row r="12" spans="1:11" ht="24" customHeight="1" x14ac:dyDescent="0.15">
      <c r="A12" s="93" t="str">
        <f>IF(C12&lt;&gt;"",MAX(A$7:A11)+1,"")</f>
        <v/>
      </c>
      <c r="E12" s="21" t="str">
        <f>IFERROR(VLOOKUP(D12,'（最低賃金）'!$A$3:$C$49,2,0),"")</f>
        <v/>
      </c>
      <c r="H12" s="24"/>
      <c r="I12" s="25" t="str">
        <f t="shared" si="0"/>
        <v/>
      </c>
      <c r="J12" s="26" t="str">
        <f>IF(OR(E12="",I12=""),"",IF(OR(I12&lt;E12,ISNUMBER(I12)=FALSE),"×(法定外・特例等対象外です)",IF(I12&lt;=E12+50,"〇","－")))</f>
        <v/>
      </c>
      <c r="K12" s="65" t="str">
        <f t="shared" si="2"/>
        <v/>
      </c>
    </row>
    <row r="13" spans="1:11" ht="24" customHeight="1" x14ac:dyDescent="0.15">
      <c r="A13" s="19" t="str">
        <f>IF(C13&lt;&gt;"",MAX(A$7:A12)+1,"")</f>
        <v/>
      </c>
      <c r="E13" s="21" t="str">
        <f>IFERROR(VLOOKUP(D13,'（最低賃金）'!$A$3:$C$49,2,0),"")</f>
        <v/>
      </c>
      <c r="H13" s="24"/>
      <c r="I13" s="25" t="str">
        <f t="shared" si="0"/>
        <v/>
      </c>
      <c r="J13" s="26" t="str">
        <f t="shared" ref="J13:J76" si="3">IF(OR(E13="",I13=""),"",IF(OR(I13&lt;E13,ISNUMBER(I13)=FALSE),"×(法定外・特例等対象外です)",IF(I13&lt;=E13+50,"〇","－")))</f>
        <v/>
      </c>
      <c r="K13" s="65" t="str">
        <f t="shared" si="2"/>
        <v/>
      </c>
    </row>
    <row r="14" spans="1:11" ht="24" customHeight="1" x14ac:dyDescent="0.15">
      <c r="A14" s="19" t="str">
        <f>IF(C14&lt;&gt;"",MAX(A$7:A13)+1,"")</f>
        <v/>
      </c>
      <c r="E14" s="21" t="str">
        <f>IFERROR(VLOOKUP(D14,'（最低賃金）'!$A$3:$C$49,2,0),"")</f>
        <v/>
      </c>
      <c r="H14" s="24"/>
      <c r="I14" s="25" t="str">
        <f t="shared" si="0"/>
        <v/>
      </c>
      <c r="J14" s="26" t="str">
        <f t="shared" si="3"/>
        <v/>
      </c>
      <c r="K14" s="65" t="str">
        <f t="shared" si="2"/>
        <v/>
      </c>
    </row>
    <row r="15" spans="1:11" ht="24" customHeight="1" x14ac:dyDescent="0.15">
      <c r="A15" s="93" t="str">
        <f>IF(C15&lt;&gt;"",MAX(A$7:A14)+1,"")</f>
        <v/>
      </c>
      <c r="E15" s="21" t="str">
        <f>IFERROR(VLOOKUP(D15,'（最低賃金）'!$A$3:$C$49,2,0),"")</f>
        <v/>
      </c>
      <c r="H15" s="24"/>
      <c r="I15" s="25" t="str">
        <f t="shared" si="0"/>
        <v/>
      </c>
      <c r="J15" s="26" t="str">
        <f t="shared" si="3"/>
        <v/>
      </c>
      <c r="K15" s="65" t="str">
        <f t="shared" si="2"/>
        <v/>
      </c>
    </row>
    <row r="16" spans="1:11" ht="24" customHeight="1" x14ac:dyDescent="0.15">
      <c r="A16" s="19" t="str">
        <f>IF(C16&lt;&gt;"",MAX(A$7:A15)+1,"")</f>
        <v/>
      </c>
      <c r="E16" s="21" t="str">
        <f>IFERROR(VLOOKUP(D16,'（最低賃金）'!$A$3:$C$49,2,0),"")</f>
        <v/>
      </c>
      <c r="H16" s="24"/>
      <c r="I16" s="25" t="str">
        <f t="shared" si="0"/>
        <v/>
      </c>
      <c r="J16" s="26" t="str">
        <f t="shared" si="3"/>
        <v/>
      </c>
      <c r="K16" s="65" t="str">
        <f t="shared" si="2"/>
        <v/>
      </c>
    </row>
    <row r="17" spans="1:11" ht="24" customHeight="1" x14ac:dyDescent="0.15">
      <c r="A17" s="93" t="str">
        <f>IF(C17&lt;&gt;"",MAX(A$7:A16)+1,"")</f>
        <v/>
      </c>
      <c r="E17" s="21" t="str">
        <f>IFERROR(VLOOKUP(D17,'（最低賃金）'!$A$3:$C$49,2,0),"")</f>
        <v/>
      </c>
      <c r="H17" s="24"/>
      <c r="I17" s="25" t="str">
        <f t="shared" si="0"/>
        <v/>
      </c>
      <c r="J17" s="26" t="str">
        <f t="shared" si="3"/>
        <v/>
      </c>
      <c r="K17" s="65" t="str">
        <f t="shared" si="2"/>
        <v/>
      </c>
    </row>
    <row r="18" spans="1:11" ht="24" customHeight="1" x14ac:dyDescent="0.15">
      <c r="A18" s="19" t="str">
        <f>IF(C18&lt;&gt;"",MAX(A$7:A17)+1,"")</f>
        <v/>
      </c>
      <c r="E18" s="21" t="str">
        <f>IFERROR(VLOOKUP(D18,'（最低賃金）'!$A$3:$C$49,2,0),"")</f>
        <v/>
      </c>
      <c r="H18" s="24"/>
      <c r="I18" s="25" t="str">
        <f t="shared" si="0"/>
        <v/>
      </c>
      <c r="J18" s="26" t="str">
        <f t="shared" si="3"/>
        <v/>
      </c>
      <c r="K18" s="65" t="str">
        <f t="shared" si="2"/>
        <v/>
      </c>
    </row>
    <row r="19" spans="1:11" ht="24" customHeight="1" x14ac:dyDescent="0.15">
      <c r="A19" s="93" t="str">
        <f>IF(C19&lt;&gt;"",MAX(A$7:A18)+1,"")</f>
        <v/>
      </c>
      <c r="E19" s="21" t="str">
        <f>IFERROR(VLOOKUP(D19,'（最低賃金）'!$A$3:$C$49,2,0),"")</f>
        <v/>
      </c>
      <c r="H19" s="24"/>
      <c r="I19" s="25" t="str">
        <f t="shared" si="0"/>
        <v/>
      </c>
      <c r="J19" s="26" t="str">
        <f t="shared" si="3"/>
        <v/>
      </c>
      <c r="K19" s="65" t="str">
        <f t="shared" si="2"/>
        <v/>
      </c>
    </row>
    <row r="20" spans="1:11" ht="24" customHeight="1" x14ac:dyDescent="0.15">
      <c r="A20" s="19" t="str">
        <f>IF(C20&lt;&gt;"",MAX(A$7:A19)+1,"")</f>
        <v/>
      </c>
      <c r="E20" s="21" t="str">
        <f>IFERROR(VLOOKUP(D20,'（最低賃金）'!$A$3:$C$49,2,0),"")</f>
        <v/>
      </c>
      <c r="H20" s="24"/>
      <c r="I20" s="25" t="str">
        <f t="shared" si="0"/>
        <v/>
      </c>
      <c r="J20" s="26" t="str">
        <f t="shared" si="3"/>
        <v/>
      </c>
      <c r="K20" s="65" t="str">
        <f t="shared" si="2"/>
        <v/>
      </c>
    </row>
    <row r="21" spans="1:11" ht="24" customHeight="1" x14ac:dyDescent="0.15">
      <c r="A21" s="19" t="str">
        <f>IF(C21&lt;&gt;"",MAX(A$7:A20)+1,"")</f>
        <v/>
      </c>
      <c r="E21" s="21" t="str">
        <f>IFERROR(VLOOKUP(D21,'（最低賃金）'!$A$3:$C$49,2,0),"")</f>
        <v/>
      </c>
      <c r="H21" s="24"/>
      <c r="I21" s="25" t="str">
        <f t="shared" si="0"/>
        <v/>
      </c>
      <c r="J21" s="26" t="str">
        <f t="shared" si="3"/>
        <v/>
      </c>
      <c r="K21" s="65" t="str">
        <f t="shared" si="2"/>
        <v/>
      </c>
    </row>
    <row r="22" spans="1:11" ht="24" customHeight="1" x14ac:dyDescent="0.15">
      <c r="A22" s="93" t="str">
        <f>IF(C22&lt;&gt;"",MAX(A$7:A21)+1,"")</f>
        <v/>
      </c>
      <c r="E22" s="21" t="str">
        <f>IFERROR(VLOOKUP(D22,'（最低賃金）'!$A$3:$C$49,2,0),"")</f>
        <v/>
      </c>
      <c r="H22" s="24"/>
      <c r="I22" s="25" t="str">
        <f t="shared" si="0"/>
        <v/>
      </c>
      <c r="J22" s="26" t="str">
        <f t="shared" si="3"/>
        <v/>
      </c>
      <c r="K22" s="65" t="str">
        <f t="shared" si="2"/>
        <v/>
      </c>
    </row>
    <row r="23" spans="1:11" ht="24" customHeight="1" x14ac:dyDescent="0.15">
      <c r="A23" s="19" t="str">
        <f>IF(C23&lt;&gt;"",MAX(A$7:A22)+1,"")</f>
        <v/>
      </c>
      <c r="E23" s="21" t="str">
        <f>IFERROR(VLOOKUP(D23,'（最低賃金）'!$A$3:$C$49,2,0),"")</f>
        <v/>
      </c>
      <c r="H23" s="24"/>
      <c r="I23" s="25" t="str">
        <f t="shared" si="0"/>
        <v/>
      </c>
      <c r="J23" s="26" t="str">
        <f t="shared" si="3"/>
        <v/>
      </c>
      <c r="K23" s="65" t="str">
        <f t="shared" si="2"/>
        <v/>
      </c>
    </row>
    <row r="24" spans="1:11" ht="24" customHeight="1" x14ac:dyDescent="0.15">
      <c r="A24" s="93" t="str">
        <f>IF(C24&lt;&gt;"",MAX(A$7:A23)+1,"")</f>
        <v/>
      </c>
      <c r="E24" s="21" t="str">
        <f>IFERROR(VLOOKUP(D24,'（最低賃金）'!$A$3:$C$49,2,0),"")</f>
        <v/>
      </c>
      <c r="H24" s="24"/>
      <c r="I24" s="25" t="str">
        <f t="shared" si="0"/>
        <v/>
      </c>
      <c r="J24" s="26" t="str">
        <f t="shared" si="3"/>
        <v/>
      </c>
      <c r="K24" s="65" t="str">
        <f t="shared" si="2"/>
        <v/>
      </c>
    </row>
    <row r="25" spans="1:11" ht="24" customHeight="1" x14ac:dyDescent="0.15">
      <c r="A25" s="19" t="str">
        <f>IF(C25&lt;&gt;"",MAX(A$7:A24)+1,"")</f>
        <v/>
      </c>
      <c r="E25" s="21" t="str">
        <f>IFERROR(VLOOKUP(D25,'（最低賃金）'!$A$3:$C$49,2,0),"")</f>
        <v/>
      </c>
      <c r="H25" s="24"/>
      <c r="I25" s="25" t="str">
        <f t="shared" si="0"/>
        <v/>
      </c>
      <c r="J25" s="26" t="str">
        <f t="shared" si="3"/>
        <v/>
      </c>
      <c r="K25" s="65" t="str">
        <f t="shared" si="2"/>
        <v/>
      </c>
    </row>
    <row r="26" spans="1:11" ht="24" customHeight="1" x14ac:dyDescent="0.15">
      <c r="A26" s="93" t="str">
        <f>IF(C26&lt;&gt;"",MAX(A$7:A25)+1,"")</f>
        <v/>
      </c>
      <c r="E26" s="21" t="str">
        <f>IFERROR(VLOOKUP(D26,'（最低賃金）'!$A$3:$C$49,2,0),"")</f>
        <v/>
      </c>
      <c r="H26" s="24"/>
      <c r="I26" s="25" t="str">
        <f t="shared" si="0"/>
        <v/>
      </c>
      <c r="J26" s="26" t="str">
        <f t="shared" si="3"/>
        <v/>
      </c>
      <c r="K26" s="65" t="str">
        <f t="shared" si="2"/>
        <v/>
      </c>
    </row>
    <row r="27" spans="1:11" ht="24" customHeight="1" x14ac:dyDescent="0.15">
      <c r="A27" s="19" t="str">
        <f>IF(C27&lt;&gt;"",MAX(A$7:A26)+1,"")</f>
        <v/>
      </c>
      <c r="E27" s="21" t="str">
        <f>IFERROR(VLOOKUP(D27,'（最低賃金）'!$A$3:$C$49,2,0),"")</f>
        <v/>
      </c>
      <c r="H27" s="24"/>
      <c r="I27" s="25" t="str">
        <f t="shared" si="0"/>
        <v/>
      </c>
      <c r="J27" s="26" t="str">
        <f t="shared" si="3"/>
        <v/>
      </c>
      <c r="K27" s="65" t="str">
        <f t="shared" si="2"/>
        <v/>
      </c>
    </row>
    <row r="28" spans="1:11" ht="24" customHeight="1" x14ac:dyDescent="0.15">
      <c r="A28" s="19" t="str">
        <f>IF(C28&lt;&gt;"",MAX(A$7:A27)+1,"")</f>
        <v/>
      </c>
      <c r="E28" s="21" t="str">
        <f>IFERROR(VLOOKUP(D28,'（最低賃金）'!$A$3:$C$49,2,0),"")</f>
        <v/>
      </c>
      <c r="H28" s="24"/>
      <c r="I28" s="25" t="str">
        <f t="shared" si="0"/>
        <v/>
      </c>
      <c r="J28" s="26" t="str">
        <f t="shared" si="3"/>
        <v/>
      </c>
      <c r="K28" s="65" t="str">
        <f t="shared" si="2"/>
        <v/>
      </c>
    </row>
    <row r="29" spans="1:11" ht="24" customHeight="1" x14ac:dyDescent="0.15">
      <c r="A29" s="93" t="str">
        <f>IF(C29&lt;&gt;"",MAX(A$7:A28)+1,"")</f>
        <v/>
      </c>
      <c r="E29" s="21" t="str">
        <f>IFERROR(VLOOKUP(D29,'（最低賃金）'!$A$3:$C$49,2,0),"")</f>
        <v/>
      </c>
      <c r="H29" s="24"/>
      <c r="I29" s="25" t="str">
        <f t="shared" si="0"/>
        <v/>
      </c>
      <c r="J29" s="26" t="str">
        <f t="shared" si="3"/>
        <v/>
      </c>
      <c r="K29" s="65" t="str">
        <f t="shared" si="2"/>
        <v/>
      </c>
    </row>
    <row r="30" spans="1:11" ht="24" customHeight="1" x14ac:dyDescent="0.15">
      <c r="A30" s="19" t="str">
        <f>IF(C30&lt;&gt;"",MAX(A$7:A29)+1,"")</f>
        <v/>
      </c>
      <c r="E30" s="21" t="str">
        <f>IFERROR(VLOOKUP(D30,'（最低賃金）'!$A$3:$C$49,2,0),"")</f>
        <v/>
      </c>
      <c r="H30" s="24"/>
      <c r="I30" s="25" t="str">
        <f t="shared" si="0"/>
        <v/>
      </c>
      <c r="J30" s="26" t="str">
        <f t="shared" si="3"/>
        <v/>
      </c>
      <c r="K30" s="65" t="str">
        <f t="shared" si="2"/>
        <v/>
      </c>
    </row>
    <row r="31" spans="1:11" ht="24" customHeight="1" x14ac:dyDescent="0.15">
      <c r="A31" s="93" t="str">
        <f>IF(C31&lt;&gt;"",MAX(A$7:A30)+1,"")</f>
        <v/>
      </c>
      <c r="E31" s="21" t="str">
        <f>IFERROR(VLOOKUP(D31,'（最低賃金）'!$A$3:$C$49,2,0),"")</f>
        <v/>
      </c>
      <c r="H31" s="24"/>
      <c r="I31" s="25" t="str">
        <f t="shared" si="0"/>
        <v/>
      </c>
      <c r="J31" s="26" t="str">
        <f t="shared" si="3"/>
        <v/>
      </c>
      <c r="K31" s="65" t="str">
        <f t="shared" si="2"/>
        <v/>
      </c>
    </row>
    <row r="32" spans="1:11" ht="24" customHeight="1" x14ac:dyDescent="0.15">
      <c r="A32" s="19" t="str">
        <f>IF(C32&lt;&gt;"",MAX(A$7:A31)+1,"")</f>
        <v/>
      </c>
      <c r="E32" s="21" t="str">
        <f>IFERROR(VLOOKUP(D32,'（最低賃金）'!$A$3:$C$49,2,0),"")</f>
        <v/>
      </c>
      <c r="H32" s="24"/>
      <c r="I32" s="25" t="str">
        <f t="shared" si="0"/>
        <v/>
      </c>
      <c r="J32" s="26" t="str">
        <f t="shared" si="3"/>
        <v/>
      </c>
      <c r="K32" s="65" t="str">
        <f t="shared" si="2"/>
        <v/>
      </c>
    </row>
    <row r="33" spans="1:11" ht="24" customHeight="1" x14ac:dyDescent="0.15">
      <c r="A33" s="93" t="str">
        <f>IF(C33&lt;&gt;"",MAX(A$7:A32)+1,"")</f>
        <v/>
      </c>
      <c r="E33" s="21" t="str">
        <f>IFERROR(VLOOKUP(D33,'（最低賃金）'!$A$3:$C$49,2,0),"")</f>
        <v/>
      </c>
      <c r="H33" s="24"/>
      <c r="I33" s="25" t="str">
        <f t="shared" si="0"/>
        <v/>
      </c>
      <c r="J33" s="26" t="str">
        <f t="shared" si="3"/>
        <v/>
      </c>
      <c r="K33" s="65" t="str">
        <f t="shared" si="2"/>
        <v/>
      </c>
    </row>
    <row r="34" spans="1:11" ht="24" customHeight="1" x14ac:dyDescent="0.15">
      <c r="A34" s="19" t="str">
        <f>IF(C34&lt;&gt;"",MAX(A$7:A33)+1,"")</f>
        <v/>
      </c>
      <c r="E34" s="21" t="str">
        <f>IFERROR(VLOOKUP(D34,'（最低賃金）'!$A$3:$C$49,2,0),"")</f>
        <v/>
      </c>
      <c r="H34" s="24"/>
      <c r="I34" s="25" t="str">
        <f t="shared" si="0"/>
        <v/>
      </c>
      <c r="J34" s="26" t="str">
        <f t="shared" si="3"/>
        <v/>
      </c>
      <c r="K34" s="65" t="str">
        <f t="shared" si="2"/>
        <v/>
      </c>
    </row>
    <row r="35" spans="1:11" ht="24" customHeight="1" x14ac:dyDescent="0.15">
      <c r="A35" s="19" t="str">
        <f>IF(C35&lt;&gt;"",MAX(A$7:A34)+1,"")</f>
        <v/>
      </c>
      <c r="E35" s="21" t="str">
        <f>IFERROR(VLOOKUP(D35,'（最低賃金）'!$A$3:$C$49,2,0),"")</f>
        <v/>
      </c>
      <c r="H35" s="24"/>
      <c r="I35" s="25" t="str">
        <f t="shared" si="0"/>
        <v/>
      </c>
      <c r="J35" s="26" t="str">
        <f t="shared" si="3"/>
        <v/>
      </c>
      <c r="K35" s="65" t="str">
        <f t="shared" si="2"/>
        <v/>
      </c>
    </row>
    <row r="36" spans="1:11" ht="24" customHeight="1" x14ac:dyDescent="0.15">
      <c r="A36" s="93" t="str">
        <f>IF(C36&lt;&gt;"",MAX(A$7:A35)+1,"")</f>
        <v/>
      </c>
      <c r="E36" s="21" t="str">
        <f>IFERROR(VLOOKUP(D36,'（最低賃金）'!$A$3:$C$49,2,0),"")</f>
        <v/>
      </c>
      <c r="H36" s="24"/>
      <c r="I36" s="25" t="str">
        <f t="shared" si="0"/>
        <v/>
      </c>
      <c r="J36" s="26" t="str">
        <f t="shared" si="3"/>
        <v/>
      </c>
      <c r="K36" s="65" t="str">
        <f t="shared" si="2"/>
        <v/>
      </c>
    </row>
    <row r="37" spans="1:11" ht="24" customHeight="1" x14ac:dyDescent="0.15">
      <c r="A37" s="19" t="str">
        <f>IF(C37&lt;&gt;"",MAX(A$7:A36)+1,"")</f>
        <v/>
      </c>
      <c r="E37" s="21" t="str">
        <f>IFERROR(VLOOKUP(D37,'（最低賃金）'!$A$3:$C$49,2,0),"")</f>
        <v/>
      </c>
      <c r="H37" s="24"/>
      <c r="I37" s="25" t="str">
        <f t="shared" si="0"/>
        <v/>
      </c>
      <c r="J37" s="26" t="str">
        <f t="shared" si="3"/>
        <v/>
      </c>
      <c r="K37" s="65" t="str">
        <f t="shared" si="2"/>
        <v/>
      </c>
    </row>
    <row r="38" spans="1:11" ht="24" customHeight="1" x14ac:dyDescent="0.15">
      <c r="A38" s="93" t="str">
        <f>IF(C38&lt;&gt;"",MAX(A$7:A37)+1,"")</f>
        <v/>
      </c>
      <c r="E38" s="21" t="str">
        <f>IFERROR(VLOOKUP(D38,'（最低賃金）'!$A$3:$C$49,2,0),"")</f>
        <v/>
      </c>
      <c r="H38" s="24"/>
      <c r="I38" s="25" t="str">
        <f t="shared" si="0"/>
        <v/>
      </c>
      <c r="J38" s="26" t="str">
        <f t="shared" si="3"/>
        <v/>
      </c>
      <c r="K38" s="65" t="str">
        <f t="shared" si="2"/>
        <v/>
      </c>
    </row>
    <row r="39" spans="1:11" ht="24" customHeight="1" x14ac:dyDescent="0.15">
      <c r="A39" s="19" t="str">
        <f>IF(C39&lt;&gt;"",MAX(A$7:A38)+1,"")</f>
        <v/>
      </c>
      <c r="E39" s="21" t="str">
        <f>IFERROR(VLOOKUP(D39,'（最低賃金）'!$A$3:$C$49,2,0),"")</f>
        <v/>
      </c>
      <c r="H39" s="24"/>
      <c r="I39" s="25" t="str">
        <f t="shared" si="0"/>
        <v/>
      </c>
      <c r="J39" s="26" t="str">
        <f t="shared" si="3"/>
        <v/>
      </c>
      <c r="K39" s="65" t="str">
        <f t="shared" si="2"/>
        <v/>
      </c>
    </row>
    <row r="40" spans="1:11" ht="24" customHeight="1" x14ac:dyDescent="0.15">
      <c r="A40" s="93" t="str">
        <f>IF(C40&lt;&gt;"",MAX(A$7:A39)+1,"")</f>
        <v/>
      </c>
      <c r="E40" s="21" t="str">
        <f>IFERROR(VLOOKUP(D40,'（最低賃金）'!$A$3:$C$49,2,0),"")</f>
        <v/>
      </c>
      <c r="H40" s="24"/>
      <c r="I40" s="25" t="str">
        <f t="shared" si="0"/>
        <v/>
      </c>
      <c r="J40" s="26" t="str">
        <f t="shared" si="3"/>
        <v/>
      </c>
      <c r="K40" s="65" t="str">
        <f t="shared" si="2"/>
        <v/>
      </c>
    </row>
    <row r="41" spans="1:11" ht="24" customHeight="1" x14ac:dyDescent="0.15">
      <c r="A41" s="19" t="str">
        <f>IF(C41&lt;&gt;"",MAX(A$7:A40)+1,"")</f>
        <v/>
      </c>
      <c r="E41" s="21" t="str">
        <f>IFERROR(VLOOKUP(D41,'（最低賃金）'!$A$3:$C$49,2,0),"")</f>
        <v/>
      </c>
      <c r="H41" s="24"/>
      <c r="I41" s="25" t="str">
        <f t="shared" si="0"/>
        <v/>
      </c>
      <c r="J41" s="26" t="str">
        <f t="shared" si="3"/>
        <v/>
      </c>
      <c r="K41" s="65" t="str">
        <f t="shared" si="2"/>
        <v/>
      </c>
    </row>
    <row r="42" spans="1:11" ht="24" customHeight="1" x14ac:dyDescent="0.15">
      <c r="A42" s="19" t="str">
        <f>IF(C42&lt;&gt;"",MAX(A$7:A41)+1,"")</f>
        <v/>
      </c>
      <c r="E42" s="21" t="str">
        <f>IFERROR(VLOOKUP(D42,'（最低賃金）'!$A$3:$C$49,2,0),"")</f>
        <v/>
      </c>
      <c r="H42" s="24"/>
      <c r="I42" s="25" t="str">
        <f t="shared" si="0"/>
        <v/>
      </c>
      <c r="J42" s="26" t="str">
        <f t="shared" si="3"/>
        <v/>
      </c>
      <c r="K42" s="65" t="str">
        <f t="shared" si="2"/>
        <v/>
      </c>
    </row>
    <row r="43" spans="1:11" ht="24" customHeight="1" x14ac:dyDescent="0.15">
      <c r="A43" s="93" t="str">
        <f>IF(C43&lt;&gt;"",MAX(A$7:A42)+1,"")</f>
        <v/>
      </c>
      <c r="E43" s="21" t="str">
        <f>IFERROR(VLOOKUP(D43,'（最低賃金）'!$A$3:$C$49,2,0),"")</f>
        <v/>
      </c>
      <c r="H43" s="24"/>
      <c r="I43" s="25" t="str">
        <f t="shared" si="0"/>
        <v/>
      </c>
      <c r="J43" s="26" t="str">
        <f t="shared" si="3"/>
        <v/>
      </c>
      <c r="K43" s="65" t="str">
        <f t="shared" si="2"/>
        <v/>
      </c>
    </row>
    <row r="44" spans="1:11" ht="24" customHeight="1" x14ac:dyDescent="0.15">
      <c r="A44" s="19" t="str">
        <f>IF(C44&lt;&gt;"",MAX(A$7:A43)+1,"")</f>
        <v/>
      </c>
      <c r="E44" s="21" t="str">
        <f>IFERROR(VLOOKUP(D44,'（最低賃金）'!$A$3:$C$49,2,0),"")</f>
        <v/>
      </c>
      <c r="H44" s="24"/>
      <c r="I44" s="25" t="str">
        <f t="shared" si="0"/>
        <v/>
      </c>
      <c r="J44" s="26" t="str">
        <f t="shared" si="3"/>
        <v/>
      </c>
      <c r="K44" s="65" t="str">
        <f t="shared" si="2"/>
        <v/>
      </c>
    </row>
    <row r="45" spans="1:11" ht="24" customHeight="1" x14ac:dyDescent="0.15">
      <c r="A45" s="93" t="str">
        <f>IF(C45&lt;&gt;"",MAX(A$7:A44)+1,"")</f>
        <v/>
      </c>
      <c r="E45" s="21" t="str">
        <f>IFERROR(VLOOKUP(D45,'（最低賃金）'!$A$3:$C$49,2,0),"")</f>
        <v/>
      </c>
      <c r="H45" s="24"/>
      <c r="I45" s="25" t="str">
        <f t="shared" si="0"/>
        <v/>
      </c>
      <c r="J45" s="26" t="str">
        <f t="shared" si="3"/>
        <v/>
      </c>
      <c r="K45" s="65" t="str">
        <f t="shared" si="2"/>
        <v/>
      </c>
    </row>
    <row r="46" spans="1:11" ht="24" customHeight="1" x14ac:dyDescent="0.15">
      <c r="A46" s="19" t="str">
        <f>IF(C46&lt;&gt;"",MAX(A$7:A45)+1,"")</f>
        <v/>
      </c>
      <c r="E46" s="21" t="str">
        <f>IFERROR(VLOOKUP(D46,'（最低賃金）'!$A$3:$C$49,2,0),"")</f>
        <v/>
      </c>
      <c r="H46" s="24"/>
      <c r="I46" s="25" t="str">
        <f t="shared" si="0"/>
        <v/>
      </c>
      <c r="J46" s="26" t="str">
        <f t="shared" si="3"/>
        <v/>
      </c>
      <c r="K46" s="65" t="str">
        <f t="shared" si="2"/>
        <v/>
      </c>
    </row>
    <row r="47" spans="1:11" ht="24" customHeight="1" x14ac:dyDescent="0.15">
      <c r="A47" s="93" t="str">
        <f>IF(C47&lt;&gt;"",MAX(A$7:A46)+1,"")</f>
        <v/>
      </c>
      <c r="E47" s="21" t="str">
        <f>IFERROR(VLOOKUP(D47,'（最低賃金）'!$A$3:$C$49,2,0),"")</f>
        <v/>
      </c>
      <c r="H47" s="24"/>
      <c r="I47" s="25" t="str">
        <f t="shared" si="0"/>
        <v/>
      </c>
      <c r="J47" s="26" t="str">
        <f t="shared" si="3"/>
        <v/>
      </c>
      <c r="K47" s="65" t="str">
        <f t="shared" si="2"/>
        <v/>
      </c>
    </row>
    <row r="48" spans="1:11" ht="24" customHeight="1" x14ac:dyDescent="0.15">
      <c r="A48" s="19" t="str">
        <f>IF(C48&lt;&gt;"",MAX(A$7:A47)+1,"")</f>
        <v/>
      </c>
      <c r="E48" s="21" t="str">
        <f>IFERROR(VLOOKUP(D48,'（最低賃金）'!$A$3:$C$49,2,0),"")</f>
        <v/>
      </c>
      <c r="H48" s="24"/>
      <c r="I48" s="25" t="str">
        <f t="shared" si="0"/>
        <v/>
      </c>
      <c r="J48" s="26" t="str">
        <f t="shared" si="3"/>
        <v/>
      </c>
      <c r="K48" s="65" t="str">
        <f t="shared" si="2"/>
        <v/>
      </c>
    </row>
    <row r="49" spans="1:11" ht="24" customHeight="1" x14ac:dyDescent="0.15">
      <c r="A49" s="19" t="str">
        <f>IF(C49&lt;&gt;"",MAX(A$7:A48)+1,"")</f>
        <v/>
      </c>
      <c r="E49" s="21" t="str">
        <f>IFERROR(VLOOKUP(D49,'（最低賃金）'!$A$3:$C$49,2,0),"")</f>
        <v/>
      </c>
      <c r="H49" s="24"/>
      <c r="I49" s="25" t="str">
        <f t="shared" si="0"/>
        <v/>
      </c>
      <c r="J49" s="26" t="str">
        <f t="shared" si="3"/>
        <v/>
      </c>
      <c r="K49" s="65" t="str">
        <f t="shared" si="2"/>
        <v/>
      </c>
    </row>
    <row r="50" spans="1:11" ht="24" customHeight="1" x14ac:dyDescent="0.15">
      <c r="A50" s="93" t="str">
        <f>IF(C50&lt;&gt;"",MAX(A$7:A49)+1,"")</f>
        <v/>
      </c>
      <c r="E50" s="21" t="str">
        <f>IFERROR(VLOOKUP(D50,'（最低賃金）'!$A$3:$C$49,2,0),"")</f>
        <v/>
      </c>
      <c r="H50" s="24"/>
      <c r="I50" s="25" t="str">
        <f t="shared" si="0"/>
        <v/>
      </c>
      <c r="J50" s="26" t="str">
        <f t="shared" si="3"/>
        <v/>
      </c>
      <c r="K50" s="65" t="str">
        <f t="shared" si="2"/>
        <v/>
      </c>
    </row>
    <row r="51" spans="1:11" ht="24" customHeight="1" x14ac:dyDescent="0.15">
      <c r="A51" s="19" t="str">
        <f>IF(C51&lt;&gt;"",MAX(A$7:A50)+1,"")</f>
        <v/>
      </c>
      <c r="E51" s="21" t="str">
        <f>IFERROR(VLOOKUP(D51,'（最低賃金）'!$A$3:$C$49,2,0),"")</f>
        <v/>
      </c>
      <c r="H51" s="24"/>
      <c r="I51" s="25" t="str">
        <f t="shared" si="0"/>
        <v/>
      </c>
      <c r="J51" s="26" t="str">
        <f t="shared" si="3"/>
        <v/>
      </c>
      <c r="K51" s="65" t="str">
        <f t="shared" si="2"/>
        <v/>
      </c>
    </row>
    <row r="52" spans="1:11" ht="24" customHeight="1" x14ac:dyDescent="0.15">
      <c r="A52" s="93" t="str">
        <f>IF(C52&lt;&gt;"",MAX(A$7:A51)+1,"")</f>
        <v/>
      </c>
      <c r="E52" s="21" t="str">
        <f>IFERROR(VLOOKUP(D52,'（最低賃金）'!$A$3:$C$49,2,0),"")</f>
        <v/>
      </c>
      <c r="H52" s="24"/>
      <c r="I52" s="25" t="str">
        <f t="shared" si="0"/>
        <v/>
      </c>
      <c r="J52" s="26" t="str">
        <f t="shared" si="3"/>
        <v/>
      </c>
      <c r="K52" s="65" t="str">
        <f t="shared" si="2"/>
        <v/>
      </c>
    </row>
    <row r="53" spans="1:11" ht="24" customHeight="1" x14ac:dyDescent="0.15">
      <c r="A53" s="19" t="str">
        <f>IF(C53&lt;&gt;"",MAX(A$7:A52)+1,"")</f>
        <v/>
      </c>
      <c r="E53" s="21" t="str">
        <f>IFERROR(VLOOKUP(D53,'（最低賃金）'!$A$3:$C$49,2,0),"")</f>
        <v/>
      </c>
      <c r="H53" s="24"/>
      <c r="I53" s="25" t="str">
        <f t="shared" si="0"/>
        <v/>
      </c>
      <c r="J53" s="26" t="str">
        <f t="shared" si="3"/>
        <v/>
      </c>
      <c r="K53" s="65" t="str">
        <f t="shared" si="2"/>
        <v/>
      </c>
    </row>
    <row r="54" spans="1:11" ht="24" customHeight="1" x14ac:dyDescent="0.15">
      <c r="A54" s="93" t="str">
        <f>IF(C54&lt;&gt;"",MAX(A$7:A53)+1,"")</f>
        <v/>
      </c>
      <c r="E54" s="21" t="str">
        <f>IFERROR(VLOOKUP(D54,'（最低賃金）'!$A$3:$C$49,2,0),"")</f>
        <v/>
      </c>
      <c r="H54" s="24"/>
      <c r="I54" s="25" t="str">
        <f t="shared" si="0"/>
        <v/>
      </c>
      <c r="J54" s="26" t="str">
        <f t="shared" si="3"/>
        <v/>
      </c>
      <c r="K54" s="65" t="str">
        <f t="shared" si="2"/>
        <v/>
      </c>
    </row>
    <row r="55" spans="1:11" ht="24" customHeight="1" x14ac:dyDescent="0.15">
      <c r="A55" s="19" t="str">
        <f>IF(C55&lt;&gt;"",MAX(A$7:A54)+1,"")</f>
        <v/>
      </c>
      <c r="E55" s="21" t="str">
        <f>IFERROR(VLOOKUP(D55,'（最低賃金）'!$A$3:$C$49,2,0),"")</f>
        <v/>
      </c>
      <c r="H55" s="24"/>
      <c r="I55" s="25" t="str">
        <f t="shared" si="0"/>
        <v/>
      </c>
      <c r="J55" s="26" t="str">
        <f t="shared" si="3"/>
        <v/>
      </c>
      <c r="K55" s="65" t="str">
        <f t="shared" si="2"/>
        <v/>
      </c>
    </row>
    <row r="56" spans="1:11" ht="24" customHeight="1" x14ac:dyDescent="0.15">
      <c r="A56" s="19" t="str">
        <f>IF(C56&lt;&gt;"",MAX(A$7:A55)+1,"")</f>
        <v/>
      </c>
      <c r="E56" s="21" t="str">
        <f>IFERROR(VLOOKUP(D56,'（最低賃金）'!$A$3:$C$49,2,0),"")</f>
        <v/>
      </c>
      <c r="H56" s="24"/>
      <c r="I56" s="25" t="str">
        <f t="shared" si="0"/>
        <v/>
      </c>
      <c r="J56" s="26" t="str">
        <f t="shared" si="3"/>
        <v/>
      </c>
      <c r="K56" s="65" t="str">
        <f t="shared" si="2"/>
        <v/>
      </c>
    </row>
    <row r="57" spans="1:11" ht="24" customHeight="1" x14ac:dyDescent="0.15">
      <c r="A57" s="93" t="str">
        <f>IF(C57&lt;&gt;"",MAX(A$7:A56)+1,"")</f>
        <v/>
      </c>
      <c r="E57" s="21" t="str">
        <f>IFERROR(VLOOKUP(D57,'（最低賃金）'!$A$3:$C$49,2,0),"")</f>
        <v/>
      </c>
      <c r="H57" s="24"/>
      <c r="I57" s="25" t="str">
        <f t="shared" si="0"/>
        <v/>
      </c>
      <c r="J57" s="26" t="str">
        <f t="shared" si="3"/>
        <v/>
      </c>
      <c r="K57" s="65" t="str">
        <f t="shared" si="2"/>
        <v/>
      </c>
    </row>
    <row r="58" spans="1:11" ht="24" customHeight="1" x14ac:dyDescent="0.15">
      <c r="A58" s="19" t="str">
        <f>IF(C58&lt;&gt;"",MAX(A$7:A57)+1,"")</f>
        <v/>
      </c>
      <c r="E58" s="21" t="str">
        <f>IFERROR(VLOOKUP(D58,'（最低賃金）'!$A$3:$C$49,2,0),"")</f>
        <v/>
      </c>
      <c r="H58" s="24"/>
      <c r="I58" s="25" t="str">
        <f t="shared" si="0"/>
        <v/>
      </c>
      <c r="J58" s="26" t="str">
        <f t="shared" si="3"/>
        <v/>
      </c>
      <c r="K58" s="65" t="str">
        <f t="shared" si="2"/>
        <v/>
      </c>
    </row>
    <row r="59" spans="1:11" ht="24" customHeight="1" x14ac:dyDescent="0.15">
      <c r="A59" s="93" t="str">
        <f>IF(C59&lt;&gt;"",MAX(A$7:A58)+1,"")</f>
        <v/>
      </c>
      <c r="E59" s="21" t="str">
        <f>IFERROR(VLOOKUP(D59,'（最低賃金）'!$A$3:$C$49,2,0),"")</f>
        <v/>
      </c>
      <c r="H59" s="24"/>
      <c r="I59" s="25" t="str">
        <f t="shared" si="0"/>
        <v/>
      </c>
      <c r="J59" s="26" t="str">
        <f t="shared" si="3"/>
        <v/>
      </c>
      <c r="K59" s="65" t="str">
        <f t="shared" si="2"/>
        <v/>
      </c>
    </row>
    <row r="60" spans="1:11" ht="24" customHeight="1" x14ac:dyDescent="0.15">
      <c r="A60" s="19" t="str">
        <f>IF(C60&lt;&gt;"",MAX(A$7:A59)+1,"")</f>
        <v/>
      </c>
      <c r="E60" s="21" t="str">
        <f>IFERROR(VLOOKUP(D60,'（最低賃金）'!$A$3:$C$49,2,0),"")</f>
        <v/>
      </c>
      <c r="H60" s="24"/>
      <c r="I60" s="25" t="str">
        <f t="shared" si="0"/>
        <v/>
      </c>
      <c r="J60" s="26" t="str">
        <f t="shared" si="3"/>
        <v/>
      </c>
      <c r="K60" s="65" t="str">
        <f t="shared" si="2"/>
        <v/>
      </c>
    </row>
    <row r="61" spans="1:11" ht="24" customHeight="1" x14ac:dyDescent="0.15">
      <c r="A61" s="93" t="str">
        <f>IF(C61&lt;&gt;"",MAX(A$7:A60)+1,"")</f>
        <v/>
      </c>
      <c r="E61" s="21" t="str">
        <f>IFERROR(VLOOKUP(D61,'（最低賃金）'!$A$3:$C$49,2,0),"")</f>
        <v/>
      </c>
      <c r="H61" s="24"/>
      <c r="I61" s="25" t="str">
        <f t="shared" si="0"/>
        <v/>
      </c>
      <c r="J61" s="26" t="str">
        <f t="shared" si="3"/>
        <v/>
      </c>
      <c r="K61" s="65" t="str">
        <f t="shared" si="2"/>
        <v/>
      </c>
    </row>
    <row r="62" spans="1:11" ht="24" customHeight="1" x14ac:dyDescent="0.15">
      <c r="A62" s="19" t="str">
        <f>IF(C62&lt;&gt;"",MAX(A$7:A61)+1,"")</f>
        <v/>
      </c>
      <c r="E62" s="21" t="str">
        <f>IFERROR(VLOOKUP(D62,'（最低賃金）'!$A$3:$C$49,2,0),"")</f>
        <v/>
      </c>
      <c r="H62" s="24"/>
      <c r="I62" s="25" t="str">
        <f t="shared" si="0"/>
        <v/>
      </c>
      <c r="J62" s="26" t="str">
        <f t="shared" si="3"/>
        <v/>
      </c>
      <c r="K62" s="65" t="str">
        <f t="shared" si="2"/>
        <v/>
      </c>
    </row>
    <row r="63" spans="1:11" ht="24" customHeight="1" x14ac:dyDescent="0.15">
      <c r="A63" s="19" t="str">
        <f>IF(C63&lt;&gt;"",MAX(A$7:A62)+1,"")</f>
        <v/>
      </c>
      <c r="E63" s="21" t="str">
        <f>IFERROR(VLOOKUP(D63,'（最低賃金）'!$A$3:$C$49,2,0),"")</f>
        <v/>
      </c>
      <c r="H63" s="24"/>
      <c r="I63" s="25" t="str">
        <f t="shared" si="0"/>
        <v/>
      </c>
      <c r="J63" s="26" t="str">
        <f t="shared" si="3"/>
        <v/>
      </c>
      <c r="K63" s="65" t="str">
        <f t="shared" si="2"/>
        <v/>
      </c>
    </row>
    <row r="64" spans="1:11" ht="24" customHeight="1" x14ac:dyDescent="0.15">
      <c r="A64" s="93" t="str">
        <f>IF(C64&lt;&gt;"",MAX(A$7:A63)+1,"")</f>
        <v/>
      </c>
      <c r="E64" s="21" t="str">
        <f>IFERROR(VLOOKUP(D64,'（最低賃金）'!$A$3:$C$49,2,0),"")</f>
        <v/>
      </c>
      <c r="H64" s="24"/>
      <c r="I64" s="25" t="str">
        <f t="shared" si="0"/>
        <v/>
      </c>
      <c r="J64" s="26" t="str">
        <f t="shared" si="3"/>
        <v/>
      </c>
      <c r="K64" s="65" t="str">
        <f t="shared" si="2"/>
        <v/>
      </c>
    </row>
    <row r="65" spans="1:11" ht="24" customHeight="1" x14ac:dyDescent="0.15">
      <c r="A65" s="19" t="str">
        <f>IF(C65&lt;&gt;"",MAX(A$7:A64)+1,"")</f>
        <v/>
      </c>
      <c r="E65" s="21" t="str">
        <f>IFERROR(VLOOKUP(D65,'（最低賃金）'!$A$3:$C$49,2,0),"")</f>
        <v/>
      </c>
      <c r="H65" s="24"/>
      <c r="I65" s="25" t="str">
        <f t="shared" si="0"/>
        <v/>
      </c>
      <c r="J65" s="26" t="str">
        <f t="shared" si="3"/>
        <v/>
      </c>
      <c r="K65" s="65" t="str">
        <f t="shared" si="2"/>
        <v/>
      </c>
    </row>
    <row r="66" spans="1:11" ht="24" customHeight="1" x14ac:dyDescent="0.15">
      <c r="A66" s="93" t="str">
        <f>IF(C66&lt;&gt;"",MAX(A$7:A65)+1,"")</f>
        <v/>
      </c>
      <c r="E66" s="21" t="str">
        <f>IFERROR(VLOOKUP(D66,'（最低賃金）'!$A$3:$C$49,2,0),"")</f>
        <v/>
      </c>
      <c r="H66" s="24"/>
      <c r="I66" s="25" t="str">
        <f t="shared" si="0"/>
        <v/>
      </c>
      <c r="J66" s="26" t="str">
        <f t="shared" si="3"/>
        <v/>
      </c>
      <c r="K66" s="65" t="str">
        <f t="shared" si="2"/>
        <v/>
      </c>
    </row>
    <row r="67" spans="1:11" ht="24" customHeight="1" x14ac:dyDescent="0.15">
      <c r="A67" s="19" t="str">
        <f>IF(C67&lt;&gt;"",MAX(A$7:A66)+1,"")</f>
        <v/>
      </c>
      <c r="E67" s="21" t="str">
        <f>IFERROR(VLOOKUP(D67,'（最低賃金）'!$A$3:$C$49,2,0),"")</f>
        <v/>
      </c>
      <c r="H67" s="24"/>
      <c r="I67" s="25" t="str">
        <f t="shared" si="0"/>
        <v/>
      </c>
      <c r="J67" s="26" t="str">
        <f t="shared" si="3"/>
        <v/>
      </c>
      <c r="K67" s="65" t="str">
        <f t="shared" si="2"/>
        <v/>
      </c>
    </row>
    <row r="68" spans="1:11" ht="24" customHeight="1" x14ac:dyDescent="0.15">
      <c r="A68" s="93" t="str">
        <f>IF(C68&lt;&gt;"",MAX(A$7:A67)+1,"")</f>
        <v/>
      </c>
      <c r="E68" s="21" t="str">
        <f>IFERROR(VLOOKUP(D68,'（最低賃金）'!$A$3:$C$49,2,0),"")</f>
        <v/>
      </c>
      <c r="H68" s="24"/>
      <c r="I68" s="25" t="str">
        <f t="shared" si="0"/>
        <v/>
      </c>
      <c r="J68" s="26" t="str">
        <f t="shared" si="3"/>
        <v/>
      </c>
      <c r="K68" s="65" t="str">
        <f t="shared" si="2"/>
        <v/>
      </c>
    </row>
    <row r="69" spans="1:11" ht="24" customHeight="1" x14ac:dyDescent="0.15">
      <c r="A69" s="19" t="str">
        <f>IF(C69&lt;&gt;"",MAX(A$7:A68)+1,"")</f>
        <v/>
      </c>
      <c r="E69" s="21" t="str">
        <f>IFERROR(VLOOKUP(D69,'（最低賃金）'!$A$3:$C$49,2,0),"")</f>
        <v/>
      </c>
      <c r="H69" s="24"/>
      <c r="I69" s="25" t="str">
        <f t="shared" si="0"/>
        <v/>
      </c>
      <c r="J69" s="26" t="str">
        <f t="shared" si="3"/>
        <v/>
      </c>
      <c r="K69" s="65" t="str">
        <f t="shared" si="2"/>
        <v/>
      </c>
    </row>
    <row r="70" spans="1:11" ht="24" customHeight="1" x14ac:dyDescent="0.15">
      <c r="A70" s="19" t="str">
        <f>IF(C70&lt;&gt;"",MAX(A$7:A69)+1,"")</f>
        <v/>
      </c>
      <c r="E70" s="21" t="str">
        <f>IFERROR(VLOOKUP(D70,'（最低賃金）'!$A$3:$C$49,2,0),"")</f>
        <v/>
      </c>
      <c r="H70" s="24"/>
      <c r="I70" s="25" t="str">
        <f t="shared" si="0"/>
        <v/>
      </c>
      <c r="J70" s="26" t="str">
        <f t="shared" si="3"/>
        <v/>
      </c>
      <c r="K70" s="65" t="str">
        <f t="shared" si="2"/>
        <v/>
      </c>
    </row>
    <row r="71" spans="1:11" ht="24" customHeight="1" x14ac:dyDescent="0.15">
      <c r="A71" s="93" t="str">
        <f>IF(C71&lt;&gt;"",MAX(A$7:A70)+1,"")</f>
        <v/>
      </c>
      <c r="E71" s="21" t="str">
        <f>IFERROR(VLOOKUP(D71,'（最低賃金）'!$A$3:$C$49,2,0),"")</f>
        <v/>
      </c>
      <c r="H71" s="24"/>
      <c r="I71" s="25" t="str">
        <f t="shared" ref="I71:I134" si="4">IFERROR(IF(AND(OR(F71=1,F71=2,F71=3),G71=""),"G列に金額を入力してください",IF(AND(OR(F71=1,F71=2),H71=""),"H列に労働時間を入力してください",IF(OR(F71=1,F71=2),ROUNDDOWN(G71/H71,),IF($F71=3,G71,"")))),"")</f>
        <v/>
      </c>
      <c r="J71" s="26" t="str">
        <f t="shared" si="3"/>
        <v/>
      </c>
      <c r="K71" s="65" t="str">
        <f t="shared" si="2"/>
        <v/>
      </c>
    </row>
    <row r="72" spans="1:11" ht="24" customHeight="1" x14ac:dyDescent="0.15">
      <c r="A72" s="19" t="str">
        <f>IF(C72&lt;&gt;"",MAX(A$7:A71)+1,"")</f>
        <v/>
      </c>
      <c r="E72" s="21" t="str">
        <f>IFERROR(VLOOKUP(D72,'（最低賃金）'!$A$3:$C$49,2,0),"")</f>
        <v/>
      </c>
      <c r="H72" s="24"/>
      <c r="I72" s="25" t="str">
        <f t="shared" si="4"/>
        <v/>
      </c>
      <c r="J72" s="26" t="str">
        <f t="shared" si="3"/>
        <v/>
      </c>
      <c r="K72" s="65" t="str">
        <f t="shared" ref="K72:K135" si="5">IF(AND(C72="",D72="",F72="",G72="",H72=""),"",IF(C72="","←C列に従業員名を姓名(フルネーム)で入力してください。誤変換にお気を付けください。",IF(D72="","←D列に都道府県を入力してください",IF(F72="","←F列で給与の制度を１～３から選んでください",IF(AND(OR(F72=1,F72=2,F72=3),G72=""),"←G列に金額を入力してください",IF(AND(OR(F72=1,F72=2),H72=""),"←H列に所定労働時間を入力してください",""))))))</f>
        <v/>
      </c>
    </row>
    <row r="73" spans="1:11" ht="24" customHeight="1" x14ac:dyDescent="0.15">
      <c r="A73" s="93" t="str">
        <f>IF(C73&lt;&gt;"",MAX(A$7:A72)+1,"")</f>
        <v/>
      </c>
      <c r="E73" s="21" t="str">
        <f>IFERROR(VLOOKUP(D73,'（最低賃金）'!$A$3:$C$49,2,0),"")</f>
        <v/>
      </c>
      <c r="H73" s="24"/>
      <c r="I73" s="25" t="str">
        <f t="shared" si="4"/>
        <v/>
      </c>
      <c r="J73" s="26" t="str">
        <f t="shared" si="3"/>
        <v/>
      </c>
      <c r="K73" s="65" t="str">
        <f t="shared" si="5"/>
        <v/>
      </c>
    </row>
    <row r="74" spans="1:11" ht="24" customHeight="1" x14ac:dyDescent="0.15">
      <c r="A74" s="19" t="str">
        <f>IF(C74&lt;&gt;"",MAX(A$7:A73)+1,"")</f>
        <v/>
      </c>
      <c r="E74" s="21" t="str">
        <f>IFERROR(VLOOKUP(D74,'（最低賃金）'!$A$3:$C$49,2,0),"")</f>
        <v/>
      </c>
      <c r="H74" s="24"/>
      <c r="I74" s="25" t="str">
        <f t="shared" si="4"/>
        <v/>
      </c>
      <c r="J74" s="26" t="str">
        <f t="shared" si="3"/>
        <v/>
      </c>
      <c r="K74" s="65" t="str">
        <f t="shared" si="5"/>
        <v/>
      </c>
    </row>
    <row r="75" spans="1:11" ht="24" customHeight="1" x14ac:dyDescent="0.15">
      <c r="A75" s="93" t="str">
        <f>IF(C75&lt;&gt;"",MAX(A$7:A74)+1,"")</f>
        <v/>
      </c>
      <c r="E75" s="21" t="str">
        <f>IFERROR(VLOOKUP(D75,'（最低賃金）'!$A$3:$C$49,2,0),"")</f>
        <v/>
      </c>
      <c r="H75" s="24"/>
      <c r="I75" s="25" t="str">
        <f t="shared" si="4"/>
        <v/>
      </c>
      <c r="J75" s="26" t="str">
        <f t="shared" si="3"/>
        <v/>
      </c>
      <c r="K75" s="65" t="str">
        <f t="shared" si="5"/>
        <v/>
      </c>
    </row>
    <row r="76" spans="1:11" ht="24" customHeight="1" x14ac:dyDescent="0.15">
      <c r="A76" s="19" t="str">
        <f>IF(C76&lt;&gt;"",MAX(A$7:A75)+1,"")</f>
        <v/>
      </c>
      <c r="E76" s="21" t="str">
        <f>IFERROR(VLOOKUP(D76,'（最低賃金）'!$A$3:$C$49,2,0),"")</f>
        <v/>
      </c>
      <c r="H76" s="24"/>
      <c r="I76" s="25" t="str">
        <f t="shared" si="4"/>
        <v/>
      </c>
      <c r="J76" s="26" t="str">
        <f t="shared" si="3"/>
        <v/>
      </c>
      <c r="K76" s="65" t="str">
        <f t="shared" si="5"/>
        <v/>
      </c>
    </row>
    <row r="77" spans="1:11" ht="24" customHeight="1" x14ac:dyDescent="0.15">
      <c r="A77" s="19" t="str">
        <f>IF(C77&lt;&gt;"",MAX(A$7:A76)+1,"")</f>
        <v/>
      </c>
      <c r="E77" s="21" t="str">
        <f>IFERROR(VLOOKUP(D77,'（最低賃金）'!$A$3:$C$49,2,0),"")</f>
        <v/>
      </c>
      <c r="H77" s="24"/>
      <c r="I77" s="25" t="str">
        <f t="shared" si="4"/>
        <v/>
      </c>
      <c r="J77" s="26" t="str">
        <f t="shared" ref="J77:J140" si="6">IF(OR(E77="",I77=""),"",IF(OR(I77&lt;E77,ISNUMBER(I77)=FALSE),"×(法定外・特例等対象外です)",IF(I77&lt;=E77+50,"〇","－")))</f>
        <v/>
      </c>
      <c r="K77" s="65" t="str">
        <f t="shared" si="5"/>
        <v/>
      </c>
    </row>
    <row r="78" spans="1:11" ht="24" customHeight="1" x14ac:dyDescent="0.15">
      <c r="A78" s="93" t="str">
        <f>IF(C78&lt;&gt;"",MAX(A$7:A77)+1,"")</f>
        <v/>
      </c>
      <c r="E78" s="21" t="str">
        <f>IFERROR(VLOOKUP(D78,'（最低賃金）'!$A$3:$C$49,2,0),"")</f>
        <v/>
      </c>
      <c r="H78" s="24"/>
      <c r="I78" s="25" t="str">
        <f t="shared" si="4"/>
        <v/>
      </c>
      <c r="J78" s="26" t="str">
        <f t="shared" si="6"/>
        <v/>
      </c>
      <c r="K78" s="65" t="str">
        <f t="shared" si="5"/>
        <v/>
      </c>
    </row>
    <row r="79" spans="1:11" ht="24" customHeight="1" x14ac:dyDescent="0.15">
      <c r="A79" s="19" t="str">
        <f>IF(C79&lt;&gt;"",MAX(A$7:A78)+1,"")</f>
        <v/>
      </c>
      <c r="E79" s="21" t="str">
        <f>IFERROR(VLOOKUP(D79,'（最低賃金）'!$A$3:$C$49,2,0),"")</f>
        <v/>
      </c>
      <c r="H79" s="24"/>
      <c r="I79" s="25" t="str">
        <f t="shared" si="4"/>
        <v/>
      </c>
      <c r="J79" s="26" t="str">
        <f t="shared" si="6"/>
        <v/>
      </c>
      <c r="K79" s="65" t="str">
        <f t="shared" si="5"/>
        <v/>
      </c>
    </row>
    <row r="80" spans="1:11" ht="24" customHeight="1" x14ac:dyDescent="0.15">
      <c r="A80" s="93" t="str">
        <f>IF(C80&lt;&gt;"",MAX(A$7:A79)+1,"")</f>
        <v/>
      </c>
      <c r="E80" s="21" t="str">
        <f>IFERROR(VLOOKUP(D80,'（最低賃金）'!$A$3:$C$49,2,0),"")</f>
        <v/>
      </c>
      <c r="H80" s="24"/>
      <c r="I80" s="25" t="str">
        <f t="shared" si="4"/>
        <v/>
      </c>
      <c r="J80" s="26" t="str">
        <f t="shared" si="6"/>
        <v/>
      </c>
      <c r="K80" s="65" t="str">
        <f t="shared" si="5"/>
        <v/>
      </c>
    </row>
    <row r="81" spans="1:11" ht="24" customHeight="1" x14ac:dyDescent="0.15">
      <c r="A81" s="19" t="str">
        <f>IF(C81&lt;&gt;"",MAX(A$7:A80)+1,"")</f>
        <v/>
      </c>
      <c r="E81" s="21" t="str">
        <f>IFERROR(VLOOKUP(D81,'（最低賃金）'!$A$3:$C$49,2,0),"")</f>
        <v/>
      </c>
      <c r="H81" s="24"/>
      <c r="I81" s="25" t="str">
        <f t="shared" si="4"/>
        <v/>
      </c>
      <c r="J81" s="26" t="str">
        <f t="shared" si="6"/>
        <v/>
      </c>
      <c r="K81" s="65" t="str">
        <f t="shared" si="5"/>
        <v/>
      </c>
    </row>
    <row r="82" spans="1:11" ht="24" customHeight="1" x14ac:dyDescent="0.15">
      <c r="A82" s="93" t="str">
        <f>IF(C82&lt;&gt;"",MAX(A$7:A81)+1,"")</f>
        <v/>
      </c>
      <c r="E82" s="21" t="str">
        <f>IFERROR(VLOOKUP(D82,'（最低賃金）'!$A$3:$C$49,2,0),"")</f>
        <v/>
      </c>
      <c r="H82" s="24"/>
      <c r="I82" s="25" t="str">
        <f t="shared" si="4"/>
        <v/>
      </c>
      <c r="J82" s="26" t="str">
        <f t="shared" si="6"/>
        <v/>
      </c>
      <c r="K82" s="65" t="str">
        <f t="shared" si="5"/>
        <v/>
      </c>
    </row>
    <row r="83" spans="1:11" ht="24" customHeight="1" x14ac:dyDescent="0.15">
      <c r="A83" s="19" t="str">
        <f>IF(C83&lt;&gt;"",MAX(A$7:A82)+1,"")</f>
        <v/>
      </c>
      <c r="E83" s="21" t="str">
        <f>IFERROR(VLOOKUP(D83,'（最低賃金）'!$A$3:$C$49,2,0),"")</f>
        <v/>
      </c>
      <c r="H83" s="24"/>
      <c r="I83" s="25" t="str">
        <f t="shared" si="4"/>
        <v/>
      </c>
      <c r="J83" s="26" t="str">
        <f t="shared" si="6"/>
        <v/>
      </c>
      <c r="K83" s="65" t="str">
        <f t="shared" si="5"/>
        <v/>
      </c>
    </row>
    <row r="84" spans="1:11" ht="24" customHeight="1" x14ac:dyDescent="0.15">
      <c r="A84" s="19" t="str">
        <f>IF(C84&lt;&gt;"",MAX(A$7:A83)+1,"")</f>
        <v/>
      </c>
      <c r="E84" s="21" t="str">
        <f>IFERROR(VLOOKUP(D84,'（最低賃金）'!$A$3:$C$49,2,0),"")</f>
        <v/>
      </c>
      <c r="H84" s="24"/>
      <c r="I84" s="25" t="str">
        <f t="shared" si="4"/>
        <v/>
      </c>
      <c r="J84" s="26" t="str">
        <f t="shared" si="6"/>
        <v/>
      </c>
      <c r="K84" s="65" t="str">
        <f t="shared" si="5"/>
        <v/>
      </c>
    </row>
    <row r="85" spans="1:11" ht="24" customHeight="1" x14ac:dyDescent="0.15">
      <c r="A85" s="93" t="str">
        <f>IF(C85&lt;&gt;"",MAX(A$7:A84)+1,"")</f>
        <v/>
      </c>
      <c r="E85" s="21" t="str">
        <f>IFERROR(VLOOKUP(D85,'（最低賃金）'!$A$3:$C$49,2,0),"")</f>
        <v/>
      </c>
      <c r="H85" s="24"/>
      <c r="I85" s="25" t="str">
        <f t="shared" si="4"/>
        <v/>
      </c>
      <c r="J85" s="26" t="str">
        <f t="shared" si="6"/>
        <v/>
      </c>
      <c r="K85" s="65" t="str">
        <f t="shared" si="5"/>
        <v/>
      </c>
    </row>
    <row r="86" spans="1:11" ht="24" customHeight="1" x14ac:dyDescent="0.15">
      <c r="A86" s="19" t="str">
        <f>IF(C86&lt;&gt;"",MAX(A$7:A85)+1,"")</f>
        <v/>
      </c>
      <c r="E86" s="21" t="str">
        <f>IFERROR(VLOOKUP(D86,'（最低賃金）'!$A$3:$C$49,2,0),"")</f>
        <v/>
      </c>
      <c r="H86" s="24"/>
      <c r="I86" s="25" t="str">
        <f t="shared" si="4"/>
        <v/>
      </c>
      <c r="J86" s="26" t="str">
        <f t="shared" si="6"/>
        <v/>
      </c>
      <c r="K86" s="65" t="str">
        <f t="shared" si="5"/>
        <v/>
      </c>
    </row>
    <row r="87" spans="1:11" ht="24" customHeight="1" x14ac:dyDescent="0.15">
      <c r="A87" s="93" t="str">
        <f>IF(C87&lt;&gt;"",MAX(A$7:A86)+1,"")</f>
        <v/>
      </c>
      <c r="E87" s="21" t="str">
        <f>IFERROR(VLOOKUP(D87,'（最低賃金）'!$A$3:$C$49,2,0),"")</f>
        <v/>
      </c>
      <c r="H87" s="24"/>
      <c r="I87" s="25" t="str">
        <f t="shared" si="4"/>
        <v/>
      </c>
      <c r="J87" s="26" t="str">
        <f t="shared" si="6"/>
        <v/>
      </c>
      <c r="K87" s="65" t="str">
        <f t="shared" si="5"/>
        <v/>
      </c>
    </row>
    <row r="88" spans="1:11" ht="24" customHeight="1" x14ac:dyDescent="0.15">
      <c r="A88" s="19" t="str">
        <f>IF(C88&lt;&gt;"",MAX(A$7:A87)+1,"")</f>
        <v/>
      </c>
      <c r="E88" s="21" t="str">
        <f>IFERROR(VLOOKUP(D88,'（最低賃金）'!$A$3:$C$49,2,0),"")</f>
        <v/>
      </c>
      <c r="H88" s="24"/>
      <c r="I88" s="25" t="str">
        <f t="shared" si="4"/>
        <v/>
      </c>
      <c r="J88" s="26" t="str">
        <f t="shared" si="6"/>
        <v/>
      </c>
      <c r="K88" s="65" t="str">
        <f t="shared" si="5"/>
        <v/>
      </c>
    </row>
    <row r="89" spans="1:11" ht="24" customHeight="1" x14ac:dyDescent="0.15">
      <c r="A89" s="93" t="str">
        <f>IF(C89&lt;&gt;"",MAX(A$7:A88)+1,"")</f>
        <v/>
      </c>
      <c r="E89" s="21" t="str">
        <f>IFERROR(VLOOKUP(D89,'（最低賃金）'!$A$3:$C$49,2,0),"")</f>
        <v/>
      </c>
      <c r="H89" s="24"/>
      <c r="I89" s="25" t="str">
        <f t="shared" si="4"/>
        <v/>
      </c>
      <c r="J89" s="26" t="str">
        <f t="shared" si="6"/>
        <v/>
      </c>
      <c r="K89" s="65" t="str">
        <f t="shared" si="5"/>
        <v/>
      </c>
    </row>
    <row r="90" spans="1:11" ht="24" customHeight="1" x14ac:dyDescent="0.15">
      <c r="A90" s="19" t="str">
        <f>IF(C90&lt;&gt;"",MAX(A$7:A89)+1,"")</f>
        <v/>
      </c>
      <c r="E90" s="21" t="str">
        <f>IFERROR(VLOOKUP(D90,'（最低賃金）'!$A$3:$C$49,2,0),"")</f>
        <v/>
      </c>
      <c r="H90" s="24"/>
      <c r="I90" s="25" t="str">
        <f t="shared" si="4"/>
        <v/>
      </c>
      <c r="J90" s="26" t="str">
        <f t="shared" si="6"/>
        <v/>
      </c>
      <c r="K90" s="65" t="str">
        <f t="shared" si="5"/>
        <v/>
      </c>
    </row>
    <row r="91" spans="1:11" ht="24" customHeight="1" x14ac:dyDescent="0.15">
      <c r="A91" s="19" t="str">
        <f>IF(C91&lt;&gt;"",MAX(A$7:A90)+1,"")</f>
        <v/>
      </c>
      <c r="E91" s="21" t="str">
        <f>IFERROR(VLOOKUP(D91,'（最低賃金）'!$A$3:$C$49,2,0),"")</f>
        <v/>
      </c>
      <c r="H91" s="24"/>
      <c r="I91" s="25" t="str">
        <f t="shared" si="4"/>
        <v/>
      </c>
      <c r="J91" s="26" t="str">
        <f t="shared" si="6"/>
        <v/>
      </c>
      <c r="K91" s="65" t="str">
        <f t="shared" si="5"/>
        <v/>
      </c>
    </row>
    <row r="92" spans="1:11" ht="24" customHeight="1" x14ac:dyDescent="0.15">
      <c r="A92" s="93" t="str">
        <f>IF(C92&lt;&gt;"",MAX(A$7:A91)+1,"")</f>
        <v/>
      </c>
      <c r="E92" s="21" t="str">
        <f>IFERROR(VLOOKUP(D92,'（最低賃金）'!$A$3:$C$49,2,0),"")</f>
        <v/>
      </c>
      <c r="H92" s="24"/>
      <c r="I92" s="25" t="str">
        <f t="shared" si="4"/>
        <v/>
      </c>
      <c r="J92" s="26" t="str">
        <f t="shared" si="6"/>
        <v/>
      </c>
      <c r="K92" s="65" t="str">
        <f t="shared" si="5"/>
        <v/>
      </c>
    </row>
    <row r="93" spans="1:11" ht="24" customHeight="1" x14ac:dyDescent="0.15">
      <c r="A93" s="19" t="str">
        <f>IF(C93&lt;&gt;"",MAX(A$7:A92)+1,"")</f>
        <v/>
      </c>
      <c r="E93" s="21" t="str">
        <f>IFERROR(VLOOKUP(D93,'（最低賃金）'!$A$3:$C$49,2,0),"")</f>
        <v/>
      </c>
      <c r="H93" s="24"/>
      <c r="I93" s="25" t="str">
        <f t="shared" si="4"/>
        <v/>
      </c>
      <c r="J93" s="26" t="str">
        <f t="shared" si="6"/>
        <v/>
      </c>
      <c r="K93" s="65" t="str">
        <f t="shared" si="5"/>
        <v/>
      </c>
    </row>
    <row r="94" spans="1:11" ht="24" customHeight="1" x14ac:dyDescent="0.15">
      <c r="A94" s="93" t="str">
        <f>IF(C94&lt;&gt;"",MAX(A$7:A93)+1,"")</f>
        <v/>
      </c>
      <c r="E94" s="21" t="str">
        <f>IFERROR(VLOOKUP(D94,'（最低賃金）'!$A$3:$C$49,2,0),"")</f>
        <v/>
      </c>
      <c r="H94" s="24"/>
      <c r="I94" s="25" t="str">
        <f t="shared" si="4"/>
        <v/>
      </c>
      <c r="J94" s="26" t="str">
        <f t="shared" si="6"/>
        <v/>
      </c>
      <c r="K94" s="65" t="str">
        <f t="shared" si="5"/>
        <v/>
      </c>
    </row>
    <row r="95" spans="1:11" ht="24" customHeight="1" x14ac:dyDescent="0.15">
      <c r="A95" s="19" t="str">
        <f>IF(C95&lt;&gt;"",MAX(A$7:A94)+1,"")</f>
        <v/>
      </c>
      <c r="E95" s="21" t="str">
        <f>IFERROR(VLOOKUP(D95,'（最低賃金）'!$A$3:$C$49,2,0),"")</f>
        <v/>
      </c>
      <c r="H95" s="24"/>
      <c r="I95" s="25" t="str">
        <f t="shared" si="4"/>
        <v/>
      </c>
      <c r="J95" s="26" t="str">
        <f t="shared" si="6"/>
        <v/>
      </c>
      <c r="K95" s="65" t="str">
        <f t="shared" si="5"/>
        <v/>
      </c>
    </row>
    <row r="96" spans="1:11" ht="24" customHeight="1" x14ac:dyDescent="0.15">
      <c r="A96" s="93" t="str">
        <f>IF(C96&lt;&gt;"",MAX(A$7:A95)+1,"")</f>
        <v/>
      </c>
      <c r="E96" s="21" t="str">
        <f>IFERROR(VLOOKUP(D96,'（最低賃金）'!$A$3:$C$49,2,0),"")</f>
        <v/>
      </c>
      <c r="H96" s="24"/>
      <c r="I96" s="25" t="str">
        <f t="shared" si="4"/>
        <v/>
      </c>
      <c r="J96" s="26" t="str">
        <f t="shared" si="6"/>
        <v/>
      </c>
      <c r="K96" s="65" t="str">
        <f t="shared" si="5"/>
        <v/>
      </c>
    </row>
    <row r="97" spans="1:11" ht="24" customHeight="1" x14ac:dyDescent="0.15">
      <c r="A97" s="19" t="str">
        <f>IF(C97&lt;&gt;"",MAX(A$7:A96)+1,"")</f>
        <v/>
      </c>
      <c r="E97" s="21" t="str">
        <f>IFERROR(VLOOKUP(D97,'（最低賃金）'!$A$3:$C$49,2,0),"")</f>
        <v/>
      </c>
      <c r="H97" s="24"/>
      <c r="I97" s="25" t="str">
        <f t="shared" si="4"/>
        <v/>
      </c>
      <c r="J97" s="26" t="str">
        <f t="shared" si="6"/>
        <v/>
      </c>
      <c r="K97" s="65" t="str">
        <f t="shared" si="5"/>
        <v/>
      </c>
    </row>
    <row r="98" spans="1:11" ht="24" customHeight="1" x14ac:dyDescent="0.15">
      <c r="A98" s="19" t="str">
        <f>IF(C98&lt;&gt;"",MAX(A$7:A97)+1,"")</f>
        <v/>
      </c>
      <c r="E98" s="21" t="str">
        <f>IFERROR(VLOOKUP(D98,'（最低賃金）'!$A$3:$C$49,2,0),"")</f>
        <v/>
      </c>
      <c r="H98" s="24"/>
      <c r="I98" s="25" t="str">
        <f t="shared" si="4"/>
        <v/>
      </c>
      <c r="J98" s="26" t="str">
        <f t="shared" si="6"/>
        <v/>
      </c>
      <c r="K98" s="65" t="str">
        <f t="shared" si="5"/>
        <v/>
      </c>
    </row>
    <row r="99" spans="1:11" ht="24" customHeight="1" x14ac:dyDescent="0.15">
      <c r="A99" s="93" t="str">
        <f>IF(C99&lt;&gt;"",MAX(A$7:A98)+1,"")</f>
        <v/>
      </c>
      <c r="E99" s="21" t="str">
        <f>IFERROR(VLOOKUP(D99,'（最低賃金）'!$A$3:$C$49,2,0),"")</f>
        <v/>
      </c>
      <c r="H99" s="24"/>
      <c r="I99" s="25" t="str">
        <f t="shared" si="4"/>
        <v/>
      </c>
      <c r="J99" s="26" t="str">
        <f t="shared" si="6"/>
        <v/>
      </c>
      <c r="K99" s="65" t="str">
        <f t="shared" si="5"/>
        <v/>
      </c>
    </row>
    <row r="100" spans="1:11" ht="24" customHeight="1" x14ac:dyDescent="0.15">
      <c r="A100" s="19" t="str">
        <f>IF(C100&lt;&gt;"",MAX(A$7:A99)+1,"")</f>
        <v/>
      </c>
      <c r="E100" s="21" t="str">
        <f>IFERROR(VLOOKUP(D100,'（最低賃金）'!$A$3:$C$49,2,0),"")</f>
        <v/>
      </c>
      <c r="H100" s="24"/>
      <c r="I100" s="25" t="str">
        <f t="shared" si="4"/>
        <v/>
      </c>
      <c r="J100" s="26" t="str">
        <f t="shared" si="6"/>
        <v/>
      </c>
      <c r="K100" s="65" t="str">
        <f t="shared" si="5"/>
        <v/>
      </c>
    </row>
    <row r="101" spans="1:11" ht="24" customHeight="1" x14ac:dyDescent="0.15">
      <c r="A101" s="93" t="str">
        <f>IF(C101&lt;&gt;"",MAX(A$7:A100)+1,"")</f>
        <v/>
      </c>
      <c r="E101" s="21" t="str">
        <f>IFERROR(VLOOKUP(D101,'（最低賃金）'!$A$3:$C$49,2,0),"")</f>
        <v/>
      </c>
      <c r="H101" s="24"/>
      <c r="I101" s="25" t="str">
        <f t="shared" si="4"/>
        <v/>
      </c>
      <c r="J101" s="26" t="str">
        <f t="shared" si="6"/>
        <v/>
      </c>
      <c r="K101" s="65" t="str">
        <f t="shared" si="5"/>
        <v/>
      </c>
    </row>
    <row r="102" spans="1:11" ht="24" customHeight="1" x14ac:dyDescent="0.15">
      <c r="A102" s="19" t="str">
        <f>IF(C102&lt;&gt;"",MAX(A$7:A101)+1,"")</f>
        <v/>
      </c>
      <c r="E102" s="21" t="str">
        <f>IFERROR(VLOOKUP(D102,'（最低賃金）'!$A$3:$C$49,2,0),"")</f>
        <v/>
      </c>
      <c r="H102" s="24"/>
      <c r="I102" s="25" t="str">
        <f t="shared" si="4"/>
        <v/>
      </c>
      <c r="J102" s="26" t="str">
        <f t="shared" si="6"/>
        <v/>
      </c>
      <c r="K102" s="65" t="str">
        <f t="shared" si="5"/>
        <v/>
      </c>
    </row>
    <row r="103" spans="1:11" ht="24" customHeight="1" x14ac:dyDescent="0.15">
      <c r="A103" s="93" t="str">
        <f>IF(C103&lt;&gt;"",MAX(A$7:A102)+1,"")</f>
        <v/>
      </c>
      <c r="E103" s="21" t="str">
        <f>IFERROR(VLOOKUP(D103,'（最低賃金）'!$A$3:$C$49,2,0),"")</f>
        <v/>
      </c>
      <c r="H103" s="24"/>
      <c r="I103" s="25" t="str">
        <f t="shared" si="4"/>
        <v/>
      </c>
      <c r="J103" s="26" t="str">
        <f t="shared" si="6"/>
        <v/>
      </c>
      <c r="K103" s="65" t="str">
        <f t="shared" si="5"/>
        <v/>
      </c>
    </row>
    <row r="104" spans="1:11" ht="24" customHeight="1" x14ac:dyDescent="0.15">
      <c r="A104" s="19" t="str">
        <f>IF(C104&lt;&gt;"",MAX(A$7:A103)+1,"")</f>
        <v/>
      </c>
      <c r="E104" s="21" t="str">
        <f>IFERROR(VLOOKUP(D104,'（最低賃金）'!$A$3:$C$49,2,0),"")</f>
        <v/>
      </c>
      <c r="H104" s="24"/>
      <c r="I104" s="25" t="str">
        <f t="shared" si="4"/>
        <v/>
      </c>
      <c r="J104" s="26" t="str">
        <f t="shared" si="6"/>
        <v/>
      </c>
      <c r="K104" s="65" t="str">
        <f t="shared" si="5"/>
        <v/>
      </c>
    </row>
    <row r="105" spans="1:11" ht="24" customHeight="1" x14ac:dyDescent="0.15">
      <c r="A105" s="19" t="str">
        <f>IF(C105&lt;&gt;"",MAX(A$7:A104)+1,"")</f>
        <v/>
      </c>
      <c r="E105" s="21" t="str">
        <f>IFERROR(VLOOKUP(D105,'（最低賃金）'!$A$3:$C$49,2,0),"")</f>
        <v/>
      </c>
      <c r="H105" s="24"/>
      <c r="I105" s="25" t="str">
        <f t="shared" si="4"/>
        <v/>
      </c>
      <c r="J105" s="26" t="str">
        <f t="shared" si="6"/>
        <v/>
      </c>
      <c r="K105" s="65" t="str">
        <f t="shared" si="5"/>
        <v/>
      </c>
    </row>
    <row r="106" spans="1:11" ht="24" customHeight="1" x14ac:dyDescent="0.15">
      <c r="A106" s="93" t="str">
        <f>IF(C106&lt;&gt;"",MAX(A$7:A105)+1,"")</f>
        <v/>
      </c>
      <c r="E106" s="21" t="str">
        <f>IFERROR(VLOOKUP(D106,'（最低賃金）'!$A$3:$C$49,2,0),"")</f>
        <v/>
      </c>
      <c r="H106" s="24"/>
      <c r="I106" s="25" t="str">
        <f t="shared" si="4"/>
        <v/>
      </c>
      <c r="J106" s="26" t="str">
        <f t="shared" si="6"/>
        <v/>
      </c>
      <c r="K106" s="65" t="str">
        <f t="shared" si="5"/>
        <v/>
      </c>
    </row>
    <row r="107" spans="1:11" ht="24" customHeight="1" x14ac:dyDescent="0.15">
      <c r="A107" s="19" t="str">
        <f>IF(C107&lt;&gt;"",MAX(A$7:A106)+1,"")</f>
        <v/>
      </c>
      <c r="E107" s="21" t="str">
        <f>IFERROR(VLOOKUP(D107,'（最低賃金）'!$A$3:$C$49,2,0),"")</f>
        <v/>
      </c>
      <c r="H107" s="24"/>
      <c r="I107" s="25" t="str">
        <f t="shared" si="4"/>
        <v/>
      </c>
      <c r="J107" s="26" t="str">
        <f t="shared" si="6"/>
        <v/>
      </c>
      <c r="K107" s="65" t="str">
        <f t="shared" si="5"/>
        <v/>
      </c>
    </row>
    <row r="108" spans="1:11" ht="24" customHeight="1" x14ac:dyDescent="0.15">
      <c r="A108" s="93" t="str">
        <f>IF(C108&lt;&gt;"",MAX(A$7:A107)+1,"")</f>
        <v/>
      </c>
      <c r="E108" s="21" t="str">
        <f>IFERROR(VLOOKUP(D108,'（最低賃金）'!$A$3:$C$49,2,0),"")</f>
        <v/>
      </c>
      <c r="H108" s="24"/>
      <c r="I108" s="25" t="str">
        <f t="shared" si="4"/>
        <v/>
      </c>
      <c r="J108" s="26" t="str">
        <f t="shared" si="6"/>
        <v/>
      </c>
      <c r="K108" s="65" t="str">
        <f t="shared" si="5"/>
        <v/>
      </c>
    </row>
    <row r="109" spans="1:11" ht="24" customHeight="1" x14ac:dyDescent="0.15">
      <c r="A109" s="19" t="str">
        <f>IF(C109&lt;&gt;"",MAX(A$7:A108)+1,"")</f>
        <v/>
      </c>
      <c r="E109" s="21" t="str">
        <f>IFERROR(VLOOKUP(D109,'（最低賃金）'!$A$3:$C$49,2,0),"")</f>
        <v/>
      </c>
      <c r="H109" s="24"/>
      <c r="I109" s="25" t="str">
        <f t="shared" si="4"/>
        <v/>
      </c>
      <c r="J109" s="26" t="str">
        <f t="shared" si="6"/>
        <v/>
      </c>
      <c r="K109" s="65" t="str">
        <f t="shared" si="5"/>
        <v/>
      </c>
    </row>
    <row r="110" spans="1:11" ht="24" customHeight="1" x14ac:dyDescent="0.15">
      <c r="A110" s="93" t="str">
        <f>IF(C110&lt;&gt;"",MAX(A$7:A109)+1,"")</f>
        <v/>
      </c>
      <c r="E110" s="21" t="str">
        <f>IFERROR(VLOOKUP(D110,'（最低賃金）'!$A$3:$C$49,2,0),"")</f>
        <v/>
      </c>
      <c r="H110" s="24"/>
      <c r="I110" s="25" t="str">
        <f t="shared" si="4"/>
        <v/>
      </c>
      <c r="J110" s="26" t="str">
        <f t="shared" si="6"/>
        <v/>
      </c>
      <c r="K110" s="65" t="str">
        <f t="shared" si="5"/>
        <v/>
      </c>
    </row>
    <row r="111" spans="1:11" ht="24" customHeight="1" x14ac:dyDescent="0.15">
      <c r="A111" s="19" t="str">
        <f>IF(C111&lt;&gt;"",MAX(A$7:A110)+1,"")</f>
        <v/>
      </c>
      <c r="E111" s="21" t="str">
        <f>IFERROR(VLOOKUP(D111,'（最低賃金）'!$A$3:$C$49,2,0),"")</f>
        <v/>
      </c>
      <c r="H111" s="24"/>
      <c r="I111" s="25" t="str">
        <f t="shared" si="4"/>
        <v/>
      </c>
      <c r="J111" s="26" t="str">
        <f t="shared" si="6"/>
        <v/>
      </c>
      <c r="K111" s="65" t="str">
        <f t="shared" si="5"/>
        <v/>
      </c>
    </row>
    <row r="112" spans="1:11" ht="24" customHeight="1" x14ac:dyDescent="0.15">
      <c r="A112" s="19" t="str">
        <f>IF(C112&lt;&gt;"",MAX(A$7:A111)+1,"")</f>
        <v/>
      </c>
      <c r="E112" s="21" t="str">
        <f>IFERROR(VLOOKUP(D112,'（最低賃金）'!$A$3:$C$49,2,0),"")</f>
        <v/>
      </c>
      <c r="H112" s="24"/>
      <c r="I112" s="25" t="str">
        <f t="shared" si="4"/>
        <v/>
      </c>
      <c r="J112" s="26" t="str">
        <f t="shared" si="6"/>
        <v/>
      </c>
      <c r="K112" s="65" t="str">
        <f t="shared" si="5"/>
        <v/>
      </c>
    </row>
    <row r="113" spans="1:11" ht="24" customHeight="1" x14ac:dyDescent="0.15">
      <c r="A113" s="93" t="str">
        <f>IF(C113&lt;&gt;"",MAX(A$7:A112)+1,"")</f>
        <v/>
      </c>
      <c r="E113" s="21" t="str">
        <f>IFERROR(VLOOKUP(D113,'（最低賃金）'!$A$3:$C$49,2,0),"")</f>
        <v/>
      </c>
      <c r="H113" s="24"/>
      <c r="I113" s="25" t="str">
        <f t="shared" si="4"/>
        <v/>
      </c>
      <c r="J113" s="26" t="str">
        <f t="shared" si="6"/>
        <v/>
      </c>
      <c r="K113" s="65" t="str">
        <f t="shared" si="5"/>
        <v/>
      </c>
    </row>
    <row r="114" spans="1:11" ht="24" customHeight="1" x14ac:dyDescent="0.15">
      <c r="A114" s="19" t="str">
        <f>IF(C114&lt;&gt;"",MAX(A$7:A113)+1,"")</f>
        <v/>
      </c>
      <c r="E114" s="21" t="str">
        <f>IFERROR(VLOOKUP(D114,'（最低賃金）'!$A$3:$C$49,2,0),"")</f>
        <v/>
      </c>
      <c r="H114" s="24"/>
      <c r="I114" s="25" t="str">
        <f t="shared" si="4"/>
        <v/>
      </c>
      <c r="J114" s="26" t="str">
        <f t="shared" si="6"/>
        <v/>
      </c>
      <c r="K114" s="65" t="str">
        <f t="shared" si="5"/>
        <v/>
      </c>
    </row>
    <row r="115" spans="1:11" ht="24" customHeight="1" x14ac:dyDescent="0.15">
      <c r="A115" s="93" t="str">
        <f>IF(C115&lt;&gt;"",MAX(A$7:A114)+1,"")</f>
        <v/>
      </c>
      <c r="E115" s="21" t="str">
        <f>IFERROR(VLOOKUP(D115,'（最低賃金）'!$A$3:$C$49,2,0),"")</f>
        <v/>
      </c>
      <c r="H115" s="24"/>
      <c r="I115" s="25" t="str">
        <f t="shared" si="4"/>
        <v/>
      </c>
      <c r="J115" s="26" t="str">
        <f t="shared" si="6"/>
        <v/>
      </c>
      <c r="K115" s="65" t="str">
        <f t="shared" si="5"/>
        <v/>
      </c>
    </row>
    <row r="116" spans="1:11" ht="24" customHeight="1" x14ac:dyDescent="0.15">
      <c r="A116" s="19" t="str">
        <f>IF(C116&lt;&gt;"",MAX(A$7:A115)+1,"")</f>
        <v/>
      </c>
      <c r="E116" s="21" t="str">
        <f>IFERROR(VLOOKUP(D116,'（最低賃金）'!$A$3:$C$49,2,0),"")</f>
        <v/>
      </c>
      <c r="H116" s="24"/>
      <c r="I116" s="25" t="str">
        <f t="shared" si="4"/>
        <v/>
      </c>
      <c r="J116" s="26" t="str">
        <f t="shared" si="6"/>
        <v/>
      </c>
      <c r="K116" s="65" t="str">
        <f t="shared" si="5"/>
        <v/>
      </c>
    </row>
    <row r="117" spans="1:11" ht="24" customHeight="1" x14ac:dyDescent="0.15">
      <c r="A117" s="93" t="str">
        <f>IF(C117&lt;&gt;"",MAX(A$7:A116)+1,"")</f>
        <v/>
      </c>
      <c r="E117" s="21" t="str">
        <f>IFERROR(VLOOKUP(D117,'（最低賃金）'!$A$3:$C$49,2,0),"")</f>
        <v/>
      </c>
      <c r="H117" s="24"/>
      <c r="I117" s="25" t="str">
        <f t="shared" si="4"/>
        <v/>
      </c>
      <c r="J117" s="26" t="str">
        <f t="shared" si="6"/>
        <v/>
      </c>
      <c r="K117" s="65" t="str">
        <f t="shared" si="5"/>
        <v/>
      </c>
    </row>
    <row r="118" spans="1:11" ht="24" customHeight="1" x14ac:dyDescent="0.15">
      <c r="A118" s="19" t="str">
        <f>IF(C118&lt;&gt;"",MAX(A$7:A117)+1,"")</f>
        <v/>
      </c>
      <c r="E118" s="21" t="str">
        <f>IFERROR(VLOOKUP(D118,'（最低賃金）'!$A$3:$C$49,2,0),"")</f>
        <v/>
      </c>
      <c r="H118" s="24"/>
      <c r="I118" s="25" t="str">
        <f t="shared" si="4"/>
        <v/>
      </c>
      <c r="J118" s="26" t="str">
        <f t="shared" si="6"/>
        <v/>
      </c>
      <c r="K118" s="65" t="str">
        <f t="shared" si="5"/>
        <v/>
      </c>
    </row>
    <row r="119" spans="1:11" ht="24" customHeight="1" x14ac:dyDescent="0.15">
      <c r="A119" s="19" t="str">
        <f>IF(C119&lt;&gt;"",MAX(A$7:A118)+1,"")</f>
        <v/>
      </c>
      <c r="E119" s="21" t="str">
        <f>IFERROR(VLOOKUP(D119,'（最低賃金）'!$A$3:$C$49,2,0),"")</f>
        <v/>
      </c>
      <c r="H119" s="24"/>
      <c r="I119" s="25" t="str">
        <f t="shared" si="4"/>
        <v/>
      </c>
      <c r="J119" s="26" t="str">
        <f t="shared" si="6"/>
        <v/>
      </c>
      <c r="K119" s="65" t="str">
        <f t="shared" si="5"/>
        <v/>
      </c>
    </row>
    <row r="120" spans="1:11" ht="24" customHeight="1" x14ac:dyDescent="0.15">
      <c r="A120" s="93" t="str">
        <f>IF(C120&lt;&gt;"",MAX(A$7:A119)+1,"")</f>
        <v/>
      </c>
      <c r="E120" s="21" t="str">
        <f>IFERROR(VLOOKUP(D120,'（最低賃金）'!$A$3:$C$49,2,0),"")</f>
        <v/>
      </c>
      <c r="H120" s="24"/>
      <c r="I120" s="25" t="str">
        <f t="shared" si="4"/>
        <v/>
      </c>
      <c r="J120" s="26" t="str">
        <f t="shared" si="6"/>
        <v/>
      </c>
      <c r="K120" s="65" t="str">
        <f t="shared" si="5"/>
        <v/>
      </c>
    </row>
    <row r="121" spans="1:11" ht="24" customHeight="1" x14ac:dyDescent="0.15">
      <c r="A121" s="19" t="str">
        <f>IF(C121&lt;&gt;"",MAX(A$7:A120)+1,"")</f>
        <v/>
      </c>
      <c r="E121" s="21" t="str">
        <f>IFERROR(VLOOKUP(D121,'（最低賃金）'!$A$3:$C$49,2,0),"")</f>
        <v/>
      </c>
      <c r="H121" s="24"/>
      <c r="I121" s="25" t="str">
        <f t="shared" si="4"/>
        <v/>
      </c>
      <c r="J121" s="26" t="str">
        <f t="shared" si="6"/>
        <v/>
      </c>
      <c r="K121" s="65" t="str">
        <f t="shared" si="5"/>
        <v/>
      </c>
    </row>
    <row r="122" spans="1:11" ht="24" customHeight="1" x14ac:dyDescent="0.15">
      <c r="A122" s="93" t="str">
        <f>IF(C122&lt;&gt;"",MAX(A$7:A121)+1,"")</f>
        <v/>
      </c>
      <c r="E122" s="21" t="str">
        <f>IFERROR(VLOOKUP(D122,'（最低賃金）'!$A$3:$C$49,2,0),"")</f>
        <v/>
      </c>
      <c r="H122" s="24"/>
      <c r="I122" s="25" t="str">
        <f t="shared" si="4"/>
        <v/>
      </c>
      <c r="J122" s="26" t="str">
        <f t="shared" si="6"/>
        <v/>
      </c>
      <c r="K122" s="65" t="str">
        <f t="shared" si="5"/>
        <v/>
      </c>
    </row>
    <row r="123" spans="1:11" ht="24" customHeight="1" x14ac:dyDescent="0.15">
      <c r="A123" s="19" t="str">
        <f>IF(C123&lt;&gt;"",MAX(A$7:A122)+1,"")</f>
        <v/>
      </c>
      <c r="E123" s="21" t="str">
        <f>IFERROR(VLOOKUP(D123,'（最低賃金）'!$A$3:$C$49,2,0),"")</f>
        <v/>
      </c>
      <c r="H123" s="24"/>
      <c r="I123" s="25" t="str">
        <f t="shared" si="4"/>
        <v/>
      </c>
      <c r="J123" s="26" t="str">
        <f t="shared" si="6"/>
        <v/>
      </c>
      <c r="K123" s="65" t="str">
        <f t="shared" si="5"/>
        <v/>
      </c>
    </row>
    <row r="124" spans="1:11" ht="24" customHeight="1" x14ac:dyDescent="0.15">
      <c r="A124" s="93" t="str">
        <f>IF(C124&lt;&gt;"",MAX(A$7:A123)+1,"")</f>
        <v/>
      </c>
      <c r="E124" s="21" t="str">
        <f>IFERROR(VLOOKUP(D124,'（最低賃金）'!$A$3:$C$49,2,0),"")</f>
        <v/>
      </c>
      <c r="H124" s="24"/>
      <c r="I124" s="25" t="str">
        <f t="shared" si="4"/>
        <v/>
      </c>
      <c r="J124" s="26" t="str">
        <f t="shared" si="6"/>
        <v/>
      </c>
      <c r="K124" s="65" t="str">
        <f t="shared" si="5"/>
        <v/>
      </c>
    </row>
    <row r="125" spans="1:11" ht="24" customHeight="1" x14ac:dyDescent="0.15">
      <c r="A125" s="19" t="str">
        <f>IF(C125&lt;&gt;"",MAX(A$7:A124)+1,"")</f>
        <v/>
      </c>
      <c r="E125" s="21" t="str">
        <f>IFERROR(VLOOKUP(D125,'（最低賃金）'!$A$3:$C$49,2,0),"")</f>
        <v/>
      </c>
      <c r="H125" s="24"/>
      <c r="I125" s="25" t="str">
        <f t="shared" si="4"/>
        <v/>
      </c>
      <c r="J125" s="26" t="str">
        <f t="shared" si="6"/>
        <v/>
      </c>
      <c r="K125" s="65" t="str">
        <f t="shared" si="5"/>
        <v/>
      </c>
    </row>
    <row r="126" spans="1:11" ht="24" customHeight="1" x14ac:dyDescent="0.15">
      <c r="A126" s="19" t="str">
        <f>IF(C126&lt;&gt;"",MAX(A$7:A125)+1,"")</f>
        <v/>
      </c>
      <c r="E126" s="21" t="str">
        <f>IFERROR(VLOOKUP(D126,'（最低賃金）'!$A$3:$C$49,2,0),"")</f>
        <v/>
      </c>
      <c r="H126" s="24"/>
      <c r="I126" s="25" t="str">
        <f t="shared" si="4"/>
        <v/>
      </c>
      <c r="J126" s="26" t="str">
        <f t="shared" si="6"/>
        <v/>
      </c>
      <c r="K126" s="65" t="str">
        <f t="shared" si="5"/>
        <v/>
      </c>
    </row>
    <row r="127" spans="1:11" ht="24" customHeight="1" x14ac:dyDescent="0.15">
      <c r="A127" s="93" t="str">
        <f>IF(C127&lt;&gt;"",MAX(A$7:A126)+1,"")</f>
        <v/>
      </c>
      <c r="E127" s="21" t="str">
        <f>IFERROR(VLOOKUP(D127,'（最低賃金）'!$A$3:$C$49,2,0),"")</f>
        <v/>
      </c>
      <c r="H127" s="24"/>
      <c r="I127" s="25" t="str">
        <f t="shared" si="4"/>
        <v/>
      </c>
      <c r="J127" s="26" t="str">
        <f t="shared" si="6"/>
        <v/>
      </c>
      <c r="K127" s="65" t="str">
        <f t="shared" si="5"/>
        <v/>
      </c>
    </row>
    <row r="128" spans="1:11" ht="24" customHeight="1" x14ac:dyDescent="0.15">
      <c r="A128" s="19" t="str">
        <f>IF(C128&lt;&gt;"",MAX(A$7:A127)+1,"")</f>
        <v/>
      </c>
      <c r="E128" s="21" t="str">
        <f>IFERROR(VLOOKUP(D128,'（最低賃金）'!$A$3:$C$49,2,0),"")</f>
        <v/>
      </c>
      <c r="H128" s="24"/>
      <c r="I128" s="25" t="str">
        <f t="shared" si="4"/>
        <v/>
      </c>
      <c r="J128" s="26" t="str">
        <f t="shared" si="6"/>
        <v/>
      </c>
      <c r="K128" s="65" t="str">
        <f t="shared" si="5"/>
        <v/>
      </c>
    </row>
    <row r="129" spans="1:11" ht="24" customHeight="1" x14ac:dyDescent="0.15">
      <c r="A129" s="93" t="str">
        <f>IF(C129&lt;&gt;"",MAX(A$7:A128)+1,"")</f>
        <v/>
      </c>
      <c r="E129" s="21" t="str">
        <f>IFERROR(VLOOKUP(D129,'（最低賃金）'!$A$3:$C$49,2,0),"")</f>
        <v/>
      </c>
      <c r="H129" s="24"/>
      <c r="I129" s="25" t="str">
        <f t="shared" si="4"/>
        <v/>
      </c>
      <c r="J129" s="26" t="str">
        <f t="shared" si="6"/>
        <v/>
      </c>
      <c r="K129" s="65" t="str">
        <f t="shared" si="5"/>
        <v/>
      </c>
    </row>
    <row r="130" spans="1:11" ht="24" customHeight="1" x14ac:dyDescent="0.15">
      <c r="A130" s="19" t="str">
        <f>IF(C130&lt;&gt;"",MAX(A$7:A129)+1,"")</f>
        <v/>
      </c>
      <c r="E130" s="21" t="str">
        <f>IFERROR(VLOOKUP(D130,'（最低賃金）'!$A$3:$C$49,2,0),"")</f>
        <v/>
      </c>
      <c r="H130" s="24"/>
      <c r="I130" s="25" t="str">
        <f t="shared" si="4"/>
        <v/>
      </c>
      <c r="J130" s="26" t="str">
        <f t="shared" si="6"/>
        <v/>
      </c>
      <c r="K130" s="65" t="str">
        <f t="shared" si="5"/>
        <v/>
      </c>
    </row>
    <row r="131" spans="1:11" ht="24" customHeight="1" x14ac:dyDescent="0.15">
      <c r="A131" s="93" t="str">
        <f>IF(C131&lt;&gt;"",MAX(A$7:A130)+1,"")</f>
        <v/>
      </c>
      <c r="E131" s="21" t="str">
        <f>IFERROR(VLOOKUP(D131,'（最低賃金）'!$A$3:$C$49,2,0),"")</f>
        <v/>
      </c>
      <c r="H131" s="24"/>
      <c r="I131" s="25" t="str">
        <f t="shared" si="4"/>
        <v/>
      </c>
      <c r="J131" s="26" t="str">
        <f t="shared" si="6"/>
        <v/>
      </c>
      <c r="K131" s="65" t="str">
        <f t="shared" si="5"/>
        <v/>
      </c>
    </row>
    <row r="132" spans="1:11" ht="24" customHeight="1" x14ac:dyDescent="0.15">
      <c r="A132" s="19" t="str">
        <f>IF(C132&lt;&gt;"",MAX(A$7:A131)+1,"")</f>
        <v/>
      </c>
      <c r="E132" s="21" t="str">
        <f>IFERROR(VLOOKUP(D132,'（最低賃金）'!$A$3:$C$49,2,0),"")</f>
        <v/>
      </c>
      <c r="H132" s="24"/>
      <c r="I132" s="25" t="str">
        <f t="shared" si="4"/>
        <v/>
      </c>
      <c r="J132" s="26" t="str">
        <f t="shared" si="6"/>
        <v/>
      </c>
      <c r="K132" s="65" t="str">
        <f t="shared" si="5"/>
        <v/>
      </c>
    </row>
    <row r="133" spans="1:11" ht="24" customHeight="1" x14ac:dyDescent="0.15">
      <c r="A133" s="19" t="str">
        <f>IF(C133&lt;&gt;"",MAX(A$7:A132)+1,"")</f>
        <v/>
      </c>
      <c r="E133" s="21" t="str">
        <f>IFERROR(VLOOKUP(D133,'（最低賃金）'!$A$3:$C$49,2,0),"")</f>
        <v/>
      </c>
      <c r="H133" s="24"/>
      <c r="I133" s="25" t="str">
        <f t="shared" si="4"/>
        <v/>
      </c>
      <c r="J133" s="26" t="str">
        <f t="shared" si="6"/>
        <v/>
      </c>
      <c r="K133" s="65" t="str">
        <f t="shared" si="5"/>
        <v/>
      </c>
    </row>
    <row r="134" spans="1:11" ht="24" customHeight="1" x14ac:dyDescent="0.15">
      <c r="A134" s="93" t="str">
        <f>IF(C134&lt;&gt;"",MAX(A$7:A133)+1,"")</f>
        <v/>
      </c>
      <c r="E134" s="21" t="str">
        <f>IFERROR(VLOOKUP(D134,'（最低賃金）'!$A$3:$C$49,2,0),"")</f>
        <v/>
      </c>
      <c r="H134" s="24"/>
      <c r="I134" s="25" t="str">
        <f t="shared" si="4"/>
        <v/>
      </c>
      <c r="J134" s="26" t="str">
        <f t="shared" si="6"/>
        <v/>
      </c>
      <c r="K134" s="65" t="str">
        <f t="shared" si="5"/>
        <v/>
      </c>
    </row>
    <row r="135" spans="1:11" ht="24" customHeight="1" x14ac:dyDescent="0.15">
      <c r="A135" s="19" t="str">
        <f>IF(C135&lt;&gt;"",MAX(A$7:A134)+1,"")</f>
        <v/>
      </c>
      <c r="E135" s="21" t="str">
        <f>IFERROR(VLOOKUP(D135,'（最低賃金）'!$A$3:$C$49,2,0),"")</f>
        <v/>
      </c>
      <c r="H135" s="24"/>
      <c r="I135" s="25" t="str">
        <f t="shared" ref="I135:I198" si="7">IFERROR(IF(AND(OR(F135=1,F135=2,F135=3),G135=""),"G列に金額を入力してください",IF(AND(OR(F135=1,F135=2),H135=""),"H列に労働時間を入力してください",IF(OR(F135=1,F135=2),ROUNDDOWN(G135/H135,),IF($F135=3,G135,"")))),"")</f>
        <v/>
      </c>
      <c r="J135" s="26" t="str">
        <f t="shared" si="6"/>
        <v/>
      </c>
      <c r="K135" s="65" t="str">
        <f t="shared" si="5"/>
        <v/>
      </c>
    </row>
    <row r="136" spans="1:11" ht="24" customHeight="1" x14ac:dyDescent="0.15">
      <c r="A136" s="93" t="str">
        <f>IF(C136&lt;&gt;"",MAX(A$7:A135)+1,"")</f>
        <v/>
      </c>
      <c r="E136" s="21" t="str">
        <f>IFERROR(VLOOKUP(D136,'（最低賃金）'!$A$3:$C$49,2,0),"")</f>
        <v/>
      </c>
      <c r="H136" s="24"/>
      <c r="I136" s="25" t="str">
        <f t="shared" si="7"/>
        <v/>
      </c>
      <c r="J136" s="26" t="str">
        <f t="shared" si="6"/>
        <v/>
      </c>
      <c r="K136" s="65" t="str">
        <f t="shared" ref="K136:K198" si="8">IF(AND(C136="",D136="",F136="",G136="",H136=""),"",IF(C136="","←C列に従業員名を姓名(フルネーム)で入力してください。誤変換にお気を付けください。",IF(D136="","←D列に都道府県を入力してください",IF(F136="","←F列で給与の制度を１～３から選んでください",IF(AND(OR(F136=1,F136=2,F136=3),G136=""),"←G列に金額を入力してください",IF(AND(OR(F136=1,F136=2),H136=""),"←H列に所定労働時間を入力してください",""))))))</f>
        <v/>
      </c>
    </row>
    <row r="137" spans="1:11" ht="24" customHeight="1" x14ac:dyDescent="0.15">
      <c r="A137" s="19" t="str">
        <f>IF(C137&lt;&gt;"",MAX(A$7:A136)+1,"")</f>
        <v/>
      </c>
      <c r="E137" s="21" t="str">
        <f>IFERROR(VLOOKUP(D137,'（最低賃金）'!$A$3:$C$49,2,0),"")</f>
        <v/>
      </c>
      <c r="H137" s="24"/>
      <c r="I137" s="25" t="str">
        <f t="shared" si="7"/>
        <v/>
      </c>
      <c r="J137" s="26" t="str">
        <f t="shared" si="6"/>
        <v/>
      </c>
      <c r="K137" s="65" t="str">
        <f t="shared" si="8"/>
        <v/>
      </c>
    </row>
    <row r="138" spans="1:11" ht="24" customHeight="1" x14ac:dyDescent="0.15">
      <c r="A138" s="93" t="str">
        <f>IF(C138&lt;&gt;"",MAX(A$7:A137)+1,"")</f>
        <v/>
      </c>
      <c r="E138" s="21" t="str">
        <f>IFERROR(VLOOKUP(D138,'（最低賃金）'!$A$3:$C$49,2,0),"")</f>
        <v/>
      </c>
      <c r="H138" s="24"/>
      <c r="I138" s="25" t="str">
        <f t="shared" si="7"/>
        <v/>
      </c>
      <c r="J138" s="26" t="str">
        <f t="shared" si="6"/>
        <v/>
      </c>
      <c r="K138" s="65" t="str">
        <f t="shared" si="8"/>
        <v/>
      </c>
    </row>
    <row r="139" spans="1:11" ht="24" customHeight="1" x14ac:dyDescent="0.15">
      <c r="A139" s="19" t="str">
        <f>IF(C139&lt;&gt;"",MAX(A$7:A138)+1,"")</f>
        <v/>
      </c>
      <c r="E139" s="21" t="str">
        <f>IFERROR(VLOOKUP(D139,'（最低賃金）'!$A$3:$C$49,2,0),"")</f>
        <v/>
      </c>
      <c r="H139" s="24"/>
      <c r="I139" s="25" t="str">
        <f t="shared" si="7"/>
        <v/>
      </c>
      <c r="J139" s="26" t="str">
        <f t="shared" si="6"/>
        <v/>
      </c>
      <c r="K139" s="65" t="str">
        <f t="shared" si="8"/>
        <v/>
      </c>
    </row>
    <row r="140" spans="1:11" ht="24" customHeight="1" x14ac:dyDescent="0.15">
      <c r="A140" s="19" t="str">
        <f>IF(C140&lt;&gt;"",MAX(A$7:A139)+1,"")</f>
        <v/>
      </c>
      <c r="E140" s="21" t="str">
        <f>IFERROR(VLOOKUP(D140,'（最低賃金）'!$A$3:$C$49,2,0),"")</f>
        <v/>
      </c>
      <c r="H140" s="24"/>
      <c r="I140" s="25" t="str">
        <f t="shared" si="7"/>
        <v/>
      </c>
      <c r="J140" s="26" t="str">
        <f t="shared" si="6"/>
        <v/>
      </c>
      <c r="K140" s="65" t="str">
        <f t="shared" si="8"/>
        <v/>
      </c>
    </row>
    <row r="141" spans="1:11" ht="24" customHeight="1" x14ac:dyDescent="0.15">
      <c r="A141" s="93" t="str">
        <f>IF(C141&lt;&gt;"",MAX(A$7:A140)+1,"")</f>
        <v/>
      </c>
      <c r="E141" s="21" t="str">
        <f>IFERROR(VLOOKUP(D141,'（最低賃金）'!$A$3:$C$49,2,0),"")</f>
        <v/>
      </c>
      <c r="H141" s="24"/>
      <c r="I141" s="25" t="str">
        <f t="shared" si="7"/>
        <v/>
      </c>
      <c r="J141" s="26" t="str">
        <f t="shared" ref="J141:J204" si="9">IF(OR(E141="",I141=""),"",IF(OR(I141&lt;E141,ISNUMBER(I141)=FALSE),"×(法定外・特例等対象外です)",IF(I141&lt;=E141+50,"〇","－")))</f>
        <v/>
      </c>
      <c r="K141" s="65" t="str">
        <f t="shared" si="8"/>
        <v/>
      </c>
    </row>
    <row r="142" spans="1:11" ht="24" customHeight="1" x14ac:dyDescent="0.15">
      <c r="A142" s="19" t="str">
        <f>IF(C142&lt;&gt;"",MAX(A$7:A141)+1,"")</f>
        <v/>
      </c>
      <c r="E142" s="21" t="str">
        <f>IFERROR(VLOOKUP(D142,'（最低賃金）'!$A$3:$C$49,2,0),"")</f>
        <v/>
      </c>
      <c r="H142" s="24"/>
      <c r="I142" s="25" t="str">
        <f t="shared" si="7"/>
        <v/>
      </c>
      <c r="J142" s="26" t="str">
        <f t="shared" si="9"/>
        <v/>
      </c>
      <c r="K142" s="65" t="str">
        <f t="shared" si="8"/>
        <v/>
      </c>
    </row>
    <row r="143" spans="1:11" ht="24" customHeight="1" x14ac:dyDescent="0.15">
      <c r="A143" s="93" t="str">
        <f>IF(C143&lt;&gt;"",MAX(A$7:A142)+1,"")</f>
        <v/>
      </c>
      <c r="E143" s="21" t="str">
        <f>IFERROR(VLOOKUP(D143,'（最低賃金）'!$A$3:$C$49,2,0),"")</f>
        <v/>
      </c>
      <c r="H143" s="24"/>
      <c r="I143" s="25" t="str">
        <f t="shared" si="7"/>
        <v/>
      </c>
      <c r="J143" s="26" t="str">
        <f t="shared" si="9"/>
        <v/>
      </c>
      <c r="K143" s="65" t="str">
        <f t="shared" si="8"/>
        <v/>
      </c>
    </row>
    <row r="144" spans="1:11" ht="24" customHeight="1" x14ac:dyDescent="0.15">
      <c r="A144" s="19" t="str">
        <f>IF(C144&lt;&gt;"",MAX(A$7:A143)+1,"")</f>
        <v/>
      </c>
      <c r="E144" s="21" t="str">
        <f>IFERROR(VLOOKUP(D144,'（最低賃金）'!$A$3:$C$49,2,0),"")</f>
        <v/>
      </c>
      <c r="H144" s="24"/>
      <c r="I144" s="25" t="str">
        <f t="shared" si="7"/>
        <v/>
      </c>
      <c r="J144" s="26" t="str">
        <f t="shared" si="9"/>
        <v/>
      </c>
      <c r="K144" s="65" t="str">
        <f t="shared" si="8"/>
        <v/>
      </c>
    </row>
    <row r="145" spans="1:11" ht="24" customHeight="1" x14ac:dyDescent="0.15">
      <c r="A145" s="93" t="str">
        <f>IF(C145&lt;&gt;"",MAX(A$7:A144)+1,"")</f>
        <v/>
      </c>
      <c r="E145" s="21" t="str">
        <f>IFERROR(VLOOKUP(D145,'（最低賃金）'!$A$3:$C$49,2,0),"")</f>
        <v/>
      </c>
      <c r="H145" s="24"/>
      <c r="I145" s="25" t="str">
        <f t="shared" si="7"/>
        <v/>
      </c>
      <c r="J145" s="26" t="str">
        <f t="shared" si="9"/>
        <v/>
      </c>
      <c r="K145" s="65" t="str">
        <f t="shared" si="8"/>
        <v/>
      </c>
    </row>
    <row r="146" spans="1:11" ht="24" customHeight="1" x14ac:dyDescent="0.15">
      <c r="A146" s="19" t="str">
        <f>IF(C146&lt;&gt;"",MAX(A$7:A145)+1,"")</f>
        <v/>
      </c>
      <c r="E146" s="21" t="str">
        <f>IFERROR(VLOOKUP(D146,'（最低賃金）'!$A$3:$C$49,2,0),"")</f>
        <v/>
      </c>
      <c r="H146" s="24"/>
      <c r="I146" s="25" t="str">
        <f t="shared" si="7"/>
        <v/>
      </c>
      <c r="J146" s="26" t="str">
        <f t="shared" si="9"/>
        <v/>
      </c>
      <c r="K146" s="65" t="str">
        <f t="shared" si="8"/>
        <v/>
      </c>
    </row>
    <row r="147" spans="1:11" ht="24" customHeight="1" x14ac:dyDescent="0.15">
      <c r="A147" s="19" t="str">
        <f>IF(C147&lt;&gt;"",MAX(A$7:A146)+1,"")</f>
        <v/>
      </c>
      <c r="E147" s="21" t="str">
        <f>IFERROR(VLOOKUP(D147,'（最低賃金）'!$A$3:$C$49,2,0),"")</f>
        <v/>
      </c>
      <c r="H147" s="24"/>
      <c r="I147" s="25" t="str">
        <f t="shared" si="7"/>
        <v/>
      </c>
      <c r="J147" s="26" t="str">
        <f t="shared" si="9"/>
        <v/>
      </c>
      <c r="K147" s="65" t="str">
        <f t="shared" si="8"/>
        <v/>
      </c>
    </row>
    <row r="148" spans="1:11" ht="24" customHeight="1" x14ac:dyDescent="0.15">
      <c r="A148" s="93" t="str">
        <f>IF(C148&lt;&gt;"",MAX(A$7:A147)+1,"")</f>
        <v/>
      </c>
      <c r="E148" s="21" t="str">
        <f>IFERROR(VLOOKUP(D148,'（最低賃金）'!$A$3:$C$49,2,0),"")</f>
        <v/>
      </c>
      <c r="H148" s="24"/>
      <c r="I148" s="25" t="str">
        <f t="shared" si="7"/>
        <v/>
      </c>
      <c r="J148" s="26" t="str">
        <f t="shared" si="9"/>
        <v/>
      </c>
      <c r="K148" s="65" t="str">
        <f t="shared" si="8"/>
        <v/>
      </c>
    </row>
    <row r="149" spans="1:11" ht="24" customHeight="1" x14ac:dyDescent="0.15">
      <c r="A149" s="19" t="str">
        <f>IF(C149&lt;&gt;"",MAX(A$7:A148)+1,"")</f>
        <v/>
      </c>
      <c r="E149" s="21" t="str">
        <f>IFERROR(VLOOKUP(D149,'（最低賃金）'!$A$3:$C$49,2,0),"")</f>
        <v/>
      </c>
      <c r="H149" s="24"/>
      <c r="I149" s="25" t="str">
        <f t="shared" si="7"/>
        <v/>
      </c>
      <c r="J149" s="26" t="str">
        <f t="shared" si="9"/>
        <v/>
      </c>
      <c r="K149" s="65" t="str">
        <f t="shared" si="8"/>
        <v/>
      </c>
    </row>
    <row r="150" spans="1:11" ht="24" customHeight="1" x14ac:dyDescent="0.15">
      <c r="A150" s="93" t="str">
        <f>IF(C150&lt;&gt;"",MAX(A$7:A149)+1,"")</f>
        <v/>
      </c>
      <c r="E150" s="21" t="str">
        <f>IFERROR(VLOOKUP(D150,'（最低賃金）'!$A$3:$C$49,2,0),"")</f>
        <v/>
      </c>
      <c r="H150" s="24"/>
      <c r="I150" s="25" t="str">
        <f t="shared" si="7"/>
        <v/>
      </c>
      <c r="J150" s="26" t="str">
        <f t="shared" si="9"/>
        <v/>
      </c>
      <c r="K150" s="65" t="str">
        <f t="shared" si="8"/>
        <v/>
      </c>
    </row>
    <row r="151" spans="1:11" ht="24" customHeight="1" x14ac:dyDescent="0.15">
      <c r="A151" s="19" t="str">
        <f>IF(C151&lt;&gt;"",MAX(A$7:A150)+1,"")</f>
        <v/>
      </c>
      <c r="E151" s="21" t="str">
        <f>IFERROR(VLOOKUP(D151,'（最低賃金）'!$A$3:$C$49,2,0),"")</f>
        <v/>
      </c>
      <c r="H151" s="24"/>
      <c r="I151" s="25" t="str">
        <f t="shared" si="7"/>
        <v/>
      </c>
      <c r="J151" s="26" t="str">
        <f t="shared" si="9"/>
        <v/>
      </c>
      <c r="K151" s="65" t="str">
        <f t="shared" si="8"/>
        <v/>
      </c>
    </row>
    <row r="152" spans="1:11" ht="24" customHeight="1" x14ac:dyDescent="0.15">
      <c r="A152" s="93" t="str">
        <f>IF(C152&lt;&gt;"",MAX(A$7:A151)+1,"")</f>
        <v/>
      </c>
      <c r="E152" s="21" t="str">
        <f>IFERROR(VLOOKUP(D152,'（最低賃金）'!$A$3:$C$49,2,0),"")</f>
        <v/>
      </c>
      <c r="H152" s="24"/>
      <c r="I152" s="25" t="str">
        <f t="shared" si="7"/>
        <v/>
      </c>
      <c r="J152" s="26" t="str">
        <f t="shared" si="9"/>
        <v/>
      </c>
      <c r="K152" s="65" t="str">
        <f t="shared" si="8"/>
        <v/>
      </c>
    </row>
    <row r="153" spans="1:11" ht="24" customHeight="1" x14ac:dyDescent="0.15">
      <c r="A153" s="19" t="str">
        <f>IF(C153&lt;&gt;"",MAX(A$7:A152)+1,"")</f>
        <v/>
      </c>
      <c r="E153" s="21" t="str">
        <f>IFERROR(VLOOKUP(D153,'（最低賃金）'!$A$3:$C$49,2,0),"")</f>
        <v/>
      </c>
      <c r="H153" s="24"/>
      <c r="I153" s="25" t="str">
        <f t="shared" si="7"/>
        <v/>
      </c>
      <c r="J153" s="26" t="str">
        <f t="shared" si="9"/>
        <v/>
      </c>
      <c r="K153" s="65" t="str">
        <f t="shared" si="8"/>
        <v/>
      </c>
    </row>
    <row r="154" spans="1:11" ht="24" customHeight="1" x14ac:dyDescent="0.15">
      <c r="A154" s="19" t="str">
        <f>IF(C154&lt;&gt;"",MAX(A$7:A153)+1,"")</f>
        <v/>
      </c>
      <c r="E154" s="21" t="str">
        <f>IFERROR(VLOOKUP(D154,'（最低賃金）'!$A$3:$C$49,2,0),"")</f>
        <v/>
      </c>
      <c r="H154" s="24"/>
      <c r="I154" s="25" t="str">
        <f t="shared" si="7"/>
        <v/>
      </c>
      <c r="J154" s="26" t="str">
        <f t="shared" si="9"/>
        <v/>
      </c>
      <c r="K154" s="65" t="str">
        <f t="shared" si="8"/>
        <v/>
      </c>
    </row>
    <row r="155" spans="1:11" ht="24" customHeight="1" x14ac:dyDescent="0.15">
      <c r="A155" s="93" t="str">
        <f>IF(C155&lt;&gt;"",MAX(A$7:A154)+1,"")</f>
        <v/>
      </c>
      <c r="E155" s="21" t="str">
        <f>IFERROR(VLOOKUP(D155,'（最低賃金）'!$A$3:$C$49,2,0),"")</f>
        <v/>
      </c>
      <c r="H155" s="24"/>
      <c r="I155" s="25" t="str">
        <f t="shared" si="7"/>
        <v/>
      </c>
      <c r="J155" s="26" t="str">
        <f t="shared" si="9"/>
        <v/>
      </c>
      <c r="K155" s="65" t="str">
        <f t="shared" si="8"/>
        <v/>
      </c>
    </row>
    <row r="156" spans="1:11" ht="24" customHeight="1" x14ac:dyDescent="0.15">
      <c r="A156" s="19" t="str">
        <f>IF(C156&lt;&gt;"",MAX(A$7:A155)+1,"")</f>
        <v/>
      </c>
      <c r="E156" s="21" t="str">
        <f>IFERROR(VLOOKUP(D156,'（最低賃金）'!$A$3:$C$49,2,0),"")</f>
        <v/>
      </c>
      <c r="H156" s="24"/>
      <c r="I156" s="25" t="str">
        <f t="shared" si="7"/>
        <v/>
      </c>
      <c r="J156" s="26" t="str">
        <f t="shared" si="9"/>
        <v/>
      </c>
      <c r="K156" s="65" t="str">
        <f t="shared" si="8"/>
        <v/>
      </c>
    </row>
    <row r="157" spans="1:11" ht="24" customHeight="1" x14ac:dyDescent="0.15">
      <c r="A157" s="93" t="str">
        <f>IF(C157&lt;&gt;"",MAX(A$7:A156)+1,"")</f>
        <v/>
      </c>
      <c r="E157" s="21" t="str">
        <f>IFERROR(VLOOKUP(D157,'（最低賃金）'!$A$3:$C$49,2,0),"")</f>
        <v/>
      </c>
      <c r="H157" s="24"/>
      <c r="I157" s="25" t="str">
        <f t="shared" si="7"/>
        <v/>
      </c>
      <c r="J157" s="26" t="str">
        <f t="shared" si="9"/>
        <v/>
      </c>
      <c r="K157" s="65" t="str">
        <f t="shared" si="8"/>
        <v/>
      </c>
    </row>
    <row r="158" spans="1:11" ht="24" customHeight="1" x14ac:dyDescent="0.15">
      <c r="A158" s="19" t="str">
        <f>IF(C158&lt;&gt;"",MAX(A$7:A157)+1,"")</f>
        <v/>
      </c>
      <c r="E158" s="21" t="str">
        <f>IFERROR(VLOOKUP(D158,'（最低賃金）'!$A$3:$C$49,2,0),"")</f>
        <v/>
      </c>
      <c r="H158" s="24"/>
      <c r="I158" s="25" t="str">
        <f t="shared" si="7"/>
        <v/>
      </c>
      <c r="J158" s="26" t="str">
        <f t="shared" si="9"/>
        <v/>
      </c>
      <c r="K158" s="65" t="str">
        <f t="shared" si="8"/>
        <v/>
      </c>
    </row>
    <row r="159" spans="1:11" ht="24" customHeight="1" x14ac:dyDescent="0.15">
      <c r="A159" s="93" t="str">
        <f>IF(C159&lt;&gt;"",MAX(A$7:A158)+1,"")</f>
        <v/>
      </c>
      <c r="E159" s="21" t="str">
        <f>IFERROR(VLOOKUP(D159,'（最低賃金）'!$A$3:$C$49,2,0),"")</f>
        <v/>
      </c>
      <c r="H159" s="24"/>
      <c r="I159" s="25" t="str">
        <f t="shared" si="7"/>
        <v/>
      </c>
      <c r="J159" s="26" t="str">
        <f t="shared" si="9"/>
        <v/>
      </c>
      <c r="K159" s="65" t="str">
        <f t="shared" si="8"/>
        <v/>
      </c>
    </row>
    <row r="160" spans="1:11" ht="24" customHeight="1" x14ac:dyDescent="0.15">
      <c r="A160" s="19" t="str">
        <f>IF(C160&lt;&gt;"",MAX(A$7:A159)+1,"")</f>
        <v/>
      </c>
      <c r="E160" s="21" t="str">
        <f>IFERROR(VLOOKUP(D160,'（最低賃金）'!$A$3:$C$49,2,0),"")</f>
        <v/>
      </c>
      <c r="H160" s="24"/>
      <c r="I160" s="25" t="str">
        <f t="shared" si="7"/>
        <v/>
      </c>
      <c r="J160" s="26" t="str">
        <f t="shared" si="9"/>
        <v/>
      </c>
      <c r="K160" s="65" t="str">
        <f t="shared" si="8"/>
        <v/>
      </c>
    </row>
    <row r="161" spans="1:11" ht="24" customHeight="1" x14ac:dyDescent="0.15">
      <c r="A161" s="19" t="str">
        <f>IF(C161&lt;&gt;"",MAX(A$7:A160)+1,"")</f>
        <v/>
      </c>
      <c r="E161" s="21" t="str">
        <f>IFERROR(VLOOKUP(D161,'（最低賃金）'!$A$3:$C$49,2,0),"")</f>
        <v/>
      </c>
      <c r="H161" s="24"/>
      <c r="I161" s="25" t="str">
        <f t="shared" si="7"/>
        <v/>
      </c>
      <c r="J161" s="26" t="str">
        <f t="shared" si="9"/>
        <v/>
      </c>
      <c r="K161" s="65" t="str">
        <f t="shared" si="8"/>
        <v/>
      </c>
    </row>
    <row r="162" spans="1:11" ht="24" customHeight="1" x14ac:dyDescent="0.15">
      <c r="A162" s="93" t="str">
        <f>IF(C162&lt;&gt;"",MAX(A$7:A161)+1,"")</f>
        <v/>
      </c>
      <c r="E162" s="21" t="str">
        <f>IFERROR(VLOOKUP(D162,'（最低賃金）'!$A$3:$C$49,2,0),"")</f>
        <v/>
      </c>
      <c r="H162" s="24"/>
      <c r="I162" s="25" t="str">
        <f t="shared" si="7"/>
        <v/>
      </c>
      <c r="J162" s="26" t="str">
        <f t="shared" si="9"/>
        <v/>
      </c>
      <c r="K162" s="65" t="str">
        <f t="shared" si="8"/>
        <v/>
      </c>
    </row>
    <row r="163" spans="1:11" ht="24" customHeight="1" x14ac:dyDescent="0.15">
      <c r="A163" s="19" t="str">
        <f>IF(C163&lt;&gt;"",MAX(A$7:A162)+1,"")</f>
        <v/>
      </c>
      <c r="E163" s="21" t="str">
        <f>IFERROR(VLOOKUP(D163,'（最低賃金）'!$A$3:$C$49,2,0),"")</f>
        <v/>
      </c>
      <c r="H163" s="24"/>
      <c r="I163" s="25" t="str">
        <f t="shared" si="7"/>
        <v/>
      </c>
      <c r="J163" s="26" t="str">
        <f t="shared" si="9"/>
        <v/>
      </c>
      <c r="K163" s="65" t="str">
        <f t="shared" si="8"/>
        <v/>
      </c>
    </row>
    <row r="164" spans="1:11" ht="24" customHeight="1" x14ac:dyDescent="0.15">
      <c r="A164" s="93" t="str">
        <f>IF(C164&lt;&gt;"",MAX(A$7:A163)+1,"")</f>
        <v/>
      </c>
      <c r="E164" s="21" t="str">
        <f>IFERROR(VLOOKUP(D164,'（最低賃金）'!$A$3:$C$49,2,0),"")</f>
        <v/>
      </c>
      <c r="H164" s="24"/>
      <c r="I164" s="25" t="str">
        <f t="shared" si="7"/>
        <v/>
      </c>
      <c r="J164" s="26" t="str">
        <f t="shared" si="9"/>
        <v/>
      </c>
      <c r="K164" s="65" t="str">
        <f t="shared" si="8"/>
        <v/>
      </c>
    </row>
    <row r="165" spans="1:11" ht="24" customHeight="1" x14ac:dyDescent="0.15">
      <c r="A165" s="19" t="str">
        <f>IF(C165&lt;&gt;"",MAX(A$7:A164)+1,"")</f>
        <v/>
      </c>
      <c r="E165" s="21" t="str">
        <f>IFERROR(VLOOKUP(D165,'（最低賃金）'!$A$3:$C$49,2,0),"")</f>
        <v/>
      </c>
      <c r="H165" s="24"/>
      <c r="I165" s="25" t="str">
        <f t="shared" si="7"/>
        <v/>
      </c>
      <c r="J165" s="26" t="str">
        <f t="shared" si="9"/>
        <v/>
      </c>
      <c r="K165" s="65" t="str">
        <f t="shared" si="8"/>
        <v/>
      </c>
    </row>
    <row r="166" spans="1:11" ht="24" customHeight="1" x14ac:dyDescent="0.15">
      <c r="A166" s="93" t="str">
        <f>IF(C166&lt;&gt;"",MAX(A$7:A165)+1,"")</f>
        <v/>
      </c>
      <c r="E166" s="21" t="str">
        <f>IFERROR(VLOOKUP(D166,'（最低賃金）'!$A$3:$C$49,2,0),"")</f>
        <v/>
      </c>
      <c r="H166" s="24"/>
      <c r="I166" s="25" t="str">
        <f t="shared" si="7"/>
        <v/>
      </c>
      <c r="J166" s="26" t="str">
        <f t="shared" si="9"/>
        <v/>
      </c>
      <c r="K166" s="65" t="str">
        <f t="shared" si="8"/>
        <v/>
      </c>
    </row>
    <row r="167" spans="1:11" ht="24" customHeight="1" x14ac:dyDescent="0.15">
      <c r="A167" s="19" t="str">
        <f>IF(C167&lt;&gt;"",MAX(A$7:A166)+1,"")</f>
        <v/>
      </c>
      <c r="E167" s="21" t="str">
        <f>IFERROR(VLOOKUP(D167,'（最低賃金）'!$A$3:$C$49,2,0),"")</f>
        <v/>
      </c>
      <c r="H167" s="24"/>
      <c r="I167" s="25" t="str">
        <f t="shared" si="7"/>
        <v/>
      </c>
      <c r="J167" s="26" t="str">
        <f t="shared" si="9"/>
        <v/>
      </c>
      <c r="K167" s="65" t="str">
        <f t="shared" si="8"/>
        <v/>
      </c>
    </row>
    <row r="168" spans="1:11" ht="24" customHeight="1" x14ac:dyDescent="0.15">
      <c r="A168" s="19" t="str">
        <f>IF(C168&lt;&gt;"",MAX(A$7:A167)+1,"")</f>
        <v/>
      </c>
      <c r="E168" s="21" t="str">
        <f>IFERROR(VLOOKUP(D168,'（最低賃金）'!$A$3:$C$49,2,0),"")</f>
        <v/>
      </c>
      <c r="H168" s="24"/>
      <c r="I168" s="25" t="str">
        <f t="shared" si="7"/>
        <v/>
      </c>
      <c r="J168" s="26" t="str">
        <f t="shared" si="9"/>
        <v/>
      </c>
      <c r="K168" s="65" t="str">
        <f t="shared" si="8"/>
        <v/>
      </c>
    </row>
    <row r="169" spans="1:11" ht="24" customHeight="1" x14ac:dyDescent="0.15">
      <c r="A169" s="93" t="str">
        <f>IF(C169&lt;&gt;"",MAX(A$7:A168)+1,"")</f>
        <v/>
      </c>
      <c r="E169" s="21" t="str">
        <f>IFERROR(VLOOKUP(D169,'（最低賃金）'!$A$3:$C$49,2,0),"")</f>
        <v/>
      </c>
      <c r="H169" s="24"/>
      <c r="I169" s="25" t="str">
        <f t="shared" si="7"/>
        <v/>
      </c>
      <c r="J169" s="26" t="str">
        <f t="shared" si="9"/>
        <v/>
      </c>
      <c r="K169" s="65" t="str">
        <f t="shared" si="8"/>
        <v/>
      </c>
    </row>
    <row r="170" spans="1:11" ht="24" customHeight="1" x14ac:dyDescent="0.15">
      <c r="A170" s="19" t="str">
        <f>IF(C170&lt;&gt;"",MAX(A$7:A169)+1,"")</f>
        <v/>
      </c>
      <c r="E170" s="21" t="str">
        <f>IFERROR(VLOOKUP(D170,'（最低賃金）'!$A$3:$C$49,2,0),"")</f>
        <v/>
      </c>
      <c r="H170" s="24"/>
      <c r="I170" s="25" t="str">
        <f t="shared" si="7"/>
        <v/>
      </c>
      <c r="J170" s="26" t="str">
        <f t="shared" si="9"/>
        <v/>
      </c>
      <c r="K170" s="65" t="str">
        <f t="shared" si="8"/>
        <v/>
      </c>
    </row>
    <row r="171" spans="1:11" ht="24" customHeight="1" x14ac:dyDescent="0.15">
      <c r="A171" s="93" t="str">
        <f>IF(C171&lt;&gt;"",MAX(A$7:A170)+1,"")</f>
        <v/>
      </c>
      <c r="E171" s="21" t="str">
        <f>IFERROR(VLOOKUP(D171,'（最低賃金）'!$A$3:$C$49,2,0),"")</f>
        <v/>
      </c>
      <c r="H171" s="24"/>
      <c r="I171" s="25" t="str">
        <f t="shared" si="7"/>
        <v/>
      </c>
      <c r="J171" s="26" t="str">
        <f t="shared" si="9"/>
        <v/>
      </c>
      <c r="K171" s="65" t="str">
        <f t="shared" si="8"/>
        <v/>
      </c>
    </row>
    <row r="172" spans="1:11" ht="24" customHeight="1" x14ac:dyDescent="0.15">
      <c r="A172" s="19" t="str">
        <f>IF(C172&lt;&gt;"",MAX(A$7:A171)+1,"")</f>
        <v/>
      </c>
      <c r="E172" s="21" t="str">
        <f>IFERROR(VLOOKUP(D172,'（最低賃金）'!$A$3:$C$49,2,0),"")</f>
        <v/>
      </c>
      <c r="H172" s="24"/>
      <c r="I172" s="25" t="str">
        <f t="shared" si="7"/>
        <v/>
      </c>
      <c r="J172" s="26" t="str">
        <f t="shared" si="9"/>
        <v/>
      </c>
      <c r="K172" s="65" t="str">
        <f t="shared" si="8"/>
        <v/>
      </c>
    </row>
    <row r="173" spans="1:11" ht="24" customHeight="1" x14ac:dyDescent="0.15">
      <c r="A173" s="93" t="str">
        <f>IF(C173&lt;&gt;"",MAX(A$7:A172)+1,"")</f>
        <v/>
      </c>
      <c r="E173" s="21" t="str">
        <f>IFERROR(VLOOKUP(D173,'（最低賃金）'!$A$3:$C$49,2,0),"")</f>
        <v/>
      </c>
      <c r="H173" s="24"/>
      <c r="I173" s="25" t="str">
        <f t="shared" si="7"/>
        <v/>
      </c>
      <c r="J173" s="26" t="str">
        <f t="shared" si="9"/>
        <v/>
      </c>
      <c r="K173" s="65" t="str">
        <f t="shared" si="8"/>
        <v/>
      </c>
    </row>
    <row r="174" spans="1:11" ht="24" customHeight="1" x14ac:dyDescent="0.15">
      <c r="A174" s="19" t="str">
        <f>IF(C174&lt;&gt;"",MAX(A$7:A173)+1,"")</f>
        <v/>
      </c>
      <c r="E174" s="21" t="str">
        <f>IFERROR(VLOOKUP(D174,'（最低賃金）'!$A$3:$C$49,2,0),"")</f>
        <v/>
      </c>
      <c r="H174" s="24"/>
      <c r="I174" s="25" t="str">
        <f t="shared" si="7"/>
        <v/>
      </c>
      <c r="J174" s="26" t="str">
        <f t="shared" si="9"/>
        <v/>
      </c>
      <c r="K174" s="65" t="str">
        <f t="shared" si="8"/>
        <v/>
      </c>
    </row>
    <row r="175" spans="1:11" ht="24" customHeight="1" x14ac:dyDescent="0.15">
      <c r="A175" s="19" t="str">
        <f>IF(C175&lt;&gt;"",MAX(A$7:A174)+1,"")</f>
        <v/>
      </c>
      <c r="E175" s="21" t="str">
        <f>IFERROR(VLOOKUP(D175,'（最低賃金）'!$A$3:$C$49,2,0),"")</f>
        <v/>
      </c>
      <c r="H175" s="24"/>
      <c r="I175" s="25" t="str">
        <f t="shared" si="7"/>
        <v/>
      </c>
      <c r="J175" s="26" t="str">
        <f t="shared" si="9"/>
        <v/>
      </c>
      <c r="K175" s="65" t="str">
        <f t="shared" si="8"/>
        <v/>
      </c>
    </row>
    <row r="176" spans="1:11" ht="24" customHeight="1" x14ac:dyDescent="0.15">
      <c r="A176" s="93" t="str">
        <f>IF(C176&lt;&gt;"",MAX(A$7:A175)+1,"")</f>
        <v/>
      </c>
      <c r="E176" s="21" t="str">
        <f>IFERROR(VLOOKUP(D176,'（最低賃金）'!$A$3:$C$49,2,0),"")</f>
        <v/>
      </c>
      <c r="H176" s="24"/>
      <c r="I176" s="25" t="str">
        <f t="shared" si="7"/>
        <v/>
      </c>
      <c r="J176" s="26" t="str">
        <f t="shared" si="9"/>
        <v/>
      </c>
      <c r="K176" s="65" t="str">
        <f t="shared" si="8"/>
        <v/>
      </c>
    </row>
    <row r="177" spans="1:11" ht="24" customHeight="1" x14ac:dyDescent="0.15">
      <c r="A177" s="19" t="str">
        <f>IF(C177&lt;&gt;"",MAX(A$7:A176)+1,"")</f>
        <v/>
      </c>
      <c r="E177" s="21" t="str">
        <f>IFERROR(VLOOKUP(D177,'（最低賃金）'!$A$3:$C$49,2,0),"")</f>
        <v/>
      </c>
      <c r="H177" s="24"/>
      <c r="I177" s="25" t="str">
        <f t="shared" si="7"/>
        <v/>
      </c>
      <c r="J177" s="26" t="str">
        <f t="shared" si="9"/>
        <v/>
      </c>
      <c r="K177" s="65" t="str">
        <f t="shared" si="8"/>
        <v/>
      </c>
    </row>
    <row r="178" spans="1:11" ht="24" customHeight="1" x14ac:dyDescent="0.15">
      <c r="A178" s="93" t="str">
        <f>IF(C178&lt;&gt;"",MAX(A$7:A177)+1,"")</f>
        <v/>
      </c>
      <c r="E178" s="21" t="str">
        <f>IFERROR(VLOOKUP(D178,'（最低賃金）'!$A$3:$C$49,2,0),"")</f>
        <v/>
      </c>
      <c r="H178" s="24"/>
      <c r="I178" s="25" t="str">
        <f t="shared" si="7"/>
        <v/>
      </c>
      <c r="J178" s="26" t="str">
        <f t="shared" si="9"/>
        <v/>
      </c>
      <c r="K178" s="65" t="str">
        <f t="shared" si="8"/>
        <v/>
      </c>
    </row>
    <row r="179" spans="1:11" ht="24" customHeight="1" x14ac:dyDescent="0.15">
      <c r="A179" s="19" t="str">
        <f>IF(C179&lt;&gt;"",MAX(A$7:A178)+1,"")</f>
        <v/>
      </c>
      <c r="E179" s="21" t="str">
        <f>IFERROR(VLOOKUP(D179,'（最低賃金）'!$A$3:$C$49,2,0),"")</f>
        <v/>
      </c>
      <c r="H179" s="24"/>
      <c r="I179" s="25" t="str">
        <f t="shared" si="7"/>
        <v/>
      </c>
      <c r="J179" s="26" t="str">
        <f t="shared" si="9"/>
        <v/>
      </c>
      <c r="K179" s="65" t="str">
        <f t="shared" si="8"/>
        <v/>
      </c>
    </row>
    <row r="180" spans="1:11" ht="24" customHeight="1" x14ac:dyDescent="0.15">
      <c r="A180" s="93" t="str">
        <f>IF(C180&lt;&gt;"",MAX(A$7:A179)+1,"")</f>
        <v/>
      </c>
      <c r="E180" s="21" t="str">
        <f>IFERROR(VLOOKUP(D180,'（最低賃金）'!$A$3:$C$49,2,0),"")</f>
        <v/>
      </c>
      <c r="H180" s="24"/>
      <c r="I180" s="25" t="str">
        <f t="shared" si="7"/>
        <v/>
      </c>
      <c r="J180" s="26" t="str">
        <f t="shared" si="9"/>
        <v/>
      </c>
      <c r="K180" s="65" t="str">
        <f t="shared" si="8"/>
        <v/>
      </c>
    </row>
    <row r="181" spans="1:11" ht="24" customHeight="1" x14ac:dyDescent="0.15">
      <c r="A181" s="19" t="str">
        <f>IF(C181&lt;&gt;"",MAX(A$7:A180)+1,"")</f>
        <v/>
      </c>
      <c r="E181" s="21" t="str">
        <f>IFERROR(VLOOKUP(D181,'（最低賃金）'!$A$3:$C$49,2,0),"")</f>
        <v/>
      </c>
      <c r="H181" s="24"/>
      <c r="I181" s="25" t="str">
        <f t="shared" si="7"/>
        <v/>
      </c>
      <c r="J181" s="26" t="str">
        <f t="shared" si="9"/>
        <v/>
      </c>
      <c r="K181" s="65" t="str">
        <f t="shared" si="8"/>
        <v/>
      </c>
    </row>
    <row r="182" spans="1:11" ht="24" customHeight="1" x14ac:dyDescent="0.15">
      <c r="A182" s="19" t="str">
        <f>IF(C182&lt;&gt;"",MAX(A$7:A181)+1,"")</f>
        <v/>
      </c>
      <c r="E182" s="21" t="str">
        <f>IFERROR(VLOOKUP(D182,'（最低賃金）'!$A$3:$C$49,2,0),"")</f>
        <v/>
      </c>
      <c r="H182" s="24"/>
      <c r="I182" s="25" t="str">
        <f t="shared" si="7"/>
        <v/>
      </c>
      <c r="J182" s="26" t="str">
        <f t="shared" si="9"/>
        <v/>
      </c>
      <c r="K182" s="65" t="str">
        <f t="shared" si="8"/>
        <v/>
      </c>
    </row>
    <row r="183" spans="1:11" ht="24" customHeight="1" x14ac:dyDescent="0.15">
      <c r="A183" s="93" t="str">
        <f>IF(C183&lt;&gt;"",MAX(A$7:A182)+1,"")</f>
        <v/>
      </c>
      <c r="E183" s="21" t="str">
        <f>IFERROR(VLOOKUP(D183,'（最低賃金）'!$A$3:$C$49,2,0),"")</f>
        <v/>
      </c>
      <c r="H183" s="24"/>
      <c r="I183" s="25" t="str">
        <f t="shared" si="7"/>
        <v/>
      </c>
      <c r="J183" s="26" t="str">
        <f t="shared" si="9"/>
        <v/>
      </c>
      <c r="K183" s="65" t="str">
        <f t="shared" si="8"/>
        <v/>
      </c>
    </row>
    <row r="184" spans="1:11" ht="24" customHeight="1" x14ac:dyDescent="0.15">
      <c r="A184" s="19" t="str">
        <f>IF(C184&lt;&gt;"",MAX(A$7:A183)+1,"")</f>
        <v/>
      </c>
      <c r="E184" s="21" t="str">
        <f>IFERROR(VLOOKUP(D184,'（最低賃金）'!$A$3:$C$49,2,0),"")</f>
        <v/>
      </c>
      <c r="H184" s="24"/>
      <c r="I184" s="25" t="str">
        <f t="shared" si="7"/>
        <v/>
      </c>
      <c r="J184" s="26" t="str">
        <f t="shared" si="9"/>
        <v/>
      </c>
      <c r="K184" s="65" t="str">
        <f t="shared" si="8"/>
        <v/>
      </c>
    </row>
    <row r="185" spans="1:11" ht="24" customHeight="1" x14ac:dyDescent="0.15">
      <c r="A185" s="93" t="str">
        <f>IF(C185&lt;&gt;"",MAX(A$7:A184)+1,"")</f>
        <v/>
      </c>
      <c r="E185" s="21" t="str">
        <f>IFERROR(VLOOKUP(D185,'（最低賃金）'!$A$3:$C$49,2,0),"")</f>
        <v/>
      </c>
      <c r="H185" s="24"/>
      <c r="I185" s="25" t="str">
        <f t="shared" si="7"/>
        <v/>
      </c>
      <c r="J185" s="26" t="str">
        <f t="shared" si="9"/>
        <v/>
      </c>
      <c r="K185" s="65" t="str">
        <f t="shared" si="8"/>
        <v/>
      </c>
    </row>
    <row r="186" spans="1:11" ht="24" customHeight="1" x14ac:dyDescent="0.15">
      <c r="A186" s="19" t="str">
        <f>IF(C186&lt;&gt;"",MAX(A$7:A185)+1,"")</f>
        <v/>
      </c>
      <c r="E186" s="21" t="str">
        <f>IFERROR(VLOOKUP(D186,'（最低賃金）'!$A$3:$C$49,2,0),"")</f>
        <v/>
      </c>
      <c r="H186" s="24"/>
      <c r="I186" s="25" t="str">
        <f t="shared" si="7"/>
        <v/>
      </c>
      <c r="J186" s="26" t="str">
        <f t="shared" si="9"/>
        <v/>
      </c>
      <c r="K186" s="65" t="str">
        <f t="shared" si="8"/>
        <v/>
      </c>
    </row>
    <row r="187" spans="1:11" ht="24" customHeight="1" x14ac:dyDescent="0.15">
      <c r="A187" s="93" t="str">
        <f>IF(C187&lt;&gt;"",MAX(A$7:A186)+1,"")</f>
        <v/>
      </c>
      <c r="E187" s="21" t="str">
        <f>IFERROR(VLOOKUP(D187,'（最低賃金）'!$A$3:$C$49,2,0),"")</f>
        <v/>
      </c>
      <c r="H187" s="24"/>
      <c r="I187" s="25" t="str">
        <f t="shared" si="7"/>
        <v/>
      </c>
      <c r="J187" s="26" t="str">
        <f t="shared" si="9"/>
        <v/>
      </c>
      <c r="K187" s="65" t="str">
        <f t="shared" si="8"/>
        <v/>
      </c>
    </row>
    <row r="188" spans="1:11" ht="24" customHeight="1" x14ac:dyDescent="0.15">
      <c r="A188" s="19" t="str">
        <f>IF(C188&lt;&gt;"",MAX(A$7:A187)+1,"")</f>
        <v/>
      </c>
      <c r="E188" s="21" t="str">
        <f>IFERROR(VLOOKUP(D188,'（最低賃金）'!$A$3:$C$49,2,0),"")</f>
        <v/>
      </c>
      <c r="H188" s="24"/>
      <c r="I188" s="25" t="str">
        <f t="shared" si="7"/>
        <v/>
      </c>
      <c r="J188" s="26" t="str">
        <f t="shared" si="9"/>
        <v/>
      </c>
      <c r="K188" s="65" t="str">
        <f t="shared" si="8"/>
        <v/>
      </c>
    </row>
    <row r="189" spans="1:11" ht="24" customHeight="1" x14ac:dyDescent="0.15">
      <c r="A189" s="19" t="str">
        <f>IF(C189&lt;&gt;"",MAX(A$7:A188)+1,"")</f>
        <v/>
      </c>
      <c r="E189" s="21" t="str">
        <f>IFERROR(VLOOKUP(D189,'（最低賃金）'!$A$3:$C$49,2,0),"")</f>
        <v/>
      </c>
      <c r="H189" s="24"/>
      <c r="I189" s="25" t="str">
        <f t="shared" si="7"/>
        <v/>
      </c>
      <c r="J189" s="26" t="str">
        <f t="shared" si="9"/>
        <v/>
      </c>
      <c r="K189" s="65" t="str">
        <f t="shared" si="8"/>
        <v/>
      </c>
    </row>
    <row r="190" spans="1:11" ht="24" customHeight="1" x14ac:dyDescent="0.15">
      <c r="A190" s="93" t="str">
        <f>IF(C190&lt;&gt;"",MAX(A$7:A189)+1,"")</f>
        <v/>
      </c>
      <c r="E190" s="21" t="str">
        <f>IFERROR(VLOOKUP(D190,'（最低賃金）'!$A$3:$C$49,2,0),"")</f>
        <v/>
      </c>
      <c r="H190" s="24"/>
      <c r="I190" s="25" t="str">
        <f t="shared" si="7"/>
        <v/>
      </c>
      <c r="J190" s="26" t="str">
        <f t="shared" si="9"/>
        <v/>
      </c>
      <c r="K190" s="65" t="str">
        <f t="shared" si="8"/>
        <v/>
      </c>
    </row>
    <row r="191" spans="1:11" ht="24" customHeight="1" x14ac:dyDescent="0.15">
      <c r="A191" s="19" t="str">
        <f>IF(C191&lt;&gt;"",MAX(A$7:A190)+1,"")</f>
        <v/>
      </c>
      <c r="E191" s="21" t="str">
        <f>IFERROR(VLOOKUP(D191,'（最低賃金）'!$A$3:$C$49,2,0),"")</f>
        <v/>
      </c>
      <c r="H191" s="24"/>
      <c r="I191" s="25" t="str">
        <f t="shared" si="7"/>
        <v/>
      </c>
      <c r="J191" s="26" t="str">
        <f t="shared" si="9"/>
        <v/>
      </c>
      <c r="K191" s="65" t="str">
        <f t="shared" si="8"/>
        <v/>
      </c>
    </row>
    <row r="192" spans="1:11" ht="24" customHeight="1" x14ac:dyDescent="0.15">
      <c r="A192" s="93" t="str">
        <f>IF(C192&lt;&gt;"",MAX(A$7:A191)+1,"")</f>
        <v/>
      </c>
      <c r="E192" s="21" t="str">
        <f>IFERROR(VLOOKUP(D192,'（最低賃金）'!$A$3:$C$49,2,0),"")</f>
        <v/>
      </c>
      <c r="H192" s="24"/>
      <c r="I192" s="25" t="str">
        <f t="shared" si="7"/>
        <v/>
      </c>
      <c r="J192" s="26" t="str">
        <f t="shared" si="9"/>
        <v/>
      </c>
      <c r="K192" s="65" t="str">
        <f t="shared" si="8"/>
        <v/>
      </c>
    </row>
    <row r="193" spans="1:11" ht="24" customHeight="1" x14ac:dyDescent="0.15">
      <c r="A193" s="19" t="str">
        <f>IF(C193&lt;&gt;"",MAX(A$7:A192)+1,"")</f>
        <v/>
      </c>
      <c r="E193" s="21" t="str">
        <f>IFERROR(VLOOKUP(D193,'（最低賃金）'!$A$3:$C$49,2,0),"")</f>
        <v/>
      </c>
      <c r="H193" s="24"/>
      <c r="I193" s="25" t="str">
        <f t="shared" si="7"/>
        <v/>
      </c>
      <c r="J193" s="26" t="str">
        <f t="shared" si="9"/>
        <v/>
      </c>
      <c r="K193" s="65" t="str">
        <f t="shared" si="8"/>
        <v/>
      </c>
    </row>
    <row r="194" spans="1:11" ht="24" customHeight="1" x14ac:dyDescent="0.15">
      <c r="A194" s="93" t="str">
        <f>IF(C194&lt;&gt;"",MAX(A$7:A193)+1,"")</f>
        <v/>
      </c>
      <c r="E194" s="21" t="str">
        <f>IFERROR(VLOOKUP(D194,'（最低賃金）'!$A$3:$C$49,2,0),"")</f>
        <v/>
      </c>
      <c r="H194" s="24"/>
      <c r="I194" s="25" t="str">
        <f t="shared" si="7"/>
        <v/>
      </c>
      <c r="J194" s="26" t="str">
        <f t="shared" si="9"/>
        <v/>
      </c>
      <c r="K194" s="65" t="str">
        <f t="shared" si="8"/>
        <v/>
      </c>
    </row>
    <row r="195" spans="1:11" ht="24" customHeight="1" x14ac:dyDescent="0.15">
      <c r="A195" s="19" t="str">
        <f>IF(C195&lt;&gt;"",MAX(A$7:A194)+1,"")</f>
        <v/>
      </c>
      <c r="E195" s="21" t="str">
        <f>IFERROR(VLOOKUP(D195,'（最低賃金）'!$A$3:$C$49,2,0),"")</f>
        <v/>
      </c>
      <c r="H195" s="24"/>
      <c r="I195" s="25" t="str">
        <f t="shared" si="7"/>
        <v/>
      </c>
      <c r="J195" s="26" t="str">
        <f t="shared" si="9"/>
        <v/>
      </c>
      <c r="K195" s="65" t="str">
        <f t="shared" si="8"/>
        <v/>
      </c>
    </row>
    <row r="196" spans="1:11" ht="24" customHeight="1" x14ac:dyDescent="0.15">
      <c r="A196" s="19" t="str">
        <f>IF(C196&lt;&gt;"",MAX(A$7:A195)+1,"")</f>
        <v/>
      </c>
      <c r="E196" s="21" t="str">
        <f>IFERROR(VLOOKUP(D196,'（最低賃金）'!$A$3:$C$49,2,0),"")</f>
        <v/>
      </c>
      <c r="H196" s="24"/>
      <c r="I196" s="25" t="str">
        <f t="shared" si="7"/>
        <v/>
      </c>
      <c r="J196" s="26" t="str">
        <f t="shared" si="9"/>
        <v/>
      </c>
      <c r="K196" s="65" t="str">
        <f t="shared" si="8"/>
        <v/>
      </c>
    </row>
    <row r="197" spans="1:11" ht="24" customHeight="1" x14ac:dyDescent="0.15">
      <c r="A197" s="93" t="str">
        <f>IF(C197&lt;&gt;"",MAX(A$7:A196)+1,"")</f>
        <v/>
      </c>
      <c r="E197" s="21" t="str">
        <f>IFERROR(VLOOKUP(D197,'（最低賃金）'!$A$3:$C$49,2,0),"")</f>
        <v/>
      </c>
      <c r="H197" s="24"/>
      <c r="I197" s="25" t="str">
        <f t="shared" si="7"/>
        <v/>
      </c>
      <c r="J197" s="26" t="str">
        <f t="shared" si="9"/>
        <v/>
      </c>
      <c r="K197" s="65" t="str">
        <f t="shared" si="8"/>
        <v/>
      </c>
    </row>
    <row r="198" spans="1:11" ht="24" customHeight="1" x14ac:dyDescent="0.15">
      <c r="A198" s="19" t="str">
        <f>IF(C198&lt;&gt;"",MAX(A$7:A197)+1,"")</f>
        <v/>
      </c>
      <c r="E198" s="21" t="str">
        <f>IFERROR(VLOOKUP(D198,'（最低賃金）'!$A$3:$C$49,2,0),"")</f>
        <v/>
      </c>
      <c r="H198" s="24"/>
      <c r="I198" s="25" t="str">
        <f t="shared" si="7"/>
        <v/>
      </c>
      <c r="J198" s="26" t="str">
        <f t="shared" si="9"/>
        <v/>
      </c>
      <c r="K198" s="65" t="str">
        <f t="shared" si="8"/>
        <v/>
      </c>
    </row>
    <row r="199" spans="1:11" ht="24" customHeight="1" x14ac:dyDescent="0.15">
      <c r="A199" s="93" t="str">
        <f>IF(C199&lt;&gt;"",MAX(A$7:A198)+1,"")</f>
        <v/>
      </c>
      <c r="E199" s="21" t="str">
        <f>IFERROR(VLOOKUP(D199,'（最低賃金）'!$A$3:$C$49,2,0),"")</f>
        <v/>
      </c>
      <c r="H199" s="24"/>
      <c r="I199" s="25" t="str">
        <f t="shared" ref="I199:I206" si="10">IFERROR(IF(AND(OR(F199=1,F199=2,F199=3),G199=""),"G列に金額を入力してください",IF(AND(OR(F199=1,F199=2),H199=""),"H列に労働時間を入力してください",IF(OR(F199=1,F199=2),ROUNDDOWN(G199/H199,),IF($F199=3,G199,"")))),"")</f>
        <v/>
      </c>
      <c r="J199" s="26" t="str">
        <f t="shared" si="9"/>
        <v/>
      </c>
      <c r="K199" s="65" t="str">
        <f>IF(AND(C199="",D199="",F199="",G199="",H199=""),"",IF(C199="","←C列に従業員名を姓名(フルネーム)で入力してください。誤変換にお気を付けください。",IF(D199="","←D列に都道府県を入力してください",IF(F199="","←F列で給与の制度を１～３から選んでください",IF(AND(OR(F199=1,F199=2,F199=3),G199=""),"←G列に金額を入力してください",IF(AND(OR(F199=1,F199=2),H199=""),"←H列に所定労働時間を入力してください",""))))))</f>
        <v/>
      </c>
    </row>
    <row r="200" spans="1:11" ht="24" customHeight="1" x14ac:dyDescent="0.15">
      <c r="A200" s="19" t="str">
        <f>IF(C200&lt;&gt;"",MAX(A$7:A199)+1,"")</f>
        <v/>
      </c>
      <c r="E200" s="21" t="str">
        <f>IFERROR(VLOOKUP(D200,'（最低賃金）'!$A$3:$C$49,2,0),"")</f>
        <v/>
      </c>
      <c r="H200" s="24"/>
      <c r="I200" s="25" t="str">
        <f t="shared" si="10"/>
        <v/>
      </c>
      <c r="J200" s="26" t="str">
        <f t="shared" si="9"/>
        <v/>
      </c>
      <c r="K200" s="65" t="str">
        <f t="shared" ref="K200:K206" si="11">IF(AND(C200="",D200="",F200="",G200="",H200=""),"",IF(C200="","←C列に従業員名を姓名(フルネーム)で入力してください。誤変換にお気を付けください。",IF(D200="","←D列に都道府県を入力してください",IF(F200="","←F列で給与の制度を１～３から選んでください",IF(AND(OR(F200=1,F200=2,F200=3),G200=""),"←G列に金額を入力してください",IF(AND(OR(F200=1,F200=2),H200=""),"←H列に所定労働時間を入力してください",""))))))</f>
        <v/>
      </c>
    </row>
    <row r="201" spans="1:11" ht="24" customHeight="1" x14ac:dyDescent="0.15">
      <c r="A201" s="93" t="str">
        <f>IF(C201&lt;&gt;"",MAX(A$7:A200)+1,"")</f>
        <v/>
      </c>
      <c r="E201" s="21" t="str">
        <f>IFERROR(VLOOKUP(D201,'（最低賃金）'!$A$3:$C$49,2,0),"")</f>
        <v/>
      </c>
      <c r="H201" s="24"/>
      <c r="I201" s="25" t="str">
        <f t="shared" si="10"/>
        <v/>
      </c>
      <c r="J201" s="26" t="str">
        <f t="shared" si="9"/>
        <v/>
      </c>
      <c r="K201" s="65" t="str">
        <f t="shared" si="11"/>
        <v/>
      </c>
    </row>
    <row r="202" spans="1:11" ht="24" customHeight="1" x14ac:dyDescent="0.15">
      <c r="A202" s="19" t="str">
        <f>IF(C202&lt;&gt;"",MAX(A$7:A201)+1,"")</f>
        <v/>
      </c>
      <c r="E202" s="21" t="str">
        <f>IFERROR(VLOOKUP(D202,'（最低賃金）'!$A$3:$C$49,2,0),"")</f>
        <v/>
      </c>
      <c r="H202" s="24"/>
      <c r="I202" s="25" t="str">
        <f t="shared" si="10"/>
        <v/>
      </c>
      <c r="J202" s="26" t="str">
        <f t="shared" si="9"/>
        <v/>
      </c>
      <c r="K202" s="65" t="str">
        <f t="shared" si="11"/>
        <v/>
      </c>
    </row>
    <row r="203" spans="1:11" ht="24" customHeight="1" x14ac:dyDescent="0.15">
      <c r="A203" s="19" t="str">
        <f>IF(C203&lt;&gt;"",MAX(A$7:A202)+1,"")</f>
        <v/>
      </c>
      <c r="E203" s="21" t="str">
        <f>IFERROR(VLOOKUP(D203,'（最低賃金）'!$A$3:$C$49,2,0),"")</f>
        <v/>
      </c>
      <c r="H203" s="24"/>
      <c r="I203" s="25" t="str">
        <f t="shared" si="10"/>
        <v/>
      </c>
      <c r="J203" s="26" t="str">
        <f t="shared" si="9"/>
        <v/>
      </c>
      <c r="K203" s="65" t="str">
        <f t="shared" si="11"/>
        <v/>
      </c>
    </row>
    <row r="204" spans="1:11" ht="24" customHeight="1" x14ac:dyDescent="0.15">
      <c r="A204" s="93" t="str">
        <f>IF(C204&lt;&gt;"",MAX(A$7:A203)+1,"")</f>
        <v/>
      </c>
      <c r="E204" s="21" t="str">
        <f>IFERROR(VLOOKUP(D204,'（最低賃金）'!$A$3:$C$49,2,0),"")</f>
        <v/>
      </c>
      <c r="H204" s="24"/>
      <c r="I204" s="25" t="str">
        <f t="shared" si="10"/>
        <v/>
      </c>
      <c r="J204" s="26" t="str">
        <f t="shared" si="9"/>
        <v/>
      </c>
      <c r="K204" s="65" t="str">
        <f t="shared" si="11"/>
        <v/>
      </c>
    </row>
    <row r="205" spans="1:11" ht="24" customHeight="1" x14ac:dyDescent="0.15">
      <c r="A205" s="19" t="str">
        <f>IF(C205&lt;&gt;"",MAX(A$7:A204)+1,"")</f>
        <v/>
      </c>
      <c r="E205" s="21" t="str">
        <f>IFERROR(VLOOKUP(D205,'（最低賃金）'!$A$3:$C$49,2,0),"")</f>
        <v/>
      </c>
      <c r="H205" s="24"/>
      <c r="I205" s="25" t="str">
        <f t="shared" si="10"/>
        <v/>
      </c>
      <c r="J205" s="26" t="str">
        <f t="shared" ref="J205:J206" si="12">IF(OR(E205="",I205=""),"",IF(OR(I205&lt;E205,ISNUMBER(I205)=FALSE),"×(法定外・特例等対象外です)",IF(I205&lt;=E205+50,"〇","－")))</f>
        <v/>
      </c>
      <c r="K205" s="65" t="str">
        <f t="shared" si="11"/>
        <v/>
      </c>
    </row>
    <row r="206" spans="1:11" ht="24" customHeight="1" x14ac:dyDescent="0.15">
      <c r="A206" s="93" t="str">
        <f>IF(C206&lt;&gt;"",MAX(A$7:A205)+1,"")</f>
        <v/>
      </c>
      <c r="E206" s="21" t="str">
        <f>IFERROR(VLOOKUP(D206,'（最低賃金）'!$A$3:$C$49,2,0),"")</f>
        <v/>
      </c>
      <c r="H206" s="24"/>
      <c r="I206" s="25" t="str">
        <f t="shared" si="10"/>
        <v/>
      </c>
      <c r="J206" s="26" t="str">
        <f t="shared" si="12"/>
        <v/>
      </c>
      <c r="K206" s="65" t="str">
        <f t="shared" si="11"/>
        <v/>
      </c>
    </row>
  </sheetData>
  <sheetProtection algorithmName="SHA-512" hashValue="hPGjfMhAMvKS2sSqt7huuZRWZWzr5YpgfSfF5AhBuz4JiRCW8mygWa79t2RoTNIwP6m6PFjuY5Re2DASoqIFFA==" saltValue="zE1NJxRsM4oi2WZ9taMNlQ==" spinCount="100000" sheet="1" selectLockedCells="1"/>
  <dataConsolidate/>
  <mergeCells count="10">
    <mergeCell ref="D5:D6"/>
    <mergeCell ref="E5:E6"/>
    <mergeCell ref="I5:I6"/>
    <mergeCell ref="J5:J6"/>
    <mergeCell ref="A2:C2"/>
    <mergeCell ref="A3:C3"/>
    <mergeCell ref="A5:A6"/>
    <mergeCell ref="B5:B6"/>
    <mergeCell ref="C5:C6"/>
    <mergeCell ref="F2:G2"/>
  </mergeCells>
  <phoneticPr fontId="16"/>
  <conditionalFormatting sqref="B7:B1048576">
    <cfRule type="duplicateValues" dxfId="28" priority="3"/>
  </conditionalFormatting>
  <conditionalFormatting sqref="E3">
    <cfRule type="expression" dxfId="27" priority="2">
      <formula>F3&lt;&gt;""</formula>
    </cfRule>
  </conditionalFormatting>
  <conditionalFormatting sqref="E207:E1048576">
    <cfRule type="containsText" dxfId="26" priority="17" operator="containsText" text="入力">
      <formula>NOT(ISERROR(SEARCH("入力",E207)))</formula>
    </cfRule>
  </conditionalFormatting>
  <conditionalFormatting sqref="H7:H206">
    <cfRule type="expression" dxfId="25" priority="6">
      <formula>F7=3</formula>
    </cfRule>
  </conditionalFormatting>
  <conditionalFormatting sqref="I7:I206">
    <cfRule type="expression" dxfId="24" priority="7">
      <formula>OR(I7="G列に金額を入力してください",I7="H列に労働時間を入力してください")</formula>
    </cfRule>
  </conditionalFormatting>
  <conditionalFormatting sqref="I207:I1048576">
    <cfRule type="containsText" dxfId="23" priority="16" operator="containsText" text="ください">
      <formula>NOT(ISERROR(SEARCH("ください",I207)))</formula>
    </cfRule>
  </conditionalFormatting>
  <conditionalFormatting sqref="J7:J206">
    <cfRule type="expression" dxfId="22" priority="8">
      <formula>J7="×(法定外・特例等対象外です)"</formula>
    </cfRule>
  </conditionalFormatting>
  <conditionalFormatting sqref="K1:K5 K7:K1048576">
    <cfRule type="containsText" dxfId="21" priority="5" operator="containsText" text="ください">
      <formula>NOT(ISERROR(SEARCH("ください",K1)))</formula>
    </cfRule>
  </conditionalFormatting>
  <dataValidations count="6">
    <dataValidation type="list" allowBlank="1" showInputMessage="1" showErrorMessage="1" sqref="F7:F206" xr:uid="{70FCDAB6-5C3F-4444-9349-A2813FE30A76}">
      <formula1>"1,2,3"</formula1>
    </dataValidation>
    <dataValidation type="whole" operator="greaterThanOrEqual" allowBlank="1" showInputMessage="1" showErrorMessage="1" sqref="G7:G1048576" xr:uid="{EDEAF164-91F4-4BF5-B518-F04BB5A27190}">
      <formula1>0</formula1>
    </dataValidation>
    <dataValidation operator="greaterThanOrEqual" allowBlank="1" showInputMessage="1" showErrorMessage="1" sqref="D3" xr:uid="{6316B0B6-B61B-425F-85DB-707D8B224BFD}"/>
    <dataValidation type="custom" allowBlank="1" showInputMessage="1" showErrorMessage="1" sqref="H207:H1048576" xr:uid="{5C68FF43-40FC-4C8A-97D6-ADB274EE61CC}">
      <formula1>MOD(MINUTE(B203),15)=0</formula1>
    </dataValidation>
    <dataValidation type="custom" allowBlank="1" showInputMessage="1" showErrorMessage="1" sqref="H7:H206" xr:uid="{51A1C3C4-9FB3-4240-B9EE-75C2C8B24828}">
      <formula1>MOD(MINUTE(H7),15)=0</formula1>
    </dataValidation>
    <dataValidation type="list" allowBlank="1" showInputMessage="1" showErrorMessage="1" sqref="E3" xr:uid="{CBE5F213-1B19-4A72-B145-1F3D2D8AF943}">
      <formula1>"2023年10月,2023年11月,2023年12月,2024年1月,2024年2月,2024年3月,2024年4月,2024年5月,2024年6月,2024年7月,2024年8月,2024年9月"</formula1>
    </dataValidation>
  </dataValidations>
  <printOptions horizontalCentered="1"/>
  <pageMargins left="0.59027777777777801" right="0.59027777777777801" top="0.59027777777777801" bottom="0.59027777777777801" header="0.31388888888888899" footer="0.31388888888888899"/>
  <pageSetup paperSize="8" scale="58" fitToHeight="0" orientation="landscape" r:id="rId1"/>
  <headerFooter alignWithMargins="0">
    <oddFooter>&amp;C&amp;"Arial,標準"&amp;P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3880D59-14BA-4B53-B563-92A84FE4F50F}">
          <x14:formula1>
            <xm:f>'（最低賃金）'!$A$3:$A$49</xm:f>
          </x14:formula1>
          <xm:sqref>D7:D206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06"/>
  <sheetViews>
    <sheetView showGridLines="0" view="pageBreakPreview" zoomScale="70" zoomScaleNormal="100" zoomScaleSheetLayoutView="70" workbookViewId="0">
      <pane xSplit="5" ySplit="6" topLeftCell="F7" activePane="bottomRight" state="frozen"/>
      <selection pane="topRight" activeCell="K15" sqref="K15:M15"/>
      <selection pane="bottomLeft" activeCell="K15" sqref="K15:M15"/>
      <selection pane="bottomRight" activeCell="D3" sqref="D3"/>
    </sheetView>
  </sheetViews>
  <sheetFormatPr defaultColWidth="4.25" defaultRowHeight="24" customHeight="1" x14ac:dyDescent="0.15"/>
  <cols>
    <col min="1" max="1" width="6.25" style="70" customWidth="1"/>
    <col min="2" max="4" width="24" style="9" customWidth="1"/>
    <col min="5" max="5" width="24" style="66" customWidth="1"/>
    <col min="6" max="6" width="24" style="10" customWidth="1"/>
    <col min="7" max="7" width="24" style="11" customWidth="1"/>
    <col min="8" max="8" width="23.75" style="79" customWidth="1"/>
    <col min="9" max="9" width="31.75" style="67" customWidth="1"/>
    <col min="10" max="10" width="27.75" style="68" customWidth="1"/>
    <col min="11" max="11" width="83.25" style="65" customWidth="1"/>
    <col min="12" max="16384" width="4.25" style="51"/>
  </cols>
  <sheetData>
    <row r="1" spans="1:11" s="45" customFormat="1" ht="24" customHeight="1" x14ac:dyDescent="0.15">
      <c r="A1" s="38" t="str">
        <f>IF(COUNT(K:K)+COUNTIF(K:K,"?*")&gt;0,"未入力箇所があります。Ｋ列をご確認ください。","")</f>
        <v/>
      </c>
      <c r="B1" s="43"/>
      <c r="C1" s="40"/>
      <c r="D1" s="74" t="str">
        <f>IF(A3="","",IF(AND(D3="",E3&lt;&gt;""),"従業員数を入力して下さい",""))</f>
        <v/>
      </c>
      <c r="E1" s="75" t="str">
        <f>IF(D3="","",IF(AND(A7&lt;&gt;"",E3=""),"対象年月を入力して下さい",""))</f>
        <v/>
      </c>
      <c r="F1" s="73" t="str">
        <f>IF(AND(D3="",E3="",C7&lt;&gt;""),"従業員数と対象年月を入力して下さい",IF(AND(D3="",E3="",D7&lt;&gt;""),"従業員数と対象年月を入力して下さい",IF(AND(D3="",E3="",F7&lt;&gt;""),"従業員数と対象年月を入力して下さい",IF(AND(D3="",E3="",G7&lt;&gt;""),"従業員数と対象年月を入力して下さい",IF(AND(D3="",E3="",C7=""),"","")))))</f>
        <v/>
      </c>
      <c r="G1" s="69"/>
      <c r="H1" s="80"/>
      <c r="I1" s="42"/>
      <c r="J1" s="43"/>
      <c r="K1" s="90"/>
    </row>
    <row r="2" spans="1:11" ht="24" customHeight="1" x14ac:dyDescent="0.15">
      <c r="A2" s="195" t="s">
        <v>6</v>
      </c>
      <c r="B2" s="196"/>
      <c r="C2" s="197"/>
      <c r="D2" s="46" t="s">
        <v>20</v>
      </c>
      <c r="E2" s="47" t="s">
        <v>21</v>
      </c>
      <c r="F2" s="201" t="str">
        <f>IF(D3="","",IF(ISNUMBER(D3),"","従業員人数は算用数字のみを使用して入力してください"))</f>
        <v/>
      </c>
      <c r="G2" s="202"/>
      <c r="H2" s="81"/>
      <c r="I2" s="48"/>
      <c r="J2" s="49" t="s">
        <v>22</v>
      </c>
    </row>
    <row r="3" spans="1:11" ht="24" customHeight="1" x14ac:dyDescent="0.15">
      <c r="A3" s="198">
        <f>確認書!$K$9</f>
        <v>0</v>
      </c>
      <c r="B3" s="199"/>
      <c r="C3" s="200"/>
      <c r="D3" s="37"/>
      <c r="E3" s="92"/>
      <c r="F3" s="77" t="str">
        <f>IF(E3="","",IF(AND(E3=明細①!E3,E3&lt;&gt;明細③!E3),"←明細①と同じ対象年月が選択されています。他の年月を選択してください",IF(AND(E3&lt;&gt;明細①!E3,E3=明細③!E3),"←明細③と同じ対象年月が選択されています。他の年月を選択してください",IF(AND(E3=明細①!E3,E3=明細③!E3),"←明細①、明細③と同じ対象年月が選択されています。他の年月を選択してください",""))))</f>
        <v/>
      </c>
      <c r="G3" s="78"/>
      <c r="H3" s="82"/>
      <c r="I3" s="52"/>
      <c r="J3" s="53">
        <f>COUNTIF(J7:J206,"〇")</f>
        <v>0</v>
      </c>
    </row>
    <row r="4" spans="1:11" s="45" customFormat="1" ht="12" customHeight="1" x14ac:dyDescent="0.15">
      <c r="A4" s="54"/>
      <c r="B4" s="55"/>
      <c r="C4" s="88" t="str">
        <f>IF(AND(D3&lt;&gt;"",E3&lt;&gt;"",C7=""),1,"")</f>
        <v/>
      </c>
      <c r="D4" s="56"/>
      <c r="E4" s="57"/>
      <c r="F4" s="57"/>
      <c r="G4" s="58"/>
      <c r="H4" s="83"/>
      <c r="I4" s="59"/>
      <c r="J4" s="60"/>
      <c r="K4" s="90"/>
    </row>
    <row r="5" spans="1:11" ht="24" customHeight="1" x14ac:dyDescent="0.15">
      <c r="A5" s="190" t="s">
        <v>23</v>
      </c>
      <c r="B5" s="190" t="s">
        <v>24</v>
      </c>
      <c r="C5" s="190" t="s">
        <v>25</v>
      </c>
      <c r="D5" s="190" t="s">
        <v>26</v>
      </c>
      <c r="E5" s="191" t="s">
        <v>27</v>
      </c>
      <c r="F5" s="61" t="s">
        <v>28</v>
      </c>
      <c r="G5" s="62" t="s">
        <v>29</v>
      </c>
      <c r="H5" s="84" t="s">
        <v>30</v>
      </c>
      <c r="I5" s="192" t="s">
        <v>31</v>
      </c>
      <c r="J5" s="190" t="s">
        <v>32</v>
      </c>
      <c r="K5" s="91"/>
    </row>
    <row r="6" spans="1:11" ht="24" customHeight="1" x14ac:dyDescent="0.15">
      <c r="A6" s="194"/>
      <c r="B6" s="190"/>
      <c r="C6" s="190"/>
      <c r="D6" s="190"/>
      <c r="E6" s="191"/>
      <c r="F6" s="64" t="s">
        <v>33</v>
      </c>
      <c r="G6" s="62" t="s">
        <v>34</v>
      </c>
      <c r="H6" s="85" t="s">
        <v>35</v>
      </c>
      <c r="I6" s="193"/>
      <c r="J6" s="194"/>
      <c r="K6" s="91"/>
    </row>
    <row r="7" spans="1:11" ht="24" customHeight="1" x14ac:dyDescent="0.15">
      <c r="A7" s="19">
        <v>1</v>
      </c>
      <c r="B7" s="20"/>
      <c r="C7" s="20"/>
      <c r="E7" s="21" t="str">
        <f>IFERROR(VLOOKUP(D7,'（最低賃金）'!$A$3:$C$49,2,0),"")</f>
        <v/>
      </c>
      <c r="F7" s="22"/>
      <c r="G7" s="23"/>
      <c r="H7" s="24"/>
      <c r="I7" s="25" t="str">
        <f t="shared" ref="I7:I70" si="0">IFERROR(IF(AND(OR(F7=1,F7=2,F7=3),G7=""),"G列に金額を入力してください",IF(AND(OR(F7=1,F7=2),H7=""),"H列に労働時間を入力してください",IF(OR(F7=1,F7=2),ROUNDDOWN(G7/H7,),IF($F7=3,G7,"")))),"")</f>
        <v/>
      </c>
      <c r="J7" s="26" t="str">
        <f>IF(OR(E7="",I7=""),"",IF(OR(I7&lt;E7,ISNUMBER(I7)=FALSE),"×(法定外・特例等対象外です)",IF(I7&lt;=E7+50,"〇","－")))</f>
        <v/>
      </c>
      <c r="K7" s="65" t="str">
        <f>IF(AND(C7="",D7="",F7="",G7="",H7=""),"",IF(C7="","←C列に従業員名を姓名(フルネーム)で入力してください。誤変換にお気を付けください。",IF(D7="","←D列に都道府県を入力してください",IF(F7="","←F列で給与の制度を１～３から選んでください",IF(AND(OR(F7=1,F7=2,F7=3),G7=""),"←G列に金額を入力してください",IF(AND(OR(F7=1,F7=2),H7=""),"←H列に所定労働時間を入力してください",""))))))</f>
        <v/>
      </c>
    </row>
    <row r="8" spans="1:11" ht="24" customHeight="1" x14ac:dyDescent="0.15">
      <c r="A8" s="93" t="str">
        <f>IF(C8&lt;&gt;"",MAX(A$7:A7)+1,"")</f>
        <v/>
      </c>
      <c r="E8" s="21" t="str">
        <f>IFERROR(VLOOKUP(D8,'（最低賃金）'!$A$3:$C$49,2,0),"")</f>
        <v/>
      </c>
      <c r="H8" s="24"/>
      <c r="I8" s="25" t="str">
        <f t="shared" si="0"/>
        <v/>
      </c>
      <c r="J8" s="26" t="str">
        <f t="shared" ref="J8:J71" si="1">IF(OR(E8="",I8=""),"",IF(OR(I8&lt;E8,ISNUMBER(I8)=FALSE),"×(法定外・特例等対象外です)",IF(I8&lt;=E8+50,"〇","－")))</f>
        <v/>
      </c>
      <c r="K8" s="65" t="str">
        <f t="shared" ref="K8:K71" si="2">IF(AND(C8="",D8="",F8="",G8="",H8=""),"",IF(C8="","←C列に従業員名を姓名(フルネーム)で入力してください。誤変換にお気を付けください。",IF(D8="","←D列に都道府県を入力してください",IF(F8="","←F列で給与の制度を１～３から選んでください",IF(AND(OR(F8=1,F8=2,F8=3),G8=""),"←G列に金額を入力してください",IF(AND(OR(F8=1,F8=2),H8=""),"←H列に所定労働時間を入力してください",""))))))</f>
        <v/>
      </c>
    </row>
    <row r="9" spans="1:11" ht="24" customHeight="1" x14ac:dyDescent="0.15">
      <c r="A9" s="19" t="str">
        <f>IF(C9&lt;&gt;"",MAX(A$7:A8)+1,"")</f>
        <v/>
      </c>
      <c r="E9" s="21" t="str">
        <f>IFERROR(VLOOKUP(D9,'（最低賃金）'!$A$3:$C$49,2,0),"")</f>
        <v/>
      </c>
      <c r="H9" s="24"/>
      <c r="I9" s="25" t="str">
        <f t="shared" si="0"/>
        <v/>
      </c>
      <c r="J9" s="26" t="str">
        <f t="shared" si="1"/>
        <v/>
      </c>
      <c r="K9" s="65" t="str">
        <f t="shared" si="2"/>
        <v/>
      </c>
    </row>
    <row r="10" spans="1:11" ht="24" customHeight="1" x14ac:dyDescent="0.15">
      <c r="A10" s="93" t="str">
        <f>IF(C10&lt;&gt;"",MAX(A$7:A9)+1,"")</f>
        <v/>
      </c>
      <c r="E10" s="21" t="str">
        <f>IFERROR(VLOOKUP(D10,'（最低賃金）'!$A$3:$C$49,2,0),"")</f>
        <v/>
      </c>
      <c r="H10" s="24"/>
      <c r="I10" s="25" t="str">
        <f t="shared" si="0"/>
        <v/>
      </c>
      <c r="J10" s="26" t="str">
        <f t="shared" si="1"/>
        <v/>
      </c>
      <c r="K10" s="65" t="str">
        <f t="shared" si="2"/>
        <v/>
      </c>
    </row>
    <row r="11" spans="1:11" ht="24" customHeight="1" x14ac:dyDescent="0.15">
      <c r="A11" s="19" t="str">
        <f>IF(C11&lt;&gt;"",MAX(A$7:A10)+1,"")</f>
        <v/>
      </c>
      <c r="E11" s="21" t="str">
        <f>IFERROR(VLOOKUP(D11,'（最低賃金）'!$A$3:$C$49,2,0),"")</f>
        <v/>
      </c>
      <c r="H11" s="24"/>
      <c r="I11" s="25" t="str">
        <f t="shared" si="0"/>
        <v/>
      </c>
      <c r="J11" s="26" t="str">
        <f t="shared" si="1"/>
        <v/>
      </c>
      <c r="K11" s="65" t="str">
        <f t="shared" si="2"/>
        <v/>
      </c>
    </row>
    <row r="12" spans="1:11" ht="24" customHeight="1" x14ac:dyDescent="0.15">
      <c r="A12" s="93" t="str">
        <f>IF(C12&lt;&gt;"",MAX(A$7:A11)+1,"")</f>
        <v/>
      </c>
      <c r="E12" s="21" t="str">
        <f>IFERROR(VLOOKUP(D12,'（最低賃金）'!$A$3:$C$49,2,0),"")</f>
        <v/>
      </c>
      <c r="H12" s="24"/>
      <c r="I12" s="25" t="str">
        <f t="shared" si="0"/>
        <v/>
      </c>
      <c r="J12" s="26" t="str">
        <f t="shared" si="1"/>
        <v/>
      </c>
      <c r="K12" s="65" t="str">
        <f t="shared" si="2"/>
        <v/>
      </c>
    </row>
    <row r="13" spans="1:11" ht="24" customHeight="1" x14ac:dyDescent="0.15">
      <c r="A13" s="19" t="str">
        <f>IF(C13&lt;&gt;"",MAX(A$7:A12)+1,"")</f>
        <v/>
      </c>
      <c r="E13" s="21" t="str">
        <f>IFERROR(VLOOKUP(D13,'（最低賃金）'!$A$3:$C$49,2,0),"")</f>
        <v/>
      </c>
      <c r="H13" s="24"/>
      <c r="I13" s="25" t="str">
        <f t="shared" si="0"/>
        <v/>
      </c>
      <c r="J13" s="26" t="str">
        <f t="shared" si="1"/>
        <v/>
      </c>
      <c r="K13" s="65" t="str">
        <f t="shared" si="2"/>
        <v/>
      </c>
    </row>
    <row r="14" spans="1:11" ht="24" customHeight="1" x14ac:dyDescent="0.15">
      <c r="A14" s="93" t="str">
        <f>IF(C14&lt;&gt;"",MAX(A$7:A13)+1,"")</f>
        <v/>
      </c>
      <c r="E14" s="21" t="str">
        <f>IFERROR(VLOOKUP(D14,'（最低賃金）'!$A$3:$C$49,2,0),"")</f>
        <v/>
      </c>
      <c r="H14" s="24"/>
      <c r="I14" s="25" t="str">
        <f t="shared" si="0"/>
        <v/>
      </c>
      <c r="J14" s="26" t="str">
        <f t="shared" si="1"/>
        <v/>
      </c>
      <c r="K14" s="65" t="str">
        <f t="shared" si="2"/>
        <v/>
      </c>
    </row>
    <row r="15" spans="1:11" ht="24" customHeight="1" x14ac:dyDescent="0.15">
      <c r="A15" s="19" t="str">
        <f>IF(C15&lt;&gt;"",MAX(A$7:A14)+1,"")</f>
        <v/>
      </c>
      <c r="E15" s="21" t="str">
        <f>IFERROR(VLOOKUP(D15,'（最低賃金）'!$A$3:$C$49,2,0),"")</f>
        <v/>
      </c>
      <c r="H15" s="24"/>
      <c r="I15" s="25" t="str">
        <f t="shared" si="0"/>
        <v/>
      </c>
      <c r="J15" s="26" t="str">
        <f t="shared" si="1"/>
        <v/>
      </c>
      <c r="K15" s="65" t="str">
        <f t="shared" si="2"/>
        <v/>
      </c>
    </row>
    <row r="16" spans="1:11" ht="24" customHeight="1" x14ac:dyDescent="0.15">
      <c r="A16" s="93" t="str">
        <f>IF(C16&lt;&gt;"",MAX(A$7:A15)+1,"")</f>
        <v/>
      </c>
      <c r="E16" s="21" t="str">
        <f>IFERROR(VLOOKUP(D16,'（最低賃金）'!$A$3:$C$49,2,0),"")</f>
        <v/>
      </c>
      <c r="H16" s="24"/>
      <c r="I16" s="25" t="str">
        <f t="shared" si="0"/>
        <v/>
      </c>
      <c r="J16" s="26" t="str">
        <f t="shared" si="1"/>
        <v/>
      </c>
      <c r="K16" s="65" t="str">
        <f t="shared" si="2"/>
        <v/>
      </c>
    </row>
    <row r="17" spans="1:11" ht="24" customHeight="1" x14ac:dyDescent="0.15">
      <c r="A17" s="19" t="str">
        <f>IF(C17&lt;&gt;"",MAX(A$7:A16)+1,"")</f>
        <v/>
      </c>
      <c r="E17" s="21" t="str">
        <f>IFERROR(VLOOKUP(D17,'（最低賃金）'!$A$3:$C$49,2,0),"")</f>
        <v/>
      </c>
      <c r="H17" s="24"/>
      <c r="I17" s="25" t="str">
        <f t="shared" si="0"/>
        <v/>
      </c>
      <c r="J17" s="26" t="str">
        <f t="shared" si="1"/>
        <v/>
      </c>
      <c r="K17" s="65" t="str">
        <f t="shared" si="2"/>
        <v/>
      </c>
    </row>
    <row r="18" spans="1:11" ht="24" customHeight="1" x14ac:dyDescent="0.15">
      <c r="A18" s="93" t="str">
        <f>IF(C18&lt;&gt;"",MAX(A$7:A17)+1,"")</f>
        <v/>
      </c>
      <c r="E18" s="21" t="str">
        <f>IFERROR(VLOOKUP(D18,'（最低賃金）'!$A$3:$C$49,2,0),"")</f>
        <v/>
      </c>
      <c r="H18" s="24"/>
      <c r="I18" s="25" t="str">
        <f t="shared" si="0"/>
        <v/>
      </c>
      <c r="J18" s="26" t="str">
        <f t="shared" si="1"/>
        <v/>
      </c>
      <c r="K18" s="65" t="str">
        <f t="shared" si="2"/>
        <v/>
      </c>
    </row>
    <row r="19" spans="1:11" ht="24" customHeight="1" x14ac:dyDescent="0.15">
      <c r="A19" s="19" t="str">
        <f>IF(C19&lt;&gt;"",MAX(A$7:A18)+1,"")</f>
        <v/>
      </c>
      <c r="E19" s="21" t="str">
        <f>IFERROR(VLOOKUP(D19,'（最低賃金）'!$A$3:$C$49,2,0),"")</f>
        <v/>
      </c>
      <c r="H19" s="24"/>
      <c r="I19" s="25" t="str">
        <f t="shared" si="0"/>
        <v/>
      </c>
      <c r="J19" s="26" t="str">
        <f t="shared" si="1"/>
        <v/>
      </c>
      <c r="K19" s="65" t="str">
        <f t="shared" si="2"/>
        <v/>
      </c>
    </row>
    <row r="20" spans="1:11" ht="24" customHeight="1" x14ac:dyDescent="0.15">
      <c r="A20" s="93" t="str">
        <f>IF(C20&lt;&gt;"",MAX(A$7:A19)+1,"")</f>
        <v/>
      </c>
      <c r="E20" s="21" t="str">
        <f>IFERROR(VLOOKUP(D20,'（最低賃金）'!$A$3:$C$49,2,0),"")</f>
        <v/>
      </c>
      <c r="H20" s="24"/>
      <c r="I20" s="25" t="str">
        <f t="shared" si="0"/>
        <v/>
      </c>
      <c r="J20" s="26" t="str">
        <f t="shared" si="1"/>
        <v/>
      </c>
      <c r="K20" s="65" t="str">
        <f t="shared" si="2"/>
        <v/>
      </c>
    </row>
    <row r="21" spans="1:11" ht="24" customHeight="1" x14ac:dyDescent="0.15">
      <c r="A21" s="19" t="str">
        <f>IF(C21&lt;&gt;"",MAX(A$7:A20)+1,"")</f>
        <v/>
      </c>
      <c r="E21" s="21" t="str">
        <f>IFERROR(VLOOKUP(D21,'（最低賃金）'!$A$3:$C$49,2,0),"")</f>
        <v/>
      </c>
      <c r="H21" s="24"/>
      <c r="I21" s="25" t="str">
        <f t="shared" si="0"/>
        <v/>
      </c>
      <c r="J21" s="26" t="str">
        <f t="shared" si="1"/>
        <v/>
      </c>
      <c r="K21" s="65" t="str">
        <f t="shared" si="2"/>
        <v/>
      </c>
    </row>
    <row r="22" spans="1:11" ht="24" customHeight="1" x14ac:dyDescent="0.15">
      <c r="A22" s="93" t="str">
        <f>IF(C22&lt;&gt;"",MAX(A$7:A21)+1,"")</f>
        <v/>
      </c>
      <c r="E22" s="21" t="str">
        <f>IFERROR(VLOOKUP(D22,'（最低賃金）'!$A$3:$C$49,2,0),"")</f>
        <v/>
      </c>
      <c r="H22" s="24"/>
      <c r="I22" s="25" t="str">
        <f t="shared" si="0"/>
        <v/>
      </c>
      <c r="J22" s="26" t="str">
        <f t="shared" si="1"/>
        <v/>
      </c>
      <c r="K22" s="65" t="str">
        <f t="shared" si="2"/>
        <v/>
      </c>
    </row>
    <row r="23" spans="1:11" ht="24" customHeight="1" x14ac:dyDescent="0.15">
      <c r="A23" s="19" t="str">
        <f>IF(C23&lt;&gt;"",MAX(A$7:A22)+1,"")</f>
        <v/>
      </c>
      <c r="E23" s="21" t="str">
        <f>IFERROR(VLOOKUP(D23,'（最低賃金）'!$A$3:$C$49,2,0),"")</f>
        <v/>
      </c>
      <c r="H23" s="24"/>
      <c r="I23" s="25" t="str">
        <f t="shared" si="0"/>
        <v/>
      </c>
      <c r="J23" s="26" t="str">
        <f t="shared" si="1"/>
        <v/>
      </c>
      <c r="K23" s="65" t="str">
        <f t="shared" si="2"/>
        <v/>
      </c>
    </row>
    <row r="24" spans="1:11" ht="24" customHeight="1" x14ac:dyDescent="0.15">
      <c r="A24" s="93" t="str">
        <f>IF(C24&lt;&gt;"",MAX(A$7:A23)+1,"")</f>
        <v/>
      </c>
      <c r="E24" s="21" t="str">
        <f>IFERROR(VLOOKUP(D24,'（最低賃金）'!$A$3:$C$49,2,0),"")</f>
        <v/>
      </c>
      <c r="H24" s="24"/>
      <c r="I24" s="25" t="str">
        <f t="shared" si="0"/>
        <v/>
      </c>
      <c r="J24" s="26" t="str">
        <f t="shared" si="1"/>
        <v/>
      </c>
      <c r="K24" s="65" t="str">
        <f t="shared" si="2"/>
        <v/>
      </c>
    </row>
    <row r="25" spans="1:11" ht="24" customHeight="1" x14ac:dyDescent="0.15">
      <c r="A25" s="19" t="str">
        <f>IF(C25&lt;&gt;"",MAX(A$7:A24)+1,"")</f>
        <v/>
      </c>
      <c r="E25" s="21" t="str">
        <f>IFERROR(VLOOKUP(D25,'（最低賃金）'!$A$3:$C$49,2,0),"")</f>
        <v/>
      </c>
      <c r="H25" s="24"/>
      <c r="I25" s="25" t="str">
        <f t="shared" si="0"/>
        <v/>
      </c>
      <c r="J25" s="26" t="str">
        <f t="shared" si="1"/>
        <v/>
      </c>
      <c r="K25" s="65" t="str">
        <f t="shared" si="2"/>
        <v/>
      </c>
    </row>
    <row r="26" spans="1:11" ht="24" customHeight="1" x14ac:dyDescent="0.15">
      <c r="A26" s="93" t="str">
        <f>IF(C26&lt;&gt;"",MAX(A$7:A25)+1,"")</f>
        <v/>
      </c>
      <c r="E26" s="21" t="str">
        <f>IFERROR(VLOOKUP(D26,'（最低賃金）'!$A$3:$C$49,2,0),"")</f>
        <v/>
      </c>
      <c r="H26" s="24"/>
      <c r="I26" s="25" t="str">
        <f t="shared" si="0"/>
        <v/>
      </c>
      <c r="J26" s="26" t="str">
        <f t="shared" si="1"/>
        <v/>
      </c>
      <c r="K26" s="65" t="str">
        <f t="shared" si="2"/>
        <v/>
      </c>
    </row>
    <row r="27" spans="1:11" ht="24" customHeight="1" x14ac:dyDescent="0.15">
      <c r="A27" s="19" t="str">
        <f>IF(C27&lt;&gt;"",MAX(A$7:A26)+1,"")</f>
        <v/>
      </c>
      <c r="E27" s="21" t="str">
        <f>IFERROR(VLOOKUP(D27,'（最低賃金）'!$A$3:$C$49,2,0),"")</f>
        <v/>
      </c>
      <c r="H27" s="24"/>
      <c r="I27" s="25" t="str">
        <f t="shared" si="0"/>
        <v/>
      </c>
      <c r="J27" s="26" t="str">
        <f t="shared" si="1"/>
        <v/>
      </c>
      <c r="K27" s="65" t="str">
        <f t="shared" si="2"/>
        <v/>
      </c>
    </row>
    <row r="28" spans="1:11" ht="24" customHeight="1" x14ac:dyDescent="0.15">
      <c r="A28" s="93" t="str">
        <f>IF(C28&lt;&gt;"",MAX(A$7:A27)+1,"")</f>
        <v/>
      </c>
      <c r="E28" s="21" t="str">
        <f>IFERROR(VLOOKUP(D28,'（最低賃金）'!$A$3:$C$49,2,0),"")</f>
        <v/>
      </c>
      <c r="H28" s="24"/>
      <c r="I28" s="25" t="str">
        <f t="shared" si="0"/>
        <v/>
      </c>
      <c r="J28" s="26" t="str">
        <f t="shared" si="1"/>
        <v/>
      </c>
      <c r="K28" s="65" t="str">
        <f t="shared" si="2"/>
        <v/>
      </c>
    </row>
    <row r="29" spans="1:11" ht="24" customHeight="1" x14ac:dyDescent="0.15">
      <c r="A29" s="19" t="str">
        <f>IF(C29&lt;&gt;"",MAX(A$7:A28)+1,"")</f>
        <v/>
      </c>
      <c r="E29" s="21" t="str">
        <f>IFERROR(VLOOKUP(D29,'（最低賃金）'!$A$3:$C$49,2,0),"")</f>
        <v/>
      </c>
      <c r="H29" s="24"/>
      <c r="I29" s="25" t="str">
        <f t="shared" si="0"/>
        <v/>
      </c>
      <c r="J29" s="26" t="str">
        <f t="shared" si="1"/>
        <v/>
      </c>
      <c r="K29" s="65" t="str">
        <f t="shared" si="2"/>
        <v/>
      </c>
    </row>
    <row r="30" spans="1:11" ht="24" customHeight="1" x14ac:dyDescent="0.15">
      <c r="A30" s="93" t="str">
        <f>IF(C30&lt;&gt;"",MAX(A$7:A29)+1,"")</f>
        <v/>
      </c>
      <c r="E30" s="21" t="str">
        <f>IFERROR(VLOOKUP(D30,'（最低賃金）'!$A$3:$C$49,2,0),"")</f>
        <v/>
      </c>
      <c r="H30" s="24"/>
      <c r="I30" s="25" t="str">
        <f t="shared" si="0"/>
        <v/>
      </c>
      <c r="J30" s="26" t="str">
        <f t="shared" si="1"/>
        <v/>
      </c>
      <c r="K30" s="65" t="str">
        <f t="shared" si="2"/>
        <v/>
      </c>
    </row>
    <row r="31" spans="1:11" ht="24" customHeight="1" x14ac:dyDescent="0.15">
      <c r="A31" s="19" t="str">
        <f>IF(C31&lt;&gt;"",MAX(A$7:A30)+1,"")</f>
        <v/>
      </c>
      <c r="E31" s="21" t="str">
        <f>IFERROR(VLOOKUP(D31,'（最低賃金）'!$A$3:$C$49,2,0),"")</f>
        <v/>
      </c>
      <c r="H31" s="24"/>
      <c r="I31" s="25" t="str">
        <f t="shared" si="0"/>
        <v/>
      </c>
      <c r="J31" s="26" t="str">
        <f t="shared" si="1"/>
        <v/>
      </c>
      <c r="K31" s="65" t="str">
        <f t="shared" si="2"/>
        <v/>
      </c>
    </row>
    <row r="32" spans="1:11" ht="24" customHeight="1" x14ac:dyDescent="0.15">
      <c r="A32" s="93" t="str">
        <f>IF(C32&lt;&gt;"",MAX(A$7:A31)+1,"")</f>
        <v/>
      </c>
      <c r="E32" s="21" t="str">
        <f>IFERROR(VLOOKUP(D32,'（最低賃金）'!$A$3:$C$49,2,0),"")</f>
        <v/>
      </c>
      <c r="H32" s="24"/>
      <c r="I32" s="25" t="str">
        <f t="shared" si="0"/>
        <v/>
      </c>
      <c r="J32" s="26" t="str">
        <f t="shared" si="1"/>
        <v/>
      </c>
      <c r="K32" s="65" t="str">
        <f t="shared" si="2"/>
        <v/>
      </c>
    </row>
    <row r="33" spans="1:11" ht="24" customHeight="1" x14ac:dyDescent="0.15">
      <c r="A33" s="19" t="str">
        <f>IF(C33&lt;&gt;"",MAX(A$7:A32)+1,"")</f>
        <v/>
      </c>
      <c r="E33" s="21" t="str">
        <f>IFERROR(VLOOKUP(D33,'（最低賃金）'!$A$3:$C$49,2,0),"")</f>
        <v/>
      </c>
      <c r="H33" s="24"/>
      <c r="I33" s="25" t="str">
        <f t="shared" si="0"/>
        <v/>
      </c>
      <c r="J33" s="26" t="str">
        <f t="shared" si="1"/>
        <v/>
      </c>
      <c r="K33" s="65" t="str">
        <f t="shared" si="2"/>
        <v/>
      </c>
    </row>
    <row r="34" spans="1:11" ht="24" customHeight="1" x14ac:dyDescent="0.15">
      <c r="A34" s="93" t="str">
        <f>IF(C34&lt;&gt;"",MAX(A$7:A33)+1,"")</f>
        <v/>
      </c>
      <c r="E34" s="21" t="str">
        <f>IFERROR(VLOOKUP(D34,'（最低賃金）'!$A$3:$C$49,2,0),"")</f>
        <v/>
      </c>
      <c r="H34" s="24"/>
      <c r="I34" s="25" t="str">
        <f t="shared" si="0"/>
        <v/>
      </c>
      <c r="J34" s="26" t="str">
        <f t="shared" si="1"/>
        <v/>
      </c>
      <c r="K34" s="65" t="str">
        <f t="shared" si="2"/>
        <v/>
      </c>
    </row>
    <row r="35" spans="1:11" ht="24" customHeight="1" x14ac:dyDescent="0.15">
      <c r="A35" s="19" t="str">
        <f>IF(C35&lt;&gt;"",MAX(A$7:A34)+1,"")</f>
        <v/>
      </c>
      <c r="E35" s="21" t="str">
        <f>IFERROR(VLOOKUP(D35,'（最低賃金）'!$A$3:$C$49,2,0),"")</f>
        <v/>
      </c>
      <c r="H35" s="24"/>
      <c r="I35" s="25" t="str">
        <f t="shared" si="0"/>
        <v/>
      </c>
      <c r="J35" s="26" t="str">
        <f t="shared" si="1"/>
        <v/>
      </c>
      <c r="K35" s="65" t="str">
        <f t="shared" si="2"/>
        <v/>
      </c>
    </row>
    <row r="36" spans="1:11" ht="24" customHeight="1" x14ac:dyDescent="0.15">
      <c r="A36" s="93" t="str">
        <f>IF(C36&lt;&gt;"",MAX(A$7:A35)+1,"")</f>
        <v/>
      </c>
      <c r="E36" s="21" t="str">
        <f>IFERROR(VLOOKUP(D36,'（最低賃金）'!$A$3:$C$49,2,0),"")</f>
        <v/>
      </c>
      <c r="H36" s="24"/>
      <c r="I36" s="25" t="str">
        <f t="shared" si="0"/>
        <v/>
      </c>
      <c r="J36" s="26" t="str">
        <f t="shared" si="1"/>
        <v/>
      </c>
      <c r="K36" s="65" t="str">
        <f t="shared" si="2"/>
        <v/>
      </c>
    </row>
    <row r="37" spans="1:11" ht="24" customHeight="1" x14ac:dyDescent="0.15">
      <c r="A37" s="19" t="str">
        <f>IF(C37&lt;&gt;"",MAX(A$7:A36)+1,"")</f>
        <v/>
      </c>
      <c r="E37" s="21" t="str">
        <f>IFERROR(VLOOKUP(D37,'（最低賃金）'!$A$3:$C$49,2,0),"")</f>
        <v/>
      </c>
      <c r="H37" s="24"/>
      <c r="I37" s="25" t="str">
        <f t="shared" si="0"/>
        <v/>
      </c>
      <c r="J37" s="26" t="str">
        <f t="shared" si="1"/>
        <v/>
      </c>
      <c r="K37" s="65" t="str">
        <f t="shared" si="2"/>
        <v/>
      </c>
    </row>
    <row r="38" spans="1:11" ht="24" customHeight="1" x14ac:dyDescent="0.15">
      <c r="A38" s="93" t="str">
        <f>IF(C38&lt;&gt;"",MAX(A$7:A37)+1,"")</f>
        <v/>
      </c>
      <c r="E38" s="21" t="str">
        <f>IFERROR(VLOOKUP(D38,'（最低賃金）'!$A$3:$C$49,2,0),"")</f>
        <v/>
      </c>
      <c r="H38" s="24"/>
      <c r="I38" s="25" t="str">
        <f t="shared" si="0"/>
        <v/>
      </c>
      <c r="J38" s="26" t="str">
        <f t="shared" si="1"/>
        <v/>
      </c>
      <c r="K38" s="65" t="str">
        <f t="shared" si="2"/>
        <v/>
      </c>
    </row>
    <row r="39" spans="1:11" ht="24" customHeight="1" x14ac:dyDescent="0.15">
      <c r="A39" s="19" t="str">
        <f>IF(C39&lt;&gt;"",MAX(A$7:A38)+1,"")</f>
        <v/>
      </c>
      <c r="E39" s="21" t="str">
        <f>IFERROR(VLOOKUP(D39,'（最低賃金）'!$A$3:$C$49,2,0),"")</f>
        <v/>
      </c>
      <c r="H39" s="24"/>
      <c r="I39" s="25" t="str">
        <f t="shared" si="0"/>
        <v/>
      </c>
      <c r="J39" s="26" t="str">
        <f t="shared" si="1"/>
        <v/>
      </c>
      <c r="K39" s="65" t="str">
        <f t="shared" si="2"/>
        <v/>
      </c>
    </row>
    <row r="40" spans="1:11" ht="24" customHeight="1" x14ac:dyDescent="0.15">
      <c r="A40" s="93" t="str">
        <f>IF(C40&lt;&gt;"",MAX(A$7:A39)+1,"")</f>
        <v/>
      </c>
      <c r="E40" s="21" t="str">
        <f>IFERROR(VLOOKUP(D40,'（最低賃金）'!$A$3:$C$49,2,0),"")</f>
        <v/>
      </c>
      <c r="H40" s="24"/>
      <c r="I40" s="25" t="str">
        <f t="shared" si="0"/>
        <v/>
      </c>
      <c r="J40" s="26" t="str">
        <f t="shared" si="1"/>
        <v/>
      </c>
      <c r="K40" s="65" t="str">
        <f t="shared" si="2"/>
        <v/>
      </c>
    </row>
    <row r="41" spans="1:11" ht="24" customHeight="1" x14ac:dyDescent="0.15">
      <c r="A41" s="19" t="str">
        <f>IF(C41&lt;&gt;"",MAX(A$7:A40)+1,"")</f>
        <v/>
      </c>
      <c r="E41" s="21" t="str">
        <f>IFERROR(VLOOKUP(D41,'（最低賃金）'!$A$3:$C$49,2,0),"")</f>
        <v/>
      </c>
      <c r="H41" s="24"/>
      <c r="I41" s="25" t="str">
        <f t="shared" si="0"/>
        <v/>
      </c>
      <c r="J41" s="26" t="str">
        <f t="shared" si="1"/>
        <v/>
      </c>
      <c r="K41" s="65" t="str">
        <f t="shared" si="2"/>
        <v/>
      </c>
    </row>
    <row r="42" spans="1:11" ht="24" customHeight="1" x14ac:dyDescent="0.15">
      <c r="A42" s="93" t="str">
        <f>IF(C42&lt;&gt;"",MAX(A$7:A41)+1,"")</f>
        <v/>
      </c>
      <c r="E42" s="21" t="str">
        <f>IFERROR(VLOOKUP(D42,'（最低賃金）'!$A$3:$C$49,2,0),"")</f>
        <v/>
      </c>
      <c r="H42" s="24"/>
      <c r="I42" s="25" t="str">
        <f t="shared" si="0"/>
        <v/>
      </c>
      <c r="J42" s="26" t="str">
        <f t="shared" si="1"/>
        <v/>
      </c>
      <c r="K42" s="65" t="str">
        <f t="shared" si="2"/>
        <v/>
      </c>
    </row>
    <row r="43" spans="1:11" ht="24" customHeight="1" x14ac:dyDescent="0.15">
      <c r="A43" s="19" t="str">
        <f>IF(C43&lt;&gt;"",MAX(A$7:A42)+1,"")</f>
        <v/>
      </c>
      <c r="E43" s="21" t="str">
        <f>IFERROR(VLOOKUP(D43,'（最低賃金）'!$A$3:$C$49,2,0),"")</f>
        <v/>
      </c>
      <c r="H43" s="24"/>
      <c r="I43" s="25" t="str">
        <f t="shared" si="0"/>
        <v/>
      </c>
      <c r="J43" s="26" t="str">
        <f t="shared" si="1"/>
        <v/>
      </c>
      <c r="K43" s="65" t="str">
        <f t="shared" si="2"/>
        <v/>
      </c>
    </row>
    <row r="44" spans="1:11" ht="24" customHeight="1" x14ac:dyDescent="0.15">
      <c r="A44" s="93" t="str">
        <f>IF(C44&lt;&gt;"",MAX(A$7:A43)+1,"")</f>
        <v/>
      </c>
      <c r="E44" s="21" t="str">
        <f>IFERROR(VLOOKUP(D44,'（最低賃金）'!$A$3:$C$49,2,0),"")</f>
        <v/>
      </c>
      <c r="H44" s="24"/>
      <c r="I44" s="25" t="str">
        <f t="shared" si="0"/>
        <v/>
      </c>
      <c r="J44" s="26" t="str">
        <f t="shared" si="1"/>
        <v/>
      </c>
      <c r="K44" s="65" t="str">
        <f t="shared" si="2"/>
        <v/>
      </c>
    </row>
    <row r="45" spans="1:11" ht="24" customHeight="1" x14ac:dyDescent="0.15">
      <c r="A45" s="19" t="str">
        <f>IF(C45&lt;&gt;"",MAX(A$7:A44)+1,"")</f>
        <v/>
      </c>
      <c r="E45" s="21" t="str">
        <f>IFERROR(VLOOKUP(D45,'（最低賃金）'!$A$3:$C$49,2,0),"")</f>
        <v/>
      </c>
      <c r="H45" s="24"/>
      <c r="I45" s="25" t="str">
        <f t="shared" si="0"/>
        <v/>
      </c>
      <c r="J45" s="26" t="str">
        <f t="shared" si="1"/>
        <v/>
      </c>
      <c r="K45" s="65" t="str">
        <f t="shared" si="2"/>
        <v/>
      </c>
    </row>
    <row r="46" spans="1:11" ht="24" customHeight="1" x14ac:dyDescent="0.15">
      <c r="A46" s="93" t="str">
        <f>IF(C46&lt;&gt;"",MAX(A$7:A45)+1,"")</f>
        <v/>
      </c>
      <c r="E46" s="21" t="str">
        <f>IFERROR(VLOOKUP(D46,'（最低賃金）'!$A$3:$C$49,2,0),"")</f>
        <v/>
      </c>
      <c r="H46" s="24"/>
      <c r="I46" s="25" t="str">
        <f t="shared" si="0"/>
        <v/>
      </c>
      <c r="J46" s="26" t="str">
        <f t="shared" si="1"/>
        <v/>
      </c>
      <c r="K46" s="65" t="str">
        <f t="shared" si="2"/>
        <v/>
      </c>
    </row>
    <row r="47" spans="1:11" ht="24" customHeight="1" x14ac:dyDescent="0.15">
      <c r="A47" s="19" t="str">
        <f>IF(C47&lt;&gt;"",MAX(A$7:A46)+1,"")</f>
        <v/>
      </c>
      <c r="E47" s="21" t="str">
        <f>IFERROR(VLOOKUP(D47,'（最低賃金）'!$A$3:$C$49,2,0),"")</f>
        <v/>
      </c>
      <c r="H47" s="24"/>
      <c r="I47" s="25" t="str">
        <f t="shared" si="0"/>
        <v/>
      </c>
      <c r="J47" s="26" t="str">
        <f t="shared" si="1"/>
        <v/>
      </c>
      <c r="K47" s="65" t="str">
        <f t="shared" si="2"/>
        <v/>
      </c>
    </row>
    <row r="48" spans="1:11" ht="24" customHeight="1" x14ac:dyDescent="0.15">
      <c r="A48" s="93" t="str">
        <f>IF(C48&lt;&gt;"",MAX(A$7:A47)+1,"")</f>
        <v/>
      </c>
      <c r="E48" s="21" t="str">
        <f>IFERROR(VLOOKUP(D48,'（最低賃金）'!$A$3:$C$49,2,0),"")</f>
        <v/>
      </c>
      <c r="H48" s="24"/>
      <c r="I48" s="25" t="str">
        <f t="shared" si="0"/>
        <v/>
      </c>
      <c r="J48" s="26" t="str">
        <f t="shared" si="1"/>
        <v/>
      </c>
      <c r="K48" s="65" t="str">
        <f t="shared" si="2"/>
        <v/>
      </c>
    </row>
    <row r="49" spans="1:11" ht="24" customHeight="1" x14ac:dyDescent="0.15">
      <c r="A49" s="19" t="str">
        <f>IF(C49&lt;&gt;"",MAX(A$7:A48)+1,"")</f>
        <v/>
      </c>
      <c r="E49" s="21" t="str">
        <f>IFERROR(VLOOKUP(D49,'（最低賃金）'!$A$3:$C$49,2,0),"")</f>
        <v/>
      </c>
      <c r="H49" s="24"/>
      <c r="I49" s="25" t="str">
        <f t="shared" si="0"/>
        <v/>
      </c>
      <c r="J49" s="26" t="str">
        <f t="shared" si="1"/>
        <v/>
      </c>
      <c r="K49" s="65" t="str">
        <f t="shared" si="2"/>
        <v/>
      </c>
    </row>
    <row r="50" spans="1:11" ht="24" customHeight="1" x14ac:dyDescent="0.15">
      <c r="A50" s="93" t="str">
        <f>IF(C50&lt;&gt;"",MAX(A$7:A49)+1,"")</f>
        <v/>
      </c>
      <c r="E50" s="21" t="str">
        <f>IFERROR(VLOOKUP(D50,'（最低賃金）'!$A$3:$C$49,2,0),"")</f>
        <v/>
      </c>
      <c r="H50" s="24"/>
      <c r="I50" s="25" t="str">
        <f t="shared" si="0"/>
        <v/>
      </c>
      <c r="J50" s="26" t="str">
        <f t="shared" si="1"/>
        <v/>
      </c>
      <c r="K50" s="65" t="str">
        <f t="shared" si="2"/>
        <v/>
      </c>
    </row>
    <row r="51" spans="1:11" ht="24" customHeight="1" x14ac:dyDescent="0.15">
      <c r="A51" s="19" t="str">
        <f>IF(C51&lt;&gt;"",MAX(A$7:A50)+1,"")</f>
        <v/>
      </c>
      <c r="E51" s="21" t="str">
        <f>IFERROR(VLOOKUP(D51,'（最低賃金）'!$A$3:$C$49,2,0),"")</f>
        <v/>
      </c>
      <c r="H51" s="24"/>
      <c r="I51" s="25" t="str">
        <f t="shared" si="0"/>
        <v/>
      </c>
      <c r="J51" s="26" t="str">
        <f t="shared" si="1"/>
        <v/>
      </c>
      <c r="K51" s="65" t="str">
        <f t="shared" si="2"/>
        <v/>
      </c>
    </row>
    <row r="52" spans="1:11" ht="24" customHeight="1" x14ac:dyDescent="0.15">
      <c r="A52" s="93" t="str">
        <f>IF(C52&lt;&gt;"",MAX(A$7:A51)+1,"")</f>
        <v/>
      </c>
      <c r="E52" s="21" t="str">
        <f>IFERROR(VLOOKUP(D52,'（最低賃金）'!$A$3:$C$49,2,0),"")</f>
        <v/>
      </c>
      <c r="H52" s="24"/>
      <c r="I52" s="25" t="str">
        <f t="shared" si="0"/>
        <v/>
      </c>
      <c r="J52" s="26" t="str">
        <f t="shared" si="1"/>
        <v/>
      </c>
      <c r="K52" s="65" t="str">
        <f t="shared" si="2"/>
        <v/>
      </c>
    </row>
    <row r="53" spans="1:11" ht="24" customHeight="1" x14ac:dyDescent="0.15">
      <c r="A53" s="19" t="str">
        <f>IF(C53&lt;&gt;"",MAX(A$7:A52)+1,"")</f>
        <v/>
      </c>
      <c r="E53" s="21" t="str">
        <f>IFERROR(VLOOKUP(D53,'（最低賃金）'!$A$3:$C$49,2,0),"")</f>
        <v/>
      </c>
      <c r="H53" s="24"/>
      <c r="I53" s="25" t="str">
        <f t="shared" si="0"/>
        <v/>
      </c>
      <c r="J53" s="26" t="str">
        <f t="shared" si="1"/>
        <v/>
      </c>
      <c r="K53" s="65" t="str">
        <f t="shared" si="2"/>
        <v/>
      </c>
    </row>
    <row r="54" spans="1:11" ht="24" customHeight="1" x14ac:dyDescent="0.15">
      <c r="A54" s="93" t="str">
        <f>IF(C54&lt;&gt;"",MAX(A$7:A53)+1,"")</f>
        <v/>
      </c>
      <c r="E54" s="21" t="str">
        <f>IFERROR(VLOOKUP(D54,'（最低賃金）'!$A$3:$C$49,2,0),"")</f>
        <v/>
      </c>
      <c r="H54" s="24"/>
      <c r="I54" s="25" t="str">
        <f t="shared" si="0"/>
        <v/>
      </c>
      <c r="J54" s="26" t="str">
        <f t="shared" si="1"/>
        <v/>
      </c>
      <c r="K54" s="65" t="str">
        <f t="shared" si="2"/>
        <v/>
      </c>
    </row>
    <row r="55" spans="1:11" ht="24" customHeight="1" x14ac:dyDescent="0.15">
      <c r="A55" s="19" t="str">
        <f>IF(C55&lt;&gt;"",MAX(A$7:A54)+1,"")</f>
        <v/>
      </c>
      <c r="E55" s="21" t="str">
        <f>IFERROR(VLOOKUP(D55,'（最低賃金）'!$A$3:$C$49,2,0),"")</f>
        <v/>
      </c>
      <c r="H55" s="24"/>
      <c r="I55" s="25" t="str">
        <f t="shared" si="0"/>
        <v/>
      </c>
      <c r="J55" s="26" t="str">
        <f t="shared" si="1"/>
        <v/>
      </c>
      <c r="K55" s="65" t="str">
        <f t="shared" si="2"/>
        <v/>
      </c>
    </row>
    <row r="56" spans="1:11" ht="24" customHeight="1" x14ac:dyDescent="0.15">
      <c r="A56" s="93" t="str">
        <f>IF(C56&lt;&gt;"",MAX(A$7:A55)+1,"")</f>
        <v/>
      </c>
      <c r="E56" s="21" t="str">
        <f>IFERROR(VLOOKUP(D56,'（最低賃金）'!$A$3:$C$49,2,0),"")</f>
        <v/>
      </c>
      <c r="H56" s="24"/>
      <c r="I56" s="25" t="str">
        <f t="shared" si="0"/>
        <v/>
      </c>
      <c r="J56" s="26" t="str">
        <f t="shared" si="1"/>
        <v/>
      </c>
      <c r="K56" s="65" t="str">
        <f t="shared" si="2"/>
        <v/>
      </c>
    </row>
    <row r="57" spans="1:11" ht="24" customHeight="1" x14ac:dyDescent="0.15">
      <c r="A57" s="19" t="str">
        <f>IF(C57&lt;&gt;"",MAX(A$7:A56)+1,"")</f>
        <v/>
      </c>
      <c r="E57" s="21" t="str">
        <f>IFERROR(VLOOKUP(D57,'（最低賃金）'!$A$3:$C$49,2,0),"")</f>
        <v/>
      </c>
      <c r="H57" s="24"/>
      <c r="I57" s="25" t="str">
        <f t="shared" si="0"/>
        <v/>
      </c>
      <c r="J57" s="26" t="str">
        <f t="shared" si="1"/>
        <v/>
      </c>
      <c r="K57" s="65" t="str">
        <f t="shared" si="2"/>
        <v/>
      </c>
    </row>
    <row r="58" spans="1:11" ht="24" customHeight="1" x14ac:dyDescent="0.15">
      <c r="A58" s="93" t="str">
        <f>IF(C58&lt;&gt;"",MAX(A$7:A57)+1,"")</f>
        <v/>
      </c>
      <c r="E58" s="21" t="str">
        <f>IFERROR(VLOOKUP(D58,'（最低賃金）'!$A$3:$C$49,2,0),"")</f>
        <v/>
      </c>
      <c r="H58" s="24"/>
      <c r="I58" s="25" t="str">
        <f t="shared" si="0"/>
        <v/>
      </c>
      <c r="J58" s="26" t="str">
        <f t="shared" si="1"/>
        <v/>
      </c>
      <c r="K58" s="65" t="str">
        <f t="shared" si="2"/>
        <v/>
      </c>
    </row>
    <row r="59" spans="1:11" ht="24" customHeight="1" x14ac:dyDescent="0.15">
      <c r="A59" s="19" t="str">
        <f>IF(C59&lt;&gt;"",MAX(A$7:A58)+1,"")</f>
        <v/>
      </c>
      <c r="E59" s="21" t="str">
        <f>IFERROR(VLOOKUP(D59,'（最低賃金）'!$A$3:$C$49,2,0),"")</f>
        <v/>
      </c>
      <c r="H59" s="24"/>
      <c r="I59" s="25" t="str">
        <f t="shared" si="0"/>
        <v/>
      </c>
      <c r="J59" s="26" t="str">
        <f t="shared" si="1"/>
        <v/>
      </c>
      <c r="K59" s="65" t="str">
        <f t="shared" si="2"/>
        <v/>
      </c>
    </row>
    <row r="60" spans="1:11" ht="24" customHeight="1" x14ac:dyDescent="0.15">
      <c r="A60" s="93" t="str">
        <f>IF(C60&lt;&gt;"",MAX(A$7:A59)+1,"")</f>
        <v/>
      </c>
      <c r="E60" s="21" t="str">
        <f>IFERROR(VLOOKUP(D60,'（最低賃金）'!$A$3:$C$49,2,0),"")</f>
        <v/>
      </c>
      <c r="H60" s="24"/>
      <c r="I60" s="25" t="str">
        <f t="shared" si="0"/>
        <v/>
      </c>
      <c r="J60" s="26" t="str">
        <f t="shared" si="1"/>
        <v/>
      </c>
      <c r="K60" s="65" t="str">
        <f t="shared" si="2"/>
        <v/>
      </c>
    </row>
    <row r="61" spans="1:11" ht="24" customHeight="1" x14ac:dyDescent="0.15">
      <c r="A61" s="19" t="str">
        <f>IF(C61&lt;&gt;"",MAX(A$7:A60)+1,"")</f>
        <v/>
      </c>
      <c r="E61" s="21" t="str">
        <f>IFERROR(VLOOKUP(D61,'（最低賃金）'!$A$3:$C$49,2,0),"")</f>
        <v/>
      </c>
      <c r="H61" s="24"/>
      <c r="I61" s="25" t="str">
        <f t="shared" si="0"/>
        <v/>
      </c>
      <c r="J61" s="26" t="str">
        <f t="shared" si="1"/>
        <v/>
      </c>
      <c r="K61" s="65" t="str">
        <f t="shared" si="2"/>
        <v/>
      </c>
    </row>
    <row r="62" spans="1:11" ht="24" customHeight="1" x14ac:dyDescent="0.15">
      <c r="A62" s="93" t="str">
        <f>IF(C62&lt;&gt;"",MAX(A$7:A61)+1,"")</f>
        <v/>
      </c>
      <c r="E62" s="21" t="str">
        <f>IFERROR(VLOOKUP(D62,'（最低賃金）'!$A$3:$C$49,2,0),"")</f>
        <v/>
      </c>
      <c r="H62" s="24"/>
      <c r="I62" s="25" t="str">
        <f t="shared" si="0"/>
        <v/>
      </c>
      <c r="J62" s="26" t="str">
        <f t="shared" si="1"/>
        <v/>
      </c>
      <c r="K62" s="65" t="str">
        <f t="shared" si="2"/>
        <v/>
      </c>
    </row>
    <row r="63" spans="1:11" ht="24" customHeight="1" x14ac:dyDescent="0.15">
      <c r="A63" s="19" t="str">
        <f>IF(C63&lt;&gt;"",MAX(A$7:A62)+1,"")</f>
        <v/>
      </c>
      <c r="E63" s="21" t="str">
        <f>IFERROR(VLOOKUP(D63,'（最低賃金）'!$A$3:$C$49,2,0),"")</f>
        <v/>
      </c>
      <c r="H63" s="24"/>
      <c r="I63" s="25" t="str">
        <f t="shared" si="0"/>
        <v/>
      </c>
      <c r="J63" s="26" t="str">
        <f t="shared" si="1"/>
        <v/>
      </c>
      <c r="K63" s="65" t="str">
        <f t="shared" si="2"/>
        <v/>
      </c>
    </row>
    <row r="64" spans="1:11" ht="24" customHeight="1" x14ac:dyDescent="0.15">
      <c r="A64" s="93" t="str">
        <f>IF(C64&lt;&gt;"",MAX(A$7:A63)+1,"")</f>
        <v/>
      </c>
      <c r="E64" s="21" t="str">
        <f>IFERROR(VLOOKUP(D64,'（最低賃金）'!$A$3:$C$49,2,0),"")</f>
        <v/>
      </c>
      <c r="H64" s="24"/>
      <c r="I64" s="25" t="str">
        <f t="shared" si="0"/>
        <v/>
      </c>
      <c r="J64" s="26" t="str">
        <f t="shared" si="1"/>
        <v/>
      </c>
      <c r="K64" s="65" t="str">
        <f t="shared" si="2"/>
        <v/>
      </c>
    </row>
    <row r="65" spans="1:11" ht="24" customHeight="1" x14ac:dyDescent="0.15">
      <c r="A65" s="19" t="str">
        <f>IF(C65&lt;&gt;"",MAX(A$7:A64)+1,"")</f>
        <v/>
      </c>
      <c r="E65" s="21" t="str">
        <f>IFERROR(VLOOKUP(D65,'（最低賃金）'!$A$3:$C$49,2,0),"")</f>
        <v/>
      </c>
      <c r="H65" s="24"/>
      <c r="I65" s="25" t="str">
        <f t="shared" si="0"/>
        <v/>
      </c>
      <c r="J65" s="26" t="str">
        <f t="shared" si="1"/>
        <v/>
      </c>
      <c r="K65" s="65" t="str">
        <f t="shared" si="2"/>
        <v/>
      </c>
    </row>
    <row r="66" spans="1:11" ht="24" customHeight="1" x14ac:dyDescent="0.15">
      <c r="A66" s="93" t="str">
        <f>IF(C66&lt;&gt;"",MAX(A$7:A65)+1,"")</f>
        <v/>
      </c>
      <c r="E66" s="21" t="str">
        <f>IFERROR(VLOOKUP(D66,'（最低賃金）'!$A$3:$C$49,2,0),"")</f>
        <v/>
      </c>
      <c r="H66" s="24"/>
      <c r="I66" s="25" t="str">
        <f t="shared" si="0"/>
        <v/>
      </c>
      <c r="J66" s="26" t="str">
        <f t="shared" si="1"/>
        <v/>
      </c>
      <c r="K66" s="65" t="str">
        <f t="shared" si="2"/>
        <v/>
      </c>
    </row>
    <row r="67" spans="1:11" ht="24" customHeight="1" x14ac:dyDescent="0.15">
      <c r="A67" s="19" t="str">
        <f>IF(C67&lt;&gt;"",MAX(A$7:A66)+1,"")</f>
        <v/>
      </c>
      <c r="E67" s="21" t="str">
        <f>IFERROR(VLOOKUP(D67,'（最低賃金）'!$A$3:$C$49,2,0),"")</f>
        <v/>
      </c>
      <c r="H67" s="24"/>
      <c r="I67" s="25" t="str">
        <f t="shared" si="0"/>
        <v/>
      </c>
      <c r="J67" s="26" t="str">
        <f t="shared" si="1"/>
        <v/>
      </c>
      <c r="K67" s="65" t="str">
        <f t="shared" si="2"/>
        <v/>
      </c>
    </row>
    <row r="68" spans="1:11" ht="24" customHeight="1" x14ac:dyDescent="0.15">
      <c r="A68" s="93" t="str">
        <f>IF(C68&lt;&gt;"",MAX(A$7:A67)+1,"")</f>
        <v/>
      </c>
      <c r="E68" s="21" t="str">
        <f>IFERROR(VLOOKUP(D68,'（最低賃金）'!$A$3:$C$49,2,0),"")</f>
        <v/>
      </c>
      <c r="H68" s="24"/>
      <c r="I68" s="25" t="str">
        <f t="shared" si="0"/>
        <v/>
      </c>
      <c r="J68" s="26" t="str">
        <f t="shared" si="1"/>
        <v/>
      </c>
      <c r="K68" s="65" t="str">
        <f t="shared" si="2"/>
        <v/>
      </c>
    </row>
    <row r="69" spans="1:11" ht="24" customHeight="1" x14ac:dyDescent="0.15">
      <c r="A69" s="19" t="str">
        <f>IF(C69&lt;&gt;"",MAX(A$7:A68)+1,"")</f>
        <v/>
      </c>
      <c r="E69" s="21" t="str">
        <f>IFERROR(VLOOKUP(D69,'（最低賃金）'!$A$3:$C$49,2,0),"")</f>
        <v/>
      </c>
      <c r="H69" s="24"/>
      <c r="I69" s="25" t="str">
        <f t="shared" si="0"/>
        <v/>
      </c>
      <c r="J69" s="26" t="str">
        <f t="shared" si="1"/>
        <v/>
      </c>
      <c r="K69" s="65" t="str">
        <f t="shared" si="2"/>
        <v/>
      </c>
    </row>
    <row r="70" spans="1:11" ht="24" customHeight="1" x14ac:dyDescent="0.15">
      <c r="A70" s="93" t="str">
        <f>IF(C70&lt;&gt;"",MAX(A$7:A69)+1,"")</f>
        <v/>
      </c>
      <c r="E70" s="21" t="str">
        <f>IFERROR(VLOOKUP(D70,'（最低賃金）'!$A$3:$C$49,2,0),"")</f>
        <v/>
      </c>
      <c r="H70" s="24"/>
      <c r="I70" s="25" t="str">
        <f t="shared" si="0"/>
        <v/>
      </c>
      <c r="J70" s="26" t="str">
        <f t="shared" si="1"/>
        <v/>
      </c>
      <c r="K70" s="65" t="str">
        <f t="shared" si="2"/>
        <v/>
      </c>
    </row>
    <row r="71" spans="1:11" ht="24" customHeight="1" x14ac:dyDescent="0.15">
      <c r="A71" s="19" t="str">
        <f>IF(C71&lt;&gt;"",MAX(A$7:A70)+1,"")</f>
        <v/>
      </c>
      <c r="E71" s="21" t="str">
        <f>IFERROR(VLOOKUP(D71,'（最低賃金）'!$A$3:$C$49,2,0),"")</f>
        <v/>
      </c>
      <c r="H71" s="24"/>
      <c r="I71" s="25" t="str">
        <f t="shared" ref="I71:I134" si="3">IFERROR(IF(AND(OR(F71=1,F71=2,F71=3),G71=""),"G列に金額を入力してください",IF(AND(OR(F71=1,F71=2),H71=""),"H列に労働時間を入力してください",IF(OR(F71=1,F71=2),ROUNDDOWN(G71/H71,),IF($F71=3,G71,"")))),"")</f>
        <v/>
      </c>
      <c r="J71" s="26" t="str">
        <f t="shared" si="1"/>
        <v/>
      </c>
      <c r="K71" s="65" t="str">
        <f t="shared" si="2"/>
        <v/>
      </c>
    </row>
    <row r="72" spans="1:11" ht="24" customHeight="1" x14ac:dyDescent="0.15">
      <c r="A72" s="93" t="str">
        <f>IF(C72&lt;&gt;"",MAX(A$7:A71)+1,"")</f>
        <v/>
      </c>
      <c r="E72" s="21" t="str">
        <f>IFERROR(VLOOKUP(D72,'（最低賃金）'!$A$3:$C$49,2,0),"")</f>
        <v/>
      </c>
      <c r="H72" s="24"/>
      <c r="I72" s="25" t="str">
        <f t="shared" si="3"/>
        <v/>
      </c>
      <c r="J72" s="26" t="str">
        <f t="shared" ref="J72:J135" si="4">IF(OR(E72="",I72=""),"",IF(OR(I72&lt;E72,ISNUMBER(I72)=FALSE),"×(法定外・特例等対象外です)",IF(I72&lt;=E72+50,"〇","－")))</f>
        <v/>
      </c>
      <c r="K72" s="65" t="str">
        <f t="shared" ref="K72:K135" si="5">IF(AND(C72="",D72="",F72="",G72="",H72=""),"",IF(C72="","←C列に従業員名を姓名(フルネーム)で入力してください。誤変換にお気を付けください。",IF(D72="","←D列に都道府県を入力してください",IF(F72="","←F列で給与の制度を１～３から選んでください",IF(AND(OR(F72=1,F72=2,F72=3),G72=""),"←G列に金額を入力してください",IF(AND(OR(F72=1,F72=2),H72=""),"←H列に所定労働時間を入力してください",""))))))</f>
        <v/>
      </c>
    </row>
    <row r="73" spans="1:11" ht="24" customHeight="1" x14ac:dyDescent="0.15">
      <c r="A73" s="19" t="str">
        <f>IF(C73&lt;&gt;"",MAX(A$7:A72)+1,"")</f>
        <v/>
      </c>
      <c r="E73" s="21" t="str">
        <f>IFERROR(VLOOKUP(D73,'（最低賃金）'!$A$3:$C$49,2,0),"")</f>
        <v/>
      </c>
      <c r="H73" s="24"/>
      <c r="I73" s="25" t="str">
        <f t="shared" si="3"/>
        <v/>
      </c>
      <c r="J73" s="26" t="str">
        <f t="shared" si="4"/>
        <v/>
      </c>
      <c r="K73" s="65" t="str">
        <f t="shared" si="5"/>
        <v/>
      </c>
    </row>
    <row r="74" spans="1:11" ht="24" customHeight="1" x14ac:dyDescent="0.15">
      <c r="A74" s="93" t="str">
        <f>IF(C74&lt;&gt;"",MAX(A$7:A73)+1,"")</f>
        <v/>
      </c>
      <c r="E74" s="21" t="str">
        <f>IFERROR(VLOOKUP(D74,'（最低賃金）'!$A$3:$C$49,2,0),"")</f>
        <v/>
      </c>
      <c r="H74" s="24"/>
      <c r="I74" s="25" t="str">
        <f t="shared" si="3"/>
        <v/>
      </c>
      <c r="J74" s="26" t="str">
        <f t="shared" si="4"/>
        <v/>
      </c>
      <c r="K74" s="65" t="str">
        <f t="shared" si="5"/>
        <v/>
      </c>
    </row>
    <row r="75" spans="1:11" ht="24" customHeight="1" x14ac:dyDescent="0.15">
      <c r="A75" s="19" t="str">
        <f>IF(C75&lt;&gt;"",MAX(A$7:A74)+1,"")</f>
        <v/>
      </c>
      <c r="E75" s="21" t="str">
        <f>IFERROR(VLOOKUP(D75,'（最低賃金）'!$A$3:$C$49,2,0),"")</f>
        <v/>
      </c>
      <c r="H75" s="24"/>
      <c r="I75" s="25" t="str">
        <f t="shared" si="3"/>
        <v/>
      </c>
      <c r="J75" s="26" t="str">
        <f t="shared" si="4"/>
        <v/>
      </c>
      <c r="K75" s="65" t="str">
        <f t="shared" si="5"/>
        <v/>
      </c>
    </row>
    <row r="76" spans="1:11" ht="24" customHeight="1" x14ac:dyDescent="0.15">
      <c r="A76" s="93" t="str">
        <f>IF(C76&lt;&gt;"",MAX(A$7:A75)+1,"")</f>
        <v/>
      </c>
      <c r="E76" s="21" t="str">
        <f>IFERROR(VLOOKUP(D76,'（最低賃金）'!$A$3:$C$49,2,0),"")</f>
        <v/>
      </c>
      <c r="H76" s="24"/>
      <c r="I76" s="25" t="str">
        <f t="shared" si="3"/>
        <v/>
      </c>
      <c r="J76" s="26" t="str">
        <f t="shared" si="4"/>
        <v/>
      </c>
      <c r="K76" s="65" t="str">
        <f t="shared" si="5"/>
        <v/>
      </c>
    </row>
    <row r="77" spans="1:11" ht="24" customHeight="1" x14ac:dyDescent="0.15">
      <c r="A77" s="19" t="str">
        <f>IF(C77&lt;&gt;"",MAX(A$7:A76)+1,"")</f>
        <v/>
      </c>
      <c r="E77" s="21" t="str">
        <f>IFERROR(VLOOKUP(D77,'（最低賃金）'!$A$3:$C$49,2,0),"")</f>
        <v/>
      </c>
      <c r="H77" s="24"/>
      <c r="I77" s="25" t="str">
        <f t="shared" si="3"/>
        <v/>
      </c>
      <c r="J77" s="26" t="str">
        <f t="shared" si="4"/>
        <v/>
      </c>
      <c r="K77" s="65" t="str">
        <f t="shared" si="5"/>
        <v/>
      </c>
    </row>
    <row r="78" spans="1:11" ht="24" customHeight="1" x14ac:dyDescent="0.15">
      <c r="A78" s="93" t="str">
        <f>IF(C78&lt;&gt;"",MAX(A$7:A77)+1,"")</f>
        <v/>
      </c>
      <c r="E78" s="21" t="str">
        <f>IFERROR(VLOOKUP(D78,'（最低賃金）'!$A$3:$C$49,2,0),"")</f>
        <v/>
      </c>
      <c r="H78" s="24"/>
      <c r="I78" s="25" t="str">
        <f t="shared" si="3"/>
        <v/>
      </c>
      <c r="J78" s="26" t="str">
        <f t="shared" si="4"/>
        <v/>
      </c>
      <c r="K78" s="65" t="str">
        <f t="shared" si="5"/>
        <v/>
      </c>
    </row>
    <row r="79" spans="1:11" ht="24" customHeight="1" x14ac:dyDescent="0.15">
      <c r="A79" s="19" t="str">
        <f>IF(C79&lt;&gt;"",MAX(A$7:A78)+1,"")</f>
        <v/>
      </c>
      <c r="E79" s="21" t="str">
        <f>IFERROR(VLOOKUP(D79,'（最低賃金）'!$A$3:$C$49,2,0),"")</f>
        <v/>
      </c>
      <c r="H79" s="24"/>
      <c r="I79" s="25" t="str">
        <f t="shared" si="3"/>
        <v/>
      </c>
      <c r="J79" s="26" t="str">
        <f t="shared" si="4"/>
        <v/>
      </c>
      <c r="K79" s="65" t="str">
        <f t="shared" si="5"/>
        <v/>
      </c>
    </row>
    <row r="80" spans="1:11" ht="24" customHeight="1" x14ac:dyDescent="0.15">
      <c r="A80" s="93" t="str">
        <f>IF(C80&lt;&gt;"",MAX(A$7:A79)+1,"")</f>
        <v/>
      </c>
      <c r="E80" s="21" t="str">
        <f>IFERROR(VLOOKUP(D80,'（最低賃金）'!$A$3:$C$49,2,0),"")</f>
        <v/>
      </c>
      <c r="H80" s="24"/>
      <c r="I80" s="25" t="str">
        <f t="shared" si="3"/>
        <v/>
      </c>
      <c r="J80" s="26" t="str">
        <f t="shared" si="4"/>
        <v/>
      </c>
      <c r="K80" s="65" t="str">
        <f t="shared" si="5"/>
        <v/>
      </c>
    </row>
    <row r="81" spans="1:11" ht="24" customHeight="1" x14ac:dyDescent="0.15">
      <c r="A81" s="19" t="str">
        <f>IF(C81&lt;&gt;"",MAX(A$7:A80)+1,"")</f>
        <v/>
      </c>
      <c r="E81" s="21" t="str">
        <f>IFERROR(VLOOKUP(D81,'（最低賃金）'!$A$3:$C$49,2,0),"")</f>
        <v/>
      </c>
      <c r="H81" s="24"/>
      <c r="I81" s="25" t="str">
        <f t="shared" si="3"/>
        <v/>
      </c>
      <c r="J81" s="26" t="str">
        <f t="shared" si="4"/>
        <v/>
      </c>
      <c r="K81" s="65" t="str">
        <f t="shared" si="5"/>
        <v/>
      </c>
    </row>
    <row r="82" spans="1:11" ht="24" customHeight="1" x14ac:dyDescent="0.15">
      <c r="A82" s="93" t="str">
        <f>IF(C82&lt;&gt;"",MAX(A$7:A81)+1,"")</f>
        <v/>
      </c>
      <c r="E82" s="21" t="str">
        <f>IFERROR(VLOOKUP(D82,'（最低賃金）'!$A$3:$C$49,2,0),"")</f>
        <v/>
      </c>
      <c r="H82" s="24"/>
      <c r="I82" s="25" t="str">
        <f t="shared" si="3"/>
        <v/>
      </c>
      <c r="J82" s="26" t="str">
        <f t="shared" si="4"/>
        <v/>
      </c>
      <c r="K82" s="65" t="str">
        <f t="shared" si="5"/>
        <v/>
      </c>
    </row>
    <row r="83" spans="1:11" ht="24" customHeight="1" x14ac:dyDescent="0.15">
      <c r="A83" s="19" t="str">
        <f>IF(C83&lt;&gt;"",MAX(A$7:A82)+1,"")</f>
        <v/>
      </c>
      <c r="E83" s="21" t="str">
        <f>IFERROR(VLOOKUP(D83,'（最低賃金）'!$A$3:$C$49,2,0),"")</f>
        <v/>
      </c>
      <c r="H83" s="24"/>
      <c r="I83" s="25" t="str">
        <f t="shared" si="3"/>
        <v/>
      </c>
      <c r="J83" s="26" t="str">
        <f t="shared" si="4"/>
        <v/>
      </c>
      <c r="K83" s="65" t="str">
        <f t="shared" si="5"/>
        <v/>
      </c>
    </row>
    <row r="84" spans="1:11" ht="24" customHeight="1" x14ac:dyDescent="0.15">
      <c r="A84" s="93" t="str">
        <f>IF(C84&lt;&gt;"",MAX(A$7:A83)+1,"")</f>
        <v/>
      </c>
      <c r="E84" s="21" t="str">
        <f>IFERROR(VLOOKUP(D84,'（最低賃金）'!$A$3:$C$49,2,0),"")</f>
        <v/>
      </c>
      <c r="H84" s="24"/>
      <c r="I84" s="25" t="str">
        <f t="shared" si="3"/>
        <v/>
      </c>
      <c r="J84" s="26" t="str">
        <f t="shared" si="4"/>
        <v/>
      </c>
      <c r="K84" s="65" t="str">
        <f t="shared" si="5"/>
        <v/>
      </c>
    </row>
    <row r="85" spans="1:11" ht="24" customHeight="1" x14ac:dyDescent="0.15">
      <c r="A85" s="19" t="str">
        <f>IF(C85&lt;&gt;"",MAX(A$7:A84)+1,"")</f>
        <v/>
      </c>
      <c r="E85" s="21" t="str">
        <f>IFERROR(VLOOKUP(D85,'（最低賃金）'!$A$3:$C$49,2,0),"")</f>
        <v/>
      </c>
      <c r="H85" s="24"/>
      <c r="I85" s="25" t="str">
        <f t="shared" si="3"/>
        <v/>
      </c>
      <c r="J85" s="26" t="str">
        <f t="shared" si="4"/>
        <v/>
      </c>
      <c r="K85" s="65" t="str">
        <f t="shared" si="5"/>
        <v/>
      </c>
    </row>
    <row r="86" spans="1:11" ht="24" customHeight="1" x14ac:dyDescent="0.15">
      <c r="A86" s="93" t="str">
        <f>IF(C86&lt;&gt;"",MAX(A$7:A85)+1,"")</f>
        <v/>
      </c>
      <c r="E86" s="21" t="str">
        <f>IFERROR(VLOOKUP(D86,'（最低賃金）'!$A$3:$C$49,2,0),"")</f>
        <v/>
      </c>
      <c r="H86" s="24"/>
      <c r="I86" s="25" t="str">
        <f t="shared" si="3"/>
        <v/>
      </c>
      <c r="J86" s="26" t="str">
        <f t="shared" si="4"/>
        <v/>
      </c>
      <c r="K86" s="65" t="str">
        <f t="shared" si="5"/>
        <v/>
      </c>
    </row>
    <row r="87" spans="1:11" ht="24" customHeight="1" x14ac:dyDescent="0.15">
      <c r="A87" s="19" t="str">
        <f>IF(C87&lt;&gt;"",MAX(A$7:A86)+1,"")</f>
        <v/>
      </c>
      <c r="E87" s="21" t="str">
        <f>IFERROR(VLOOKUP(D87,'（最低賃金）'!$A$3:$C$49,2,0),"")</f>
        <v/>
      </c>
      <c r="H87" s="24"/>
      <c r="I87" s="25" t="str">
        <f t="shared" si="3"/>
        <v/>
      </c>
      <c r="J87" s="26" t="str">
        <f t="shared" si="4"/>
        <v/>
      </c>
      <c r="K87" s="65" t="str">
        <f t="shared" si="5"/>
        <v/>
      </c>
    </row>
    <row r="88" spans="1:11" ht="24" customHeight="1" x14ac:dyDescent="0.15">
      <c r="A88" s="93" t="str">
        <f>IF(C88&lt;&gt;"",MAX(A$7:A87)+1,"")</f>
        <v/>
      </c>
      <c r="E88" s="21" t="str">
        <f>IFERROR(VLOOKUP(D88,'（最低賃金）'!$A$3:$C$49,2,0),"")</f>
        <v/>
      </c>
      <c r="H88" s="24"/>
      <c r="I88" s="25" t="str">
        <f t="shared" si="3"/>
        <v/>
      </c>
      <c r="J88" s="26" t="str">
        <f t="shared" si="4"/>
        <v/>
      </c>
      <c r="K88" s="65" t="str">
        <f t="shared" si="5"/>
        <v/>
      </c>
    </row>
    <row r="89" spans="1:11" ht="24" customHeight="1" x14ac:dyDescent="0.15">
      <c r="A89" s="19" t="str">
        <f>IF(C89&lt;&gt;"",MAX(A$7:A88)+1,"")</f>
        <v/>
      </c>
      <c r="E89" s="21" t="str">
        <f>IFERROR(VLOOKUP(D89,'（最低賃金）'!$A$3:$C$49,2,0),"")</f>
        <v/>
      </c>
      <c r="H89" s="24"/>
      <c r="I89" s="25" t="str">
        <f t="shared" si="3"/>
        <v/>
      </c>
      <c r="J89" s="26" t="str">
        <f t="shared" si="4"/>
        <v/>
      </c>
      <c r="K89" s="65" t="str">
        <f t="shared" si="5"/>
        <v/>
      </c>
    </row>
    <row r="90" spans="1:11" ht="24" customHeight="1" x14ac:dyDescent="0.15">
      <c r="A90" s="93" t="str">
        <f>IF(C90&lt;&gt;"",MAX(A$7:A89)+1,"")</f>
        <v/>
      </c>
      <c r="E90" s="21" t="str">
        <f>IFERROR(VLOOKUP(D90,'（最低賃金）'!$A$3:$C$49,2,0),"")</f>
        <v/>
      </c>
      <c r="H90" s="24"/>
      <c r="I90" s="25" t="str">
        <f t="shared" si="3"/>
        <v/>
      </c>
      <c r="J90" s="26" t="str">
        <f t="shared" si="4"/>
        <v/>
      </c>
      <c r="K90" s="65" t="str">
        <f t="shared" si="5"/>
        <v/>
      </c>
    </row>
    <row r="91" spans="1:11" ht="24" customHeight="1" x14ac:dyDescent="0.15">
      <c r="A91" s="19" t="str">
        <f>IF(C91&lt;&gt;"",MAX(A$7:A90)+1,"")</f>
        <v/>
      </c>
      <c r="E91" s="21" t="str">
        <f>IFERROR(VLOOKUP(D91,'（最低賃金）'!$A$3:$C$49,2,0),"")</f>
        <v/>
      </c>
      <c r="H91" s="24"/>
      <c r="I91" s="25" t="str">
        <f t="shared" si="3"/>
        <v/>
      </c>
      <c r="J91" s="26" t="str">
        <f t="shared" si="4"/>
        <v/>
      </c>
      <c r="K91" s="65" t="str">
        <f t="shared" si="5"/>
        <v/>
      </c>
    </row>
    <row r="92" spans="1:11" ht="24" customHeight="1" x14ac:dyDescent="0.15">
      <c r="A92" s="93" t="str">
        <f>IF(C92&lt;&gt;"",MAX(A$7:A91)+1,"")</f>
        <v/>
      </c>
      <c r="E92" s="21" t="str">
        <f>IFERROR(VLOOKUP(D92,'（最低賃金）'!$A$3:$C$49,2,0),"")</f>
        <v/>
      </c>
      <c r="H92" s="24"/>
      <c r="I92" s="25" t="str">
        <f t="shared" si="3"/>
        <v/>
      </c>
      <c r="J92" s="26" t="str">
        <f t="shared" si="4"/>
        <v/>
      </c>
      <c r="K92" s="65" t="str">
        <f t="shared" si="5"/>
        <v/>
      </c>
    </row>
    <row r="93" spans="1:11" ht="24" customHeight="1" x14ac:dyDescent="0.15">
      <c r="A93" s="19" t="str">
        <f>IF(C93&lt;&gt;"",MAX(A$7:A92)+1,"")</f>
        <v/>
      </c>
      <c r="E93" s="21" t="str">
        <f>IFERROR(VLOOKUP(D93,'（最低賃金）'!$A$3:$C$49,2,0),"")</f>
        <v/>
      </c>
      <c r="H93" s="24"/>
      <c r="I93" s="25" t="str">
        <f t="shared" si="3"/>
        <v/>
      </c>
      <c r="J93" s="26" t="str">
        <f t="shared" si="4"/>
        <v/>
      </c>
      <c r="K93" s="65" t="str">
        <f t="shared" si="5"/>
        <v/>
      </c>
    </row>
    <row r="94" spans="1:11" ht="24" customHeight="1" x14ac:dyDescent="0.15">
      <c r="A94" s="93" t="str">
        <f>IF(C94&lt;&gt;"",MAX(A$7:A93)+1,"")</f>
        <v/>
      </c>
      <c r="E94" s="21" t="str">
        <f>IFERROR(VLOOKUP(D94,'（最低賃金）'!$A$3:$C$49,2,0),"")</f>
        <v/>
      </c>
      <c r="H94" s="24"/>
      <c r="I94" s="25" t="str">
        <f t="shared" si="3"/>
        <v/>
      </c>
      <c r="J94" s="26" t="str">
        <f t="shared" si="4"/>
        <v/>
      </c>
      <c r="K94" s="65" t="str">
        <f t="shared" si="5"/>
        <v/>
      </c>
    </row>
    <row r="95" spans="1:11" ht="24" customHeight="1" x14ac:dyDescent="0.15">
      <c r="A95" s="19" t="str">
        <f>IF(C95&lt;&gt;"",MAX(A$7:A94)+1,"")</f>
        <v/>
      </c>
      <c r="E95" s="21" t="str">
        <f>IFERROR(VLOOKUP(D95,'（最低賃金）'!$A$3:$C$49,2,0),"")</f>
        <v/>
      </c>
      <c r="H95" s="24"/>
      <c r="I95" s="25" t="str">
        <f t="shared" si="3"/>
        <v/>
      </c>
      <c r="J95" s="26" t="str">
        <f t="shared" si="4"/>
        <v/>
      </c>
      <c r="K95" s="65" t="str">
        <f t="shared" si="5"/>
        <v/>
      </c>
    </row>
    <row r="96" spans="1:11" ht="24" customHeight="1" x14ac:dyDescent="0.15">
      <c r="A96" s="93" t="str">
        <f>IF(C96&lt;&gt;"",MAX(A$7:A95)+1,"")</f>
        <v/>
      </c>
      <c r="E96" s="21" t="str">
        <f>IFERROR(VLOOKUP(D96,'（最低賃金）'!$A$3:$C$49,2,0),"")</f>
        <v/>
      </c>
      <c r="H96" s="24"/>
      <c r="I96" s="25" t="str">
        <f t="shared" si="3"/>
        <v/>
      </c>
      <c r="J96" s="26" t="str">
        <f t="shared" si="4"/>
        <v/>
      </c>
      <c r="K96" s="65" t="str">
        <f t="shared" si="5"/>
        <v/>
      </c>
    </row>
    <row r="97" spans="1:11" ht="24" customHeight="1" x14ac:dyDescent="0.15">
      <c r="A97" s="19" t="str">
        <f>IF(C97&lt;&gt;"",MAX(A$7:A96)+1,"")</f>
        <v/>
      </c>
      <c r="E97" s="21" t="str">
        <f>IFERROR(VLOOKUP(D97,'（最低賃金）'!$A$3:$C$49,2,0),"")</f>
        <v/>
      </c>
      <c r="H97" s="24"/>
      <c r="I97" s="25" t="str">
        <f t="shared" si="3"/>
        <v/>
      </c>
      <c r="J97" s="26" t="str">
        <f t="shared" si="4"/>
        <v/>
      </c>
      <c r="K97" s="65" t="str">
        <f t="shared" si="5"/>
        <v/>
      </c>
    </row>
    <row r="98" spans="1:11" ht="24" customHeight="1" x14ac:dyDescent="0.15">
      <c r="A98" s="93" t="str">
        <f>IF(C98&lt;&gt;"",MAX(A$7:A97)+1,"")</f>
        <v/>
      </c>
      <c r="E98" s="21" t="str">
        <f>IFERROR(VLOOKUP(D98,'（最低賃金）'!$A$3:$C$49,2,0),"")</f>
        <v/>
      </c>
      <c r="H98" s="24"/>
      <c r="I98" s="25" t="str">
        <f t="shared" si="3"/>
        <v/>
      </c>
      <c r="J98" s="26" t="str">
        <f t="shared" si="4"/>
        <v/>
      </c>
      <c r="K98" s="65" t="str">
        <f t="shared" si="5"/>
        <v/>
      </c>
    </row>
    <row r="99" spans="1:11" ht="24" customHeight="1" x14ac:dyDescent="0.15">
      <c r="A99" s="19" t="str">
        <f>IF(C99&lt;&gt;"",MAX(A$7:A98)+1,"")</f>
        <v/>
      </c>
      <c r="E99" s="21" t="str">
        <f>IFERROR(VLOOKUP(D99,'（最低賃金）'!$A$3:$C$49,2,0),"")</f>
        <v/>
      </c>
      <c r="H99" s="24"/>
      <c r="I99" s="25" t="str">
        <f t="shared" si="3"/>
        <v/>
      </c>
      <c r="J99" s="26" t="str">
        <f t="shared" si="4"/>
        <v/>
      </c>
      <c r="K99" s="65" t="str">
        <f t="shared" si="5"/>
        <v/>
      </c>
    </row>
    <row r="100" spans="1:11" ht="24" customHeight="1" x14ac:dyDescent="0.15">
      <c r="A100" s="93" t="str">
        <f>IF(C100&lt;&gt;"",MAX(A$7:A99)+1,"")</f>
        <v/>
      </c>
      <c r="E100" s="21" t="str">
        <f>IFERROR(VLOOKUP(D100,'（最低賃金）'!$A$3:$C$49,2,0),"")</f>
        <v/>
      </c>
      <c r="H100" s="24"/>
      <c r="I100" s="25" t="str">
        <f t="shared" si="3"/>
        <v/>
      </c>
      <c r="J100" s="26" t="str">
        <f t="shared" si="4"/>
        <v/>
      </c>
      <c r="K100" s="65" t="str">
        <f t="shared" si="5"/>
        <v/>
      </c>
    </row>
    <row r="101" spans="1:11" ht="24" customHeight="1" x14ac:dyDescent="0.15">
      <c r="A101" s="19" t="str">
        <f>IF(C101&lt;&gt;"",MAX(A$7:A100)+1,"")</f>
        <v/>
      </c>
      <c r="E101" s="21" t="str">
        <f>IFERROR(VLOOKUP(D101,'（最低賃金）'!$A$3:$C$49,2,0),"")</f>
        <v/>
      </c>
      <c r="H101" s="24"/>
      <c r="I101" s="25" t="str">
        <f t="shared" si="3"/>
        <v/>
      </c>
      <c r="J101" s="26" t="str">
        <f t="shared" si="4"/>
        <v/>
      </c>
      <c r="K101" s="65" t="str">
        <f t="shared" si="5"/>
        <v/>
      </c>
    </row>
    <row r="102" spans="1:11" ht="24" customHeight="1" x14ac:dyDescent="0.15">
      <c r="A102" s="93" t="str">
        <f>IF(C102&lt;&gt;"",MAX(A$7:A101)+1,"")</f>
        <v/>
      </c>
      <c r="E102" s="21" t="str">
        <f>IFERROR(VLOOKUP(D102,'（最低賃金）'!$A$3:$C$49,2,0),"")</f>
        <v/>
      </c>
      <c r="H102" s="24"/>
      <c r="I102" s="25" t="str">
        <f t="shared" si="3"/>
        <v/>
      </c>
      <c r="J102" s="26" t="str">
        <f t="shared" si="4"/>
        <v/>
      </c>
      <c r="K102" s="65" t="str">
        <f t="shared" si="5"/>
        <v/>
      </c>
    </row>
    <row r="103" spans="1:11" ht="24" customHeight="1" x14ac:dyDescent="0.15">
      <c r="A103" s="19" t="str">
        <f>IF(C103&lt;&gt;"",MAX(A$7:A102)+1,"")</f>
        <v/>
      </c>
      <c r="E103" s="21" t="str">
        <f>IFERROR(VLOOKUP(D103,'（最低賃金）'!$A$3:$C$49,2,0),"")</f>
        <v/>
      </c>
      <c r="H103" s="24"/>
      <c r="I103" s="25" t="str">
        <f t="shared" si="3"/>
        <v/>
      </c>
      <c r="J103" s="26" t="str">
        <f t="shared" si="4"/>
        <v/>
      </c>
      <c r="K103" s="65" t="str">
        <f t="shared" si="5"/>
        <v/>
      </c>
    </row>
    <row r="104" spans="1:11" ht="24" customHeight="1" x14ac:dyDescent="0.15">
      <c r="A104" s="93" t="str">
        <f>IF(C104&lt;&gt;"",MAX(A$7:A103)+1,"")</f>
        <v/>
      </c>
      <c r="E104" s="21" t="str">
        <f>IFERROR(VLOOKUP(D104,'（最低賃金）'!$A$3:$C$49,2,0),"")</f>
        <v/>
      </c>
      <c r="H104" s="24"/>
      <c r="I104" s="25" t="str">
        <f t="shared" si="3"/>
        <v/>
      </c>
      <c r="J104" s="26" t="str">
        <f t="shared" si="4"/>
        <v/>
      </c>
      <c r="K104" s="65" t="str">
        <f t="shared" si="5"/>
        <v/>
      </c>
    </row>
    <row r="105" spans="1:11" ht="24" customHeight="1" x14ac:dyDescent="0.15">
      <c r="A105" s="19" t="str">
        <f>IF(C105&lt;&gt;"",MAX(A$7:A104)+1,"")</f>
        <v/>
      </c>
      <c r="E105" s="21" t="str">
        <f>IFERROR(VLOOKUP(D105,'（最低賃金）'!$A$3:$C$49,2,0),"")</f>
        <v/>
      </c>
      <c r="H105" s="24"/>
      <c r="I105" s="25" t="str">
        <f t="shared" si="3"/>
        <v/>
      </c>
      <c r="J105" s="26" t="str">
        <f t="shared" si="4"/>
        <v/>
      </c>
      <c r="K105" s="65" t="str">
        <f t="shared" si="5"/>
        <v/>
      </c>
    </row>
    <row r="106" spans="1:11" ht="24" customHeight="1" x14ac:dyDescent="0.15">
      <c r="A106" s="93" t="str">
        <f>IF(C106&lt;&gt;"",MAX(A$7:A105)+1,"")</f>
        <v/>
      </c>
      <c r="E106" s="21" t="str">
        <f>IFERROR(VLOOKUP(D106,'（最低賃金）'!$A$3:$C$49,2,0),"")</f>
        <v/>
      </c>
      <c r="H106" s="24"/>
      <c r="I106" s="25" t="str">
        <f t="shared" si="3"/>
        <v/>
      </c>
      <c r="J106" s="26" t="str">
        <f t="shared" si="4"/>
        <v/>
      </c>
      <c r="K106" s="65" t="str">
        <f t="shared" si="5"/>
        <v/>
      </c>
    </row>
    <row r="107" spans="1:11" ht="24" customHeight="1" x14ac:dyDescent="0.15">
      <c r="A107" s="19" t="str">
        <f>IF(C107&lt;&gt;"",MAX(A$7:A106)+1,"")</f>
        <v/>
      </c>
      <c r="E107" s="21" t="str">
        <f>IFERROR(VLOOKUP(D107,'（最低賃金）'!$A$3:$C$49,2,0),"")</f>
        <v/>
      </c>
      <c r="H107" s="24"/>
      <c r="I107" s="25" t="str">
        <f t="shared" si="3"/>
        <v/>
      </c>
      <c r="J107" s="26" t="str">
        <f t="shared" si="4"/>
        <v/>
      </c>
      <c r="K107" s="65" t="str">
        <f t="shared" si="5"/>
        <v/>
      </c>
    </row>
    <row r="108" spans="1:11" ht="24" customHeight="1" x14ac:dyDescent="0.15">
      <c r="A108" s="93" t="str">
        <f>IF(C108&lt;&gt;"",MAX(A$7:A107)+1,"")</f>
        <v/>
      </c>
      <c r="E108" s="21" t="str">
        <f>IFERROR(VLOOKUP(D108,'（最低賃金）'!$A$3:$C$49,2,0),"")</f>
        <v/>
      </c>
      <c r="H108" s="24"/>
      <c r="I108" s="25" t="str">
        <f t="shared" si="3"/>
        <v/>
      </c>
      <c r="J108" s="26" t="str">
        <f t="shared" si="4"/>
        <v/>
      </c>
      <c r="K108" s="65" t="str">
        <f t="shared" si="5"/>
        <v/>
      </c>
    </row>
    <row r="109" spans="1:11" ht="24" customHeight="1" x14ac:dyDescent="0.15">
      <c r="A109" s="19" t="str">
        <f>IF(C109&lt;&gt;"",MAX(A$7:A108)+1,"")</f>
        <v/>
      </c>
      <c r="E109" s="21" t="str">
        <f>IFERROR(VLOOKUP(D109,'（最低賃金）'!$A$3:$C$49,2,0),"")</f>
        <v/>
      </c>
      <c r="H109" s="24"/>
      <c r="I109" s="25" t="str">
        <f t="shared" si="3"/>
        <v/>
      </c>
      <c r="J109" s="26" t="str">
        <f t="shared" si="4"/>
        <v/>
      </c>
      <c r="K109" s="65" t="str">
        <f t="shared" si="5"/>
        <v/>
      </c>
    </row>
    <row r="110" spans="1:11" ht="24" customHeight="1" x14ac:dyDescent="0.15">
      <c r="A110" s="93" t="str">
        <f>IF(C110&lt;&gt;"",MAX(A$7:A109)+1,"")</f>
        <v/>
      </c>
      <c r="E110" s="21" t="str">
        <f>IFERROR(VLOOKUP(D110,'（最低賃金）'!$A$3:$C$49,2,0),"")</f>
        <v/>
      </c>
      <c r="H110" s="24"/>
      <c r="I110" s="25" t="str">
        <f t="shared" si="3"/>
        <v/>
      </c>
      <c r="J110" s="26" t="str">
        <f t="shared" si="4"/>
        <v/>
      </c>
      <c r="K110" s="65" t="str">
        <f t="shared" si="5"/>
        <v/>
      </c>
    </row>
    <row r="111" spans="1:11" ht="24" customHeight="1" x14ac:dyDescent="0.15">
      <c r="A111" s="19" t="str">
        <f>IF(C111&lt;&gt;"",MAX(A$7:A110)+1,"")</f>
        <v/>
      </c>
      <c r="E111" s="21" t="str">
        <f>IFERROR(VLOOKUP(D111,'（最低賃金）'!$A$3:$C$49,2,0),"")</f>
        <v/>
      </c>
      <c r="H111" s="24"/>
      <c r="I111" s="25" t="str">
        <f t="shared" si="3"/>
        <v/>
      </c>
      <c r="J111" s="26" t="str">
        <f t="shared" si="4"/>
        <v/>
      </c>
      <c r="K111" s="65" t="str">
        <f t="shared" si="5"/>
        <v/>
      </c>
    </row>
    <row r="112" spans="1:11" ht="24" customHeight="1" x14ac:dyDescent="0.15">
      <c r="A112" s="93" t="str">
        <f>IF(C112&lt;&gt;"",MAX(A$7:A111)+1,"")</f>
        <v/>
      </c>
      <c r="E112" s="21" t="str">
        <f>IFERROR(VLOOKUP(D112,'（最低賃金）'!$A$3:$C$49,2,0),"")</f>
        <v/>
      </c>
      <c r="H112" s="24"/>
      <c r="I112" s="25" t="str">
        <f t="shared" si="3"/>
        <v/>
      </c>
      <c r="J112" s="26" t="str">
        <f t="shared" si="4"/>
        <v/>
      </c>
      <c r="K112" s="65" t="str">
        <f t="shared" si="5"/>
        <v/>
      </c>
    </row>
    <row r="113" spans="1:11" ht="24" customHeight="1" x14ac:dyDescent="0.15">
      <c r="A113" s="19" t="str">
        <f>IF(C113&lt;&gt;"",MAX(A$7:A112)+1,"")</f>
        <v/>
      </c>
      <c r="E113" s="21" t="str">
        <f>IFERROR(VLOOKUP(D113,'（最低賃金）'!$A$3:$C$49,2,0),"")</f>
        <v/>
      </c>
      <c r="H113" s="24"/>
      <c r="I113" s="25" t="str">
        <f t="shared" si="3"/>
        <v/>
      </c>
      <c r="J113" s="26" t="str">
        <f t="shared" si="4"/>
        <v/>
      </c>
      <c r="K113" s="65" t="str">
        <f t="shared" si="5"/>
        <v/>
      </c>
    </row>
    <row r="114" spans="1:11" ht="24" customHeight="1" x14ac:dyDescent="0.15">
      <c r="A114" s="93" t="str">
        <f>IF(C114&lt;&gt;"",MAX(A$7:A113)+1,"")</f>
        <v/>
      </c>
      <c r="E114" s="21" t="str">
        <f>IFERROR(VLOOKUP(D114,'（最低賃金）'!$A$3:$C$49,2,0),"")</f>
        <v/>
      </c>
      <c r="H114" s="24"/>
      <c r="I114" s="25" t="str">
        <f t="shared" si="3"/>
        <v/>
      </c>
      <c r="J114" s="26" t="str">
        <f t="shared" si="4"/>
        <v/>
      </c>
      <c r="K114" s="65" t="str">
        <f t="shared" si="5"/>
        <v/>
      </c>
    </row>
    <row r="115" spans="1:11" ht="24" customHeight="1" x14ac:dyDescent="0.15">
      <c r="A115" s="19" t="str">
        <f>IF(C115&lt;&gt;"",MAX(A$7:A114)+1,"")</f>
        <v/>
      </c>
      <c r="E115" s="21" t="str">
        <f>IFERROR(VLOOKUP(D115,'（最低賃金）'!$A$3:$C$49,2,0),"")</f>
        <v/>
      </c>
      <c r="H115" s="24"/>
      <c r="I115" s="25" t="str">
        <f t="shared" si="3"/>
        <v/>
      </c>
      <c r="J115" s="26" t="str">
        <f t="shared" si="4"/>
        <v/>
      </c>
      <c r="K115" s="65" t="str">
        <f t="shared" si="5"/>
        <v/>
      </c>
    </row>
    <row r="116" spans="1:11" ht="24" customHeight="1" x14ac:dyDescent="0.15">
      <c r="A116" s="93" t="str">
        <f>IF(C116&lt;&gt;"",MAX(A$7:A115)+1,"")</f>
        <v/>
      </c>
      <c r="E116" s="21" t="str">
        <f>IFERROR(VLOOKUP(D116,'（最低賃金）'!$A$3:$C$49,2,0),"")</f>
        <v/>
      </c>
      <c r="H116" s="24"/>
      <c r="I116" s="25" t="str">
        <f t="shared" si="3"/>
        <v/>
      </c>
      <c r="J116" s="26" t="str">
        <f t="shared" si="4"/>
        <v/>
      </c>
      <c r="K116" s="65" t="str">
        <f t="shared" si="5"/>
        <v/>
      </c>
    </row>
    <row r="117" spans="1:11" ht="24" customHeight="1" x14ac:dyDescent="0.15">
      <c r="A117" s="19" t="str">
        <f>IF(C117&lt;&gt;"",MAX(A$7:A116)+1,"")</f>
        <v/>
      </c>
      <c r="E117" s="21" t="str">
        <f>IFERROR(VLOOKUP(D117,'（最低賃金）'!$A$3:$C$49,2,0),"")</f>
        <v/>
      </c>
      <c r="H117" s="24"/>
      <c r="I117" s="25" t="str">
        <f t="shared" si="3"/>
        <v/>
      </c>
      <c r="J117" s="26" t="str">
        <f t="shared" si="4"/>
        <v/>
      </c>
      <c r="K117" s="65" t="str">
        <f t="shared" si="5"/>
        <v/>
      </c>
    </row>
    <row r="118" spans="1:11" ht="24" customHeight="1" x14ac:dyDescent="0.15">
      <c r="A118" s="93" t="str">
        <f>IF(C118&lt;&gt;"",MAX(A$7:A117)+1,"")</f>
        <v/>
      </c>
      <c r="E118" s="21" t="str">
        <f>IFERROR(VLOOKUP(D118,'（最低賃金）'!$A$3:$C$49,2,0),"")</f>
        <v/>
      </c>
      <c r="H118" s="24"/>
      <c r="I118" s="25" t="str">
        <f t="shared" si="3"/>
        <v/>
      </c>
      <c r="J118" s="26" t="str">
        <f t="shared" si="4"/>
        <v/>
      </c>
      <c r="K118" s="65" t="str">
        <f t="shared" si="5"/>
        <v/>
      </c>
    </row>
    <row r="119" spans="1:11" ht="24" customHeight="1" x14ac:dyDescent="0.15">
      <c r="A119" s="19" t="str">
        <f>IF(C119&lt;&gt;"",MAX(A$7:A118)+1,"")</f>
        <v/>
      </c>
      <c r="E119" s="21" t="str">
        <f>IFERROR(VLOOKUP(D119,'（最低賃金）'!$A$3:$C$49,2,0),"")</f>
        <v/>
      </c>
      <c r="H119" s="24"/>
      <c r="I119" s="25" t="str">
        <f t="shared" si="3"/>
        <v/>
      </c>
      <c r="J119" s="26" t="str">
        <f t="shared" si="4"/>
        <v/>
      </c>
      <c r="K119" s="65" t="str">
        <f t="shared" si="5"/>
        <v/>
      </c>
    </row>
    <row r="120" spans="1:11" ht="24" customHeight="1" x14ac:dyDescent="0.15">
      <c r="A120" s="93" t="str">
        <f>IF(C120&lt;&gt;"",MAX(A$7:A119)+1,"")</f>
        <v/>
      </c>
      <c r="E120" s="21" t="str">
        <f>IFERROR(VLOOKUP(D120,'（最低賃金）'!$A$3:$C$49,2,0),"")</f>
        <v/>
      </c>
      <c r="H120" s="24"/>
      <c r="I120" s="25" t="str">
        <f t="shared" si="3"/>
        <v/>
      </c>
      <c r="J120" s="26" t="str">
        <f t="shared" si="4"/>
        <v/>
      </c>
      <c r="K120" s="65" t="str">
        <f t="shared" si="5"/>
        <v/>
      </c>
    </row>
    <row r="121" spans="1:11" ht="24" customHeight="1" x14ac:dyDescent="0.15">
      <c r="A121" s="19" t="str">
        <f>IF(C121&lt;&gt;"",MAX(A$7:A120)+1,"")</f>
        <v/>
      </c>
      <c r="E121" s="21" t="str">
        <f>IFERROR(VLOOKUP(D121,'（最低賃金）'!$A$3:$C$49,2,0),"")</f>
        <v/>
      </c>
      <c r="H121" s="24"/>
      <c r="I121" s="25" t="str">
        <f t="shared" si="3"/>
        <v/>
      </c>
      <c r="J121" s="26" t="str">
        <f t="shared" si="4"/>
        <v/>
      </c>
      <c r="K121" s="65" t="str">
        <f t="shared" si="5"/>
        <v/>
      </c>
    </row>
    <row r="122" spans="1:11" ht="24" customHeight="1" x14ac:dyDescent="0.15">
      <c r="A122" s="93" t="str">
        <f>IF(C122&lt;&gt;"",MAX(A$7:A121)+1,"")</f>
        <v/>
      </c>
      <c r="E122" s="21" t="str">
        <f>IFERROR(VLOOKUP(D122,'（最低賃金）'!$A$3:$C$49,2,0),"")</f>
        <v/>
      </c>
      <c r="H122" s="24"/>
      <c r="I122" s="25" t="str">
        <f t="shared" si="3"/>
        <v/>
      </c>
      <c r="J122" s="26" t="str">
        <f t="shared" si="4"/>
        <v/>
      </c>
      <c r="K122" s="65" t="str">
        <f t="shared" si="5"/>
        <v/>
      </c>
    </row>
    <row r="123" spans="1:11" ht="24" customHeight="1" x14ac:dyDescent="0.15">
      <c r="A123" s="19" t="str">
        <f>IF(C123&lt;&gt;"",MAX(A$7:A122)+1,"")</f>
        <v/>
      </c>
      <c r="E123" s="21" t="str">
        <f>IFERROR(VLOOKUP(D123,'（最低賃金）'!$A$3:$C$49,2,0),"")</f>
        <v/>
      </c>
      <c r="H123" s="24"/>
      <c r="I123" s="25" t="str">
        <f t="shared" si="3"/>
        <v/>
      </c>
      <c r="J123" s="26" t="str">
        <f t="shared" si="4"/>
        <v/>
      </c>
      <c r="K123" s="65" t="str">
        <f t="shared" si="5"/>
        <v/>
      </c>
    </row>
    <row r="124" spans="1:11" ht="24" customHeight="1" x14ac:dyDescent="0.15">
      <c r="A124" s="93" t="str">
        <f>IF(C124&lt;&gt;"",MAX(A$7:A123)+1,"")</f>
        <v/>
      </c>
      <c r="E124" s="21" t="str">
        <f>IFERROR(VLOOKUP(D124,'（最低賃金）'!$A$3:$C$49,2,0),"")</f>
        <v/>
      </c>
      <c r="H124" s="24"/>
      <c r="I124" s="25" t="str">
        <f t="shared" si="3"/>
        <v/>
      </c>
      <c r="J124" s="26" t="str">
        <f t="shared" si="4"/>
        <v/>
      </c>
      <c r="K124" s="65" t="str">
        <f t="shared" si="5"/>
        <v/>
      </c>
    </row>
    <row r="125" spans="1:11" ht="24" customHeight="1" x14ac:dyDescent="0.15">
      <c r="A125" s="19" t="str">
        <f>IF(C125&lt;&gt;"",MAX(A$7:A124)+1,"")</f>
        <v/>
      </c>
      <c r="E125" s="21" t="str">
        <f>IFERROR(VLOOKUP(D125,'（最低賃金）'!$A$3:$C$49,2,0),"")</f>
        <v/>
      </c>
      <c r="H125" s="24"/>
      <c r="I125" s="25" t="str">
        <f t="shared" si="3"/>
        <v/>
      </c>
      <c r="J125" s="26" t="str">
        <f t="shared" si="4"/>
        <v/>
      </c>
      <c r="K125" s="65" t="str">
        <f t="shared" si="5"/>
        <v/>
      </c>
    </row>
    <row r="126" spans="1:11" ht="24" customHeight="1" x14ac:dyDescent="0.15">
      <c r="A126" s="93" t="str">
        <f>IF(C126&lt;&gt;"",MAX(A$7:A125)+1,"")</f>
        <v/>
      </c>
      <c r="E126" s="21" t="str">
        <f>IFERROR(VLOOKUP(D126,'（最低賃金）'!$A$3:$C$49,2,0),"")</f>
        <v/>
      </c>
      <c r="H126" s="24"/>
      <c r="I126" s="25" t="str">
        <f t="shared" si="3"/>
        <v/>
      </c>
      <c r="J126" s="26" t="str">
        <f t="shared" si="4"/>
        <v/>
      </c>
      <c r="K126" s="65" t="str">
        <f t="shared" si="5"/>
        <v/>
      </c>
    </row>
    <row r="127" spans="1:11" ht="24" customHeight="1" x14ac:dyDescent="0.15">
      <c r="A127" s="19" t="str">
        <f>IF(C127&lt;&gt;"",MAX(A$7:A126)+1,"")</f>
        <v/>
      </c>
      <c r="E127" s="21" t="str">
        <f>IFERROR(VLOOKUP(D127,'（最低賃金）'!$A$3:$C$49,2,0),"")</f>
        <v/>
      </c>
      <c r="H127" s="24"/>
      <c r="I127" s="25" t="str">
        <f t="shared" si="3"/>
        <v/>
      </c>
      <c r="J127" s="26" t="str">
        <f t="shared" si="4"/>
        <v/>
      </c>
      <c r="K127" s="65" t="str">
        <f t="shared" si="5"/>
        <v/>
      </c>
    </row>
    <row r="128" spans="1:11" ht="24" customHeight="1" x14ac:dyDescent="0.15">
      <c r="A128" s="93" t="str">
        <f>IF(C128&lt;&gt;"",MAX(A$7:A127)+1,"")</f>
        <v/>
      </c>
      <c r="E128" s="21" t="str">
        <f>IFERROR(VLOOKUP(D128,'（最低賃金）'!$A$3:$C$49,2,0),"")</f>
        <v/>
      </c>
      <c r="H128" s="24"/>
      <c r="I128" s="25" t="str">
        <f t="shared" si="3"/>
        <v/>
      </c>
      <c r="J128" s="26" t="str">
        <f t="shared" si="4"/>
        <v/>
      </c>
      <c r="K128" s="65" t="str">
        <f t="shared" si="5"/>
        <v/>
      </c>
    </row>
    <row r="129" spans="1:11" ht="24" customHeight="1" x14ac:dyDescent="0.15">
      <c r="A129" s="19" t="str">
        <f>IF(C129&lt;&gt;"",MAX(A$7:A128)+1,"")</f>
        <v/>
      </c>
      <c r="E129" s="21" t="str">
        <f>IFERROR(VLOOKUP(D129,'（最低賃金）'!$A$3:$C$49,2,0),"")</f>
        <v/>
      </c>
      <c r="H129" s="24"/>
      <c r="I129" s="25" t="str">
        <f t="shared" si="3"/>
        <v/>
      </c>
      <c r="J129" s="26" t="str">
        <f t="shared" si="4"/>
        <v/>
      </c>
      <c r="K129" s="65" t="str">
        <f t="shared" si="5"/>
        <v/>
      </c>
    </row>
    <row r="130" spans="1:11" ht="24" customHeight="1" x14ac:dyDescent="0.15">
      <c r="A130" s="93" t="str">
        <f>IF(C130&lt;&gt;"",MAX(A$7:A129)+1,"")</f>
        <v/>
      </c>
      <c r="E130" s="21" t="str">
        <f>IFERROR(VLOOKUP(D130,'（最低賃金）'!$A$3:$C$49,2,0),"")</f>
        <v/>
      </c>
      <c r="H130" s="24"/>
      <c r="I130" s="25" t="str">
        <f t="shared" si="3"/>
        <v/>
      </c>
      <c r="J130" s="26" t="str">
        <f t="shared" si="4"/>
        <v/>
      </c>
      <c r="K130" s="65" t="str">
        <f t="shared" si="5"/>
        <v/>
      </c>
    </row>
    <row r="131" spans="1:11" ht="24" customHeight="1" x14ac:dyDescent="0.15">
      <c r="A131" s="19" t="str">
        <f>IF(C131&lt;&gt;"",MAX(A$7:A130)+1,"")</f>
        <v/>
      </c>
      <c r="E131" s="21" t="str">
        <f>IFERROR(VLOOKUP(D131,'（最低賃金）'!$A$3:$C$49,2,0),"")</f>
        <v/>
      </c>
      <c r="H131" s="24"/>
      <c r="I131" s="25" t="str">
        <f t="shared" si="3"/>
        <v/>
      </c>
      <c r="J131" s="26" t="str">
        <f t="shared" si="4"/>
        <v/>
      </c>
      <c r="K131" s="65" t="str">
        <f t="shared" si="5"/>
        <v/>
      </c>
    </row>
    <row r="132" spans="1:11" ht="24" customHeight="1" x14ac:dyDescent="0.15">
      <c r="A132" s="93" t="str">
        <f>IF(C132&lt;&gt;"",MAX(A$7:A131)+1,"")</f>
        <v/>
      </c>
      <c r="E132" s="21" t="str">
        <f>IFERROR(VLOOKUP(D132,'（最低賃金）'!$A$3:$C$49,2,0),"")</f>
        <v/>
      </c>
      <c r="H132" s="24"/>
      <c r="I132" s="25" t="str">
        <f t="shared" si="3"/>
        <v/>
      </c>
      <c r="J132" s="26" t="str">
        <f t="shared" si="4"/>
        <v/>
      </c>
      <c r="K132" s="65" t="str">
        <f t="shared" si="5"/>
        <v/>
      </c>
    </row>
    <row r="133" spans="1:11" ht="24" customHeight="1" x14ac:dyDescent="0.15">
      <c r="A133" s="19" t="str">
        <f>IF(C133&lt;&gt;"",MAX(A$7:A132)+1,"")</f>
        <v/>
      </c>
      <c r="E133" s="21" t="str">
        <f>IFERROR(VLOOKUP(D133,'（最低賃金）'!$A$3:$C$49,2,0),"")</f>
        <v/>
      </c>
      <c r="H133" s="24"/>
      <c r="I133" s="25" t="str">
        <f t="shared" si="3"/>
        <v/>
      </c>
      <c r="J133" s="26" t="str">
        <f t="shared" si="4"/>
        <v/>
      </c>
      <c r="K133" s="65" t="str">
        <f t="shared" si="5"/>
        <v/>
      </c>
    </row>
    <row r="134" spans="1:11" ht="24" customHeight="1" x14ac:dyDescent="0.15">
      <c r="A134" s="93" t="str">
        <f>IF(C134&lt;&gt;"",MAX(A$7:A133)+1,"")</f>
        <v/>
      </c>
      <c r="E134" s="21" t="str">
        <f>IFERROR(VLOOKUP(D134,'（最低賃金）'!$A$3:$C$49,2,0),"")</f>
        <v/>
      </c>
      <c r="H134" s="24"/>
      <c r="I134" s="25" t="str">
        <f t="shared" si="3"/>
        <v/>
      </c>
      <c r="J134" s="26" t="str">
        <f t="shared" si="4"/>
        <v/>
      </c>
      <c r="K134" s="65" t="str">
        <f t="shared" si="5"/>
        <v/>
      </c>
    </row>
    <row r="135" spans="1:11" ht="24" customHeight="1" x14ac:dyDescent="0.15">
      <c r="A135" s="19" t="str">
        <f>IF(C135&lt;&gt;"",MAX(A$7:A134)+1,"")</f>
        <v/>
      </c>
      <c r="E135" s="21" t="str">
        <f>IFERROR(VLOOKUP(D135,'（最低賃金）'!$A$3:$C$49,2,0),"")</f>
        <v/>
      </c>
      <c r="H135" s="24"/>
      <c r="I135" s="25" t="str">
        <f t="shared" ref="I135:I198" si="6">IFERROR(IF(AND(OR(F135=1,F135=2,F135=3),G135=""),"G列に金額を入力してください",IF(AND(OR(F135=1,F135=2),H135=""),"H列に労働時間を入力してください",IF(OR(F135=1,F135=2),ROUNDDOWN(G135/H135,),IF($F135=3,G135,"")))),"")</f>
        <v/>
      </c>
      <c r="J135" s="26" t="str">
        <f t="shared" si="4"/>
        <v/>
      </c>
      <c r="K135" s="65" t="str">
        <f t="shared" si="5"/>
        <v/>
      </c>
    </row>
    <row r="136" spans="1:11" ht="24" customHeight="1" x14ac:dyDescent="0.15">
      <c r="A136" s="93" t="str">
        <f>IF(C136&lt;&gt;"",MAX(A$7:A135)+1,"")</f>
        <v/>
      </c>
      <c r="E136" s="21" t="str">
        <f>IFERROR(VLOOKUP(D136,'（最低賃金）'!$A$3:$C$49,2,0),"")</f>
        <v/>
      </c>
      <c r="H136" s="24"/>
      <c r="I136" s="25" t="str">
        <f t="shared" si="6"/>
        <v/>
      </c>
      <c r="J136" s="26" t="str">
        <f t="shared" ref="J136:J199" si="7">IF(OR(E136="",I136=""),"",IF(OR(I136&lt;E136,ISNUMBER(I136)=FALSE),"×(法定外・特例等対象外です)",IF(I136&lt;=E136+50,"〇","－")))</f>
        <v/>
      </c>
      <c r="K136" s="65" t="str">
        <f t="shared" ref="K136:K199" si="8">IF(AND(C136="",D136="",F136="",G136="",H136=""),"",IF(C136="","←C列に従業員名を姓名(フルネーム)で入力してください。誤変換にお気を付けください。",IF(D136="","←D列に都道府県を入力してください",IF(F136="","←F列で給与の制度を１～３から選んでください",IF(AND(OR(F136=1,F136=2,F136=3),G136=""),"←G列に金額を入力してください",IF(AND(OR(F136=1,F136=2),H136=""),"←H列に所定労働時間を入力してください",""))))))</f>
        <v/>
      </c>
    </row>
    <row r="137" spans="1:11" ht="24" customHeight="1" x14ac:dyDescent="0.15">
      <c r="A137" s="19" t="str">
        <f>IF(C137&lt;&gt;"",MAX(A$7:A136)+1,"")</f>
        <v/>
      </c>
      <c r="E137" s="21" t="str">
        <f>IFERROR(VLOOKUP(D137,'（最低賃金）'!$A$3:$C$49,2,0),"")</f>
        <v/>
      </c>
      <c r="H137" s="24"/>
      <c r="I137" s="25" t="str">
        <f t="shared" si="6"/>
        <v/>
      </c>
      <c r="J137" s="26" t="str">
        <f t="shared" si="7"/>
        <v/>
      </c>
      <c r="K137" s="65" t="str">
        <f t="shared" si="8"/>
        <v/>
      </c>
    </row>
    <row r="138" spans="1:11" ht="24" customHeight="1" x14ac:dyDescent="0.15">
      <c r="A138" s="93" t="str">
        <f>IF(C138&lt;&gt;"",MAX(A$7:A137)+1,"")</f>
        <v/>
      </c>
      <c r="E138" s="21" t="str">
        <f>IFERROR(VLOOKUP(D138,'（最低賃金）'!$A$3:$C$49,2,0),"")</f>
        <v/>
      </c>
      <c r="H138" s="24"/>
      <c r="I138" s="25" t="str">
        <f t="shared" si="6"/>
        <v/>
      </c>
      <c r="J138" s="26" t="str">
        <f t="shared" si="7"/>
        <v/>
      </c>
      <c r="K138" s="65" t="str">
        <f t="shared" si="8"/>
        <v/>
      </c>
    </row>
    <row r="139" spans="1:11" ht="24" customHeight="1" x14ac:dyDescent="0.15">
      <c r="A139" s="19" t="str">
        <f>IF(C139&lt;&gt;"",MAX(A$7:A138)+1,"")</f>
        <v/>
      </c>
      <c r="E139" s="21" t="str">
        <f>IFERROR(VLOOKUP(D139,'（最低賃金）'!$A$3:$C$49,2,0),"")</f>
        <v/>
      </c>
      <c r="H139" s="24"/>
      <c r="I139" s="25" t="str">
        <f t="shared" si="6"/>
        <v/>
      </c>
      <c r="J139" s="26" t="str">
        <f t="shared" si="7"/>
        <v/>
      </c>
      <c r="K139" s="65" t="str">
        <f t="shared" si="8"/>
        <v/>
      </c>
    </row>
    <row r="140" spans="1:11" ht="24" customHeight="1" x14ac:dyDescent="0.15">
      <c r="A140" s="93" t="str">
        <f>IF(C140&lt;&gt;"",MAX(A$7:A139)+1,"")</f>
        <v/>
      </c>
      <c r="E140" s="21" t="str">
        <f>IFERROR(VLOOKUP(D140,'（最低賃金）'!$A$3:$C$49,2,0),"")</f>
        <v/>
      </c>
      <c r="H140" s="24"/>
      <c r="I140" s="25" t="str">
        <f t="shared" si="6"/>
        <v/>
      </c>
      <c r="J140" s="26" t="str">
        <f t="shared" si="7"/>
        <v/>
      </c>
      <c r="K140" s="65" t="str">
        <f t="shared" si="8"/>
        <v/>
      </c>
    </row>
    <row r="141" spans="1:11" ht="24" customHeight="1" x14ac:dyDescent="0.15">
      <c r="A141" s="19" t="str">
        <f>IF(C141&lt;&gt;"",MAX(A$7:A140)+1,"")</f>
        <v/>
      </c>
      <c r="E141" s="21" t="str">
        <f>IFERROR(VLOOKUP(D141,'（最低賃金）'!$A$3:$C$49,2,0),"")</f>
        <v/>
      </c>
      <c r="H141" s="24"/>
      <c r="I141" s="25" t="str">
        <f t="shared" si="6"/>
        <v/>
      </c>
      <c r="J141" s="26" t="str">
        <f t="shared" si="7"/>
        <v/>
      </c>
      <c r="K141" s="65" t="str">
        <f t="shared" si="8"/>
        <v/>
      </c>
    </row>
    <row r="142" spans="1:11" ht="24" customHeight="1" x14ac:dyDescent="0.15">
      <c r="A142" s="93" t="str">
        <f>IF(C142&lt;&gt;"",MAX(A$7:A141)+1,"")</f>
        <v/>
      </c>
      <c r="E142" s="21" t="str">
        <f>IFERROR(VLOOKUP(D142,'（最低賃金）'!$A$3:$C$49,2,0),"")</f>
        <v/>
      </c>
      <c r="H142" s="24"/>
      <c r="I142" s="25" t="str">
        <f t="shared" si="6"/>
        <v/>
      </c>
      <c r="J142" s="26" t="str">
        <f t="shared" si="7"/>
        <v/>
      </c>
      <c r="K142" s="65" t="str">
        <f t="shared" si="8"/>
        <v/>
      </c>
    </row>
    <row r="143" spans="1:11" ht="24" customHeight="1" x14ac:dyDescent="0.15">
      <c r="A143" s="19" t="str">
        <f>IF(C143&lt;&gt;"",MAX(A$7:A142)+1,"")</f>
        <v/>
      </c>
      <c r="E143" s="21" t="str">
        <f>IFERROR(VLOOKUP(D143,'（最低賃金）'!$A$3:$C$49,2,0),"")</f>
        <v/>
      </c>
      <c r="H143" s="24"/>
      <c r="I143" s="25" t="str">
        <f t="shared" si="6"/>
        <v/>
      </c>
      <c r="J143" s="26" t="str">
        <f t="shared" si="7"/>
        <v/>
      </c>
      <c r="K143" s="65" t="str">
        <f t="shared" si="8"/>
        <v/>
      </c>
    </row>
    <row r="144" spans="1:11" ht="24" customHeight="1" x14ac:dyDescent="0.15">
      <c r="A144" s="93" t="str">
        <f>IF(C144&lt;&gt;"",MAX(A$7:A143)+1,"")</f>
        <v/>
      </c>
      <c r="E144" s="21" t="str">
        <f>IFERROR(VLOOKUP(D144,'（最低賃金）'!$A$3:$C$49,2,0),"")</f>
        <v/>
      </c>
      <c r="H144" s="24"/>
      <c r="I144" s="25" t="str">
        <f t="shared" si="6"/>
        <v/>
      </c>
      <c r="J144" s="26" t="str">
        <f t="shared" si="7"/>
        <v/>
      </c>
      <c r="K144" s="65" t="str">
        <f t="shared" si="8"/>
        <v/>
      </c>
    </row>
    <row r="145" spans="1:11" ht="24" customHeight="1" x14ac:dyDescent="0.15">
      <c r="A145" s="19" t="str">
        <f>IF(C145&lt;&gt;"",MAX(A$7:A144)+1,"")</f>
        <v/>
      </c>
      <c r="E145" s="21" t="str">
        <f>IFERROR(VLOOKUP(D145,'（最低賃金）'!$A$3:$C$49,2,0),"")</f>
        <v/>
      </c>
      <c r="H145" s="24"/>
      <c r="I145" s="25" t="str">
        <f t="shared" si="6"/>
        <v/>
      </c>
      <c r="J145" s="26" t="str">
        <f t="shared" si="7"/>
        <v/>
      </c>
      <c r="K145" s="65" t="str">
        <f t="shared" si="8"/>
        <v/>
      </c>
    </row>
    <row r="146" spans="1:11" ht="24" customHeight="1" x14ac:dyDescent="0.15">
      <c r="A146" s="93" t="str">
        <f>IF(C146&lt;&gt;"",MAX(A$7:A145)+1,"")</f>
        <v/>
      </c>
      <c r="E146" s="21" t="str">
        <f>IFERROR(VLOOKUP(D146,'（最低賃金）'!$A$3:$C$49,2,0),"")</f>
        <v/>
      </c>
      <c r="H146" s="24"/>
      <c r="I146" s="25" t="str">
        <f t="shared" si="6"/>
        <v/>
      </c>
      <c r="J146" s="26" t="str">
        <f t="shared" si="7"/>
        <v/>
      </c>
      <c r="K146" s="65" t="str">
        <f t="shared" si="8"/>
        <v/>
      </c>
    </row>
    <row r="147" spans="1:11" ht="24" customHeight="1" x14ac:dyDescent="0.15">
      <c r="A147" s="19" t="str">
        <f>IF(C147&lt;&gt;"",MAX(A$7:A146)+1,"")</f>
        <v/>
      </c>
      <c r="E147" s="21" t="str">
        <f>IFERROR(VLOOKUP(D147,'（最低賃金）'!$A$3:$C$49,2,0),"")</f>
        <v/>
      </c>
      <c r="H147" s="24"/>
      <c r="I147" s="25" t="str">
        <f t="shared" si="6"/>
        <v/>
      </c>
      <c r="J147" s="26" t="str">
        <f t="shared" si="7"/>
        <v/>
      </c>
      <c r="K147" s="65" t="str">
        <f t="shared" si="8"/>
        <v/>
      </c>
    </row>
    <row r="148" spans="1:11" ht="24" customHeight="1" x14ac:dyDescent="0.15">
      <c r="A148" s="93" t="str">
        <f>IF(C148&lt;&gt;"",MAX(A$7:A147)+1,"")</f>
        <v/>
      </c>
      <c r="E148" s="21" t="str">
        <f>IFERROR(VLOOKUP(D148,'（最低賃金）'!$A$3:$C$49,2,0),"")</f>
        <v/>
      </c>
      <c r="H148" s="24"/>
      <c r="I148" s="25" t="str">
        <f t="shared" si="6"/>
        <v/>
      </c>
      <c r="J148" s="26" t="str">
        <f t="shared" si="7"/>
        <v/>
      </c>
      <c r="K148" s="65" t="str">
        <f t="shared" si="8"/>
        <v/>
      </c>
    </row>
    <row r="149" spans="1:11" ht="24" customHeight="1" x14ac:dyDescent="0.15">
      <c r="A149" s="19" t="str">
        <f>IF(C149&lt;&gt;"",MAX(A$7:A148)+1,"")</f>
        <v/>
      </c>
      <c r="E149" s="21" t="str">
        <f>IFERROR(VLOOKUP(D149,'（最低賃金）'!$A$3:$C$49,2,0),"")</f>
        <v/>
      </c>
      <c r="H149" s="24"/>
      <c r="I149" s="25" t="str">
        <f t="shared" si="6"/>
        <v/>
      </c>
      <c r="J149" s="26" t="str">
        <f t="shared" si="7"/>
        <v/>
      </c>
      <c r="K149" s="65" t="str">
        <f t="shared" si="8"/>
        <v/>
      </c>
    </row>
    <row r="150" spans="1:11" ht="24" customHeight="1" x14ac:dyDescent="0.15">
      <c r="A150" s="93" t="str">
        <f>IF(C150&lt;&gt;"",MAX(A$7:A149)+1,"")</f>
        <v/>
      </c>
      <c r="E150" s="21" t="str">
        <f>IFERROR(VLOOKUP(D150,'（最低賃金）'!$A$3:$C$49,2,0),"")</f>
        <v/>
      </c>
      <c r="H150" s="24"/>
      <c r="I150" s="25" t="str">
        <f t="shared" si="6"/>
        <v/>
      </c>
      <c r="J150" s="26" t="str">
        <f t="shared" si="7"/>
        <v/>
      </c>
      <c r="K150" s="65" t="str">
        <f t="shared" si="8"/>
        <v/>
      </c>
    </row>
    <row r="151" spans="1:11" ht="24" customHeight="1" x14ac:dyDescent="0.15">
      <c r="A151" s="19" t="str">
        <f>IF(C151&lt;&gt;"",MAX(A$7:A150)+1,"")</f>
        <v/>
      </c>
      <c r="E151" s="21" t="str">
        <f>IFERROR(VLOOKUP(D151,'（最低賃金）'!$A$3:$C$49,2,0),"")</f>
        <v/>
      </c>
      <c r="H151" s="24"/>
      <c r="I151" s="25" t="str">
        <f t="shared" si="6"/>
        <v/>
      </c>
      <c r="J151" s="26" t="str">
        <f t="shared" si="7"/>
        <v/>
      </c>
      <c r="K151" s="65" t="str">
        <f t="shared" si="8"/>
        <v/>
      </c>
    </row>
    <row r="152" spans="1:11" ht="24" customHeight="1" x14ac:dyDescent="0.15">
      <c r="A152" s="93" t="str">
        <f>IF(C152&lt;&gt;"",MAX(A$7:A151)+1,"")</f>
        <v/>
      </c>
      <c r="E152" s="21" t="str">
        <f>IFERROR(VLOOKUP(D152,'（最低賃金）'!$A$3:$C$49,2,0),"")</f>
        <v/>
      </c>
      <c r="H152" s="24"/>
      <c r="I152" s="25" t="str">
        <f t="shared" si="6"/>
        <v/>
      </c>
      <c r="J152" s="26" t="str">
        <f t="shared" si="7"/>
        <v/>
      </c>
      <c r="K152" s="65" t="str">
        <f t="shared" si="8"/>
        <v/>
      </c>
    </row>
    <row r="153" spans="1:11" ht="24" customHeight="1" x14ac:dyDescent="0.15">
      <c r="A153" s="19" t="str">
        <f>IF(C153&lt;&gt;"",MAX(A$7:A152)+1,"")</f>
        <v/>
      </c>
      <c r="E153" s="21" t="str">
        <f>IFERROR(VLOOKUP(D153,'（最低賃金）'!$A$3:$C$49,2,0),"")</f>
        <v/>
      </c>
      <c r="H153" s="24"/>
      <c r="I153" s="25" t="str">
        <f t="shared" si="6"/>
        <v/>
      </c>
      <c r="J153" s="26" t="str">
        <f t="shared" si="7"/>
        <v/>
      </c>
      <c r="K153" s="65" t="str">
        <f t="shared" si="8"/>
        <v/>
      </c>
    </row>
    <row r="154" spans="1:11" ht="24" customHeight="1" x14ac:dyDescent="0.15">
      <c r="A154" s="93" t="str">
        <f>IF(C154&lt;&gt;"",MAX(A$7:A153)+1,"")</f>
        <v/>
      </c>
      <c r="E154" s="21" t="str">
        <f>IFERROR(VLOOKUP(D154,'（最低賃金）'!$A$3:$C$49,2,0),"")</f>
        <v/>
      </c>
      <c r="H154" s="24"/>
      <c r="I154" s="25" t="str">
        <f t="shared" si="6"/>
        <v/>
      </c>
      <c r="J154" s="26" t="str">
        <f t="shared" si="7"/>
        <v/>
      </c>
      <c r="K154" s="65" t="str">
        <f t="shared" si="8"/>
        <v/>
      </c>
    </row>
    <row r="155" spans="1:11" ht="24" customHeight="1" x14ac:dyDescent="0.15">
      <c r="A155" s="19" t="str">
        <f>IF(C155&lt;&gt;"",MAX(A$7:A154)+1,"")</f>
        <v/>
      </c>
      <c r="E155" s="21" t="str">
        <f>IFERROR(VLOOKUP(D155,'（最低賃金）'!$A$3:$C$49,2,0),"")</f>
        <v/>
      </c>
      <c r="H155" s="24"/>
      <c r="I155" s="25" t="str">
        <f t="shared" si="6"/>
        <v/>
      </c>
      <c r="J155" s="26" t="str">
        <f t="shared" si="7"/>
        <v/>
      </c>
      <c r="K155" s="65" t="str">
        <f t="shared" si="8"/>
        <v/>
      </c>
    </row>
    <row r="156" spans="1:11" ht="24" customHeight="1" x14ac:dyDescent="0.15">
      <c r="A156" s="93" t="str">
        <f>IF(C156&lt;&gt;"",MAX(A$7:A155)+1,"")</f>
        <v/>
      </c>
      <c r="E156" s="21" t="str">
        <f>IFERROR(VLOOKUP(D156,'（最低賃金）'!$A$3:$C$49,2,0),"")</f>
        <v/>
      </c>
      <c r="H156" s="24"/>
      <c r="I156" s="25" t="str">
        <f t="shared" si="6"/>
        <v/>
      </c>
      <c r="J156" s="26" t="str">
        <f t="shared" si="7"/>
        <v/>
      </c>
      <c r="K156" s="65" t="str">
        <f t="shared" si="8"/>
        <v/>
      </c>
    </row>
    <row r="157" spans="1:11" ht="24" customHeight="1" x14ac:dyDescent="0.15">
      <c r="A157" s="19" t="str">
        <f>IF(C157&lt;&gt;"",MAX(A$7:A156)+1,"")</f>
        <v/>
      </c>
      <c r="E157" s="21" t="str">
        <f>IFERROR(VLOOKUP(D157,'（最低賃金）'!$A$3:$C$49,2,0),"")</f>
        <v/>
      </c>
      <c r="H157" s="24"/>
      <c r="I157" s="25" t="str">
        <f t="shared" si="6"/>
        <v/>
      </c>
      <c r="J157" s="26" t="str">
        <f t="shared" si="7"/>
        <v/>
      </c>
      <c r="K157" s="65" t="str">
        <f t="shared" si="8"/>
        <v/>
      </c>
    </row>
    <row r="158" spans="1:11" ht="24" customHeight="1" x14ac:dyDescent="0.15">
      <c r="A158" s="93" t="str">
        <f>IF(C158&lt;&gt;"",MAX(A$7:A157)+1,"")</f>
        <v/>
      </c>
      <c r="E158" s="21" t="str">
        <f>IFERROR(VLOOKUP(D158,'（最低賃金）'!$A$3:$C$49,2,0),"")</f>
        <v/>
      </c>
      <c r="H158" s="24"/>
      <c r="I158" s="25" t="str">
        <f t="shared" si="6"/>
        <v/>
      </c>
      <c r="J158" s="26" t="str">
        <f t="shared" si="7"/>
        <v/>
      </c>
      <c r="K158" s="65" t="str">
        <f t="shared" si="8"/>
        <v/>
      </c>
    </row>
    <row r="159" spans="1:11" ht="24" customHeight="1" x14ac:dyDescent="0.15">
      <c r="A159" s="19" t="str">
        <f>IF(C159&lt;&gt;"",MAX(A$7:A158)+1,"")</f>
        <v/>
      </c>
      <c r="E159" s="21" t="str">
        <f>IFERROR(VLOOKUP(D159,'（最低賃金）'!$A$3:$C$49,2,0),"")</f>
        <v/>
      </c>
      <c r="H159" s="24"/>
      <c r="I159" s="25" t="str">
        <f t="shared" si="6"/>
        <v/>
      </c>
      <c r="J159" s="26" t="str">
        <f t="shared" si="7"/>
        <v/>
      </c>
      <c r="K159" s="65" t="str">
        <f t="shared" si="8"/>
        <v/>
      </c>
    </row>
    <row r="160" spans="1:11" ht="24" customHeight="1" x14ac:dyDescent="0.15">
      <c r="A160" s="93" t="str">
        <f>IF(C160&lt;&gt;"",MAX(A$7:A159)+1,"")</f>
        <v/>
      </c>
      <c r="E160" s="21" t="str">
        <f>IFERROR(VLOOKUP(D160,'（最低賃金）'!$A$3:$C$49,2,0),"")</f>
        <v/>
      </c>
      <c r="H160" s="24"/>
      <c r="I160" s="25" t="str">
        <f t="shared" si="6"/>
        <v/>
      </c>
      <c r="J160" s="26" t="str">
        <f t="shared" si="7"/>
        <v/>
      </c>
      <c r="K160" s="65" t="str">
        <f t="shared" si="8"/>
        <v/>
      </c>
    </row>
    <row r="161" spans="1:11" ht="24" customHeight="1" x14ac:dyDescent="0.15">
      <c r="A161" s="19" t="str">
        <f>IF(C161&lt;&gt;"",MAX(A$7:A160)+1,"")</f>
        <v/>
      </c>
      <c r="E161" s="21" t="str">
        <f>IFERROR(VLOOKUP(D161,'（最低賃金）'!$A$3:$C$49,2,0),"")</f>
        <v/>
      </c>
      <c r="H161" s="24"/>
      <c r="I161" s="25" t="str">
        <f t="shared" si="6"/>
        <v/>
      </c>
      <c r="J161" s="26" t="str">
        <f t="shared" si="7"/>
        <v/>
      </c>
      <c r="K161" s="65" t="str">
        <f t="shared" si="8"/>
        <v/>
      </c>
    </row>
    <row r="162" spans="1:11" ht="24" customHeight="1" x14ac:dyDescent="0.15">
      <c r="A162" s="93" t="str">
        <f>IF(C162&lt;&gt;"",MAX(A$7:A161)+1,"")</f>
        <v/>
      </c>
      <c r="E162" s="21" t="str">
        <f>IFERROR(VLOOKUP(D162,'（最低賃金）'!$A$3:$C$49,2,0),"")</f>
        <v/>
      </c>
      <c r="H162" s="24"/>
      <c r="I162" s="25" t="str">
        <f t="shared" si="6"/>
        <v/>
      </c>
      <c r="J162" s="26" t="str">
        <f t="shared" si="7"/>
        <v/>
      </c>
      <c r="K162" s="65" t="str">
        <f t="shared" si="8"/>
        <v/>
      </c>
    </row>
    <row r="163" spans="1:11" ht="24" customHeight="1" x14ac:dyDescent="0.15">
      <c r="A163" s="19" t="str">
        <f>IF(C163&lt;&gt;"",MAX(A$7:A162)+1,"")</f>
        <v/>
      </c>
      <c r="E163" s="21" t="str">
        <f>IFERROR(VLOOKUP(D163,'（最低賃金）'!$A$3:$C$49,2,0),"")</f>
        <v/>
      </c>
      <c r="H163" s="24"/>
      <c r="I163" s="25" t="str">
        <f t="shared" si="6"/>
        <v/>
      </c>
      <c r="J163" s="26" t="str">
        <f t="shared" si="7"/>
        <v/>
      </c>
      <c r="K163" s="65" t="str">
        <f t="shared" si="8"/>
        <v/>
      </c>
    </row>
    <row r="164" spans="1:11" ht="24" customHeight="1" x14ac:dyDescent="0.15">
      <c r="A164" s="93" t="str">
        <f>IF(C164&lt;&gt;"",MAX(A$7:A163)+1,"")</f>
        <v/>
      </c>
      <c r="E164" s="21" t="str">
        <f>IFERROR(VLOOKUP(D164,'（最低賃金）'!$A$3:$C$49,2,0),"")</f>
        <v/>
      </c>
      <c r="H164" s="24"/>
      <c r="I164" s="25" t="str">
        <f t="shared" si="6"/>
        <v/>
      </c>
      <c r="J164" s="26" t="str">
        <f t="shared" si="7"/>
        <v/>
      </c>
      <c r="K164" s="65" t="str">
        <f t="shared" si="8"/>
        <v/>
      </c>
    </row>
    <row r="165" spans="1:11" ht="24" customHeight="1" x14ac:dyDescent="0.15">
      <c r="A165" s="19" t="str">
        <f>IF(C165&lt;&gt;"",MAX(A$7:A164)+1,"")</f>
        <v/>
      </c>
      <c r="E165" s="21" t="str">
        <f>IFERROR(VLOOKUP(D165,'（最低賃金）'!$A$3:$C$49,2,0),"")</f>
        <v/>
      </c>
      <c r="H165" s="24"/>
      <c r="I165" s="25" t="str">
        <f t="shared" si="6"/>
        <v/>
      </c>
      <c r="J165" s="26" t="str">
        <f t="shared" si="7"/>
        <v/>
      </c>
      <c r="K165" s="65" t="str">
        <f t="shared" si="8"/>
        <v/>
      </c>
    </row>
    <row r="166" spans="1:11" ht="24" customHeight="1" x14ac:dyDescent="0.15">
      <c r="A166" s="93" t="str">
        <f>IF(C166&lt;&gt;"",MAX(A$7:A165)+1,"")</f>
        <v/>
      </c>
      <c r="E166" s="21" t="str">
        <f>IFERROR(VLOOKUP(D166,'（最低賃金）'!$A$3:$C$49,2,0),"")</f>
        <v/>
      </c>
      <c r="H166" s="24"/>
      <c r="I166" s="25" t="str">
        <f t="shared" si="6"/>
        <v/>
      </c>
      <c r="J166" s="26" t="str">
        <f t="shared" si="7"/>
        <v/>
      </c>
      <c r="K166" s="65" t="str">
        <f t="shared" si="8"/>
        <v/>
      </c>
    </row>
    <row r="167" spans="1:11" ht="24" customHeight="1" x14ac:dyDescent="0.15">
      <c r="A167" s="19" t="str">
        <f>IF(C167&lt;&gt;"",MAX(A$7:A166)+1,"")</f>
        <v/>
      </c>
      <c r="E167" s="21" t="str">
        <f>IFERROR(VLOOKUP(D167,'（最低賃金）'!$A$3:$C$49,2,0),"")</f>
        <v/>
      </c>
      <c r="H167" s="24"/>
      <c r="I167" s="25" t="str">
        <f t="shared" si="6"/>
        <v/>
      </c>
      <c r="J167" s="26" t="str">
        <f t="shared" si="7"/>
        <v/>
      </c>
      <c r="K167" s="65" t="str">
        <f t="shared" si="8"/>
        <v/>
      </c>
    </row>
    <row r="168" spans="1:11" ht="24" customHeight="1" x14ac:dyDescent="0.15">
      <c r="A168" s="93" t="str">
        <f>IF(C168&lt;&gt;"",MAX(A$7:A167)+1,"")</f>
        <v/>
      </c>
      <c r="E168" s="21" t="str">
        <f>IFERROR(VLOOKUP(D168,'（最低賃金）'!$A$3:$C$49,2,0),"")</f>
        <v/>
      </c>
      <c r="H168" s="24"/>
      <c r="I168" s="25" t="str">
        <f t="shared" si="6"/>
        <v/>
      </c>
      <c r="J168" s="26" t="str">
        <f t="shared" si="7"/>
        <v/>
      </c>
      <c r="K168" s="65" t="str">
        <f t="shared" si="8"/>
        <v/>
      </c>
    </row>
    <row r="169" spans="1:11" ht="24" customHeight="1" x14ac:dyDescent="0.15">
      <c r="A169" s="19" t="str">
        <f>IF(C169&lt;&gt;"",MAX(A$7:A168)+1,"")</f>
        <v/>
      </c>
      <c r="E169" s="21" t="str">
        <f>IFERROR(VLOOKUP(D169,'（最低賃金）'!$A$3:$C$49,2,0),"")</f>
        <v/>
      </c>
      <c r="H169" s="24"/>
      <c r="I169" s="25" t="str">
        <f t="shared" si="6"/>
        <v/>
      </c>
      <c r="J169" s="26" t="str">
        <f t="shared" si="7"/>
        <v/>
      </c>
      <c r="K169" s="65" t="str">
        <f t="shared" si="8"/>
        <v/>
      </c>
    </row>
    <row r="170" spans="1:11" ht="24" customHeight="1" x14ac:dyDescent="0.15">
      <c r="A170" s="93" t="str">
        <f>IF(C170&lt;&gt;"",MAX(A$7:A169)+1,"")</f>
        <v/>
      </c>
      <c r="E170" s="21" t="str">
        <f>IFERROR(VLOOKUP(D170,'（最低賃金）'!$A$3:$C$49,2,0),"")</f>
        <v/>
      </c>
      <c r="H170" s="24"/>
      <c r="I170" s="25" t="str">
        <f t="shared" si="6"/>
        <v/>
      </c>
      <c r="J170" s="26" t="str">
        <f t="shared" si="7"/>
        <v/>
      </c>
      <c r="K170" s="65" t="str">
        <f t="shared" si="8"/>
        <v/>
      </c>
    </row>
    <row r="171" spans="1:11" ht="24" customHeight="1" x14ac:dyDescent="0.15">
      <c r="A171" s="19" t="str">
        <f>IF(C171&lt;&gt;"",MAX(A$7:A170)+1,"")</f>
        <v/>
      </c>
      <c r="E171" s="21" t="str">
        <f>IFERROR(VLOOKUP(D171,'（最低賃金）'!$A$3:$C$49,2,0),"")</f>
        <v/>
      </c>
      <c r="H171" s="24"/>
      <c r="I171" s="25" t="str">
        <f t="shared" si="6"/>
        <v/>
      </c>
      <c r="J171" s="26" t="str">
        <f t="shared" si="7"/>
        <v/>
      </c>
      <c r="K171" s="65" t="str">
        <f t="shared" si="8"/>
        <v/>
      </c>
    </row>
    <row r="172" spans="1:11" ht="24" customHeight="1" x14ac:dyDescent="0.15">
      <c r="A172" s="93" t="str">
        <f>IF(C172&lt;&gt;"",MAX(A$7:A171)+1,"")</f>
        <v/>
      </c>
      <c r="E172" s="21" t="str">
        <f>IFERROR(VLOOKUP(D172,'（最低賃金）'!$A$3:$C$49,2,0),"")</f>
        <v/>
      </c>
      <c r="H172" s="24"/>
      <c r="I172" s="25" t="str">
        <f t="shared" si="6"/>
        <v/>
      </c>
      <c r="J172" s="26" t="str">
        <f t="shared" si="7"/>
        <v/>
      </c>
      <c r="K172" s="65" t="str">
        <f t="shared" si="8"/>
        <v/>
      </c>
    </row>
    <row r="173" spans="1:11" ht="24" customHeight="1" x14ac:dyDescent="0.15">
      <c r="A173" s="19" t="str">
        <f>IF(C173&lt;&gt;"",MAX(A$7:A172)+1,"")</f>
        <v/>
      </c>
      <c r="E173" s="21" t="str">
        <f>IFERROR(VLOOKUP(D173,'（最低賃金）'!$A$3:$C$49,2,0),"")</f>
        <v/>
      </c>
      <c r="H173" s="24"/>
      <c r="I173" s="25" t="str">
        <f t="shared" si="6"/>
        <v/>
      </c>
      <c r="J173" s="26" t="str">
        <f t="shared" si="7"/>
        <v/>
      </c>
      <c r="K173" s="65" t="str">
        <f t="shared" si="8"/>
        <v/>
      </c>
    </row>
    <row r="174" spans="1:11" ht="24" customHeight="1" x14ac:dyDescent="0.15">
      <c r="A174" s="93" t="str">
        <f>IF(C174&lt;&gt;"",MAX(A$7:A173)+1,"")</f>
        <v/>
      </c>
      <c r="E174" s="21" t="str">
        <f>IFERROR(VLOOKUP(D174,'（最低賃金）'!$A$3:$C$49,2,0),"")</f>
        <v/>
      </c>
      <c r="H174" s="24"/>
      <c r="I174" s="25" t="str">
        <f t="shared" si="6"/>
        <v/>
      </c>
      <c r="J174" s="26" t="str">
        <f t="shared" si="7"/>
        <v/>
      </c>
      <c r="K174" s="65" t="str">
        <f t="shared" si="8"/>
        <v/>
      </c>
    </row>
    <row r="175" spans="1:11" ht="24" customHeight="1" x14ac:dyDescent="0.15">
      <c r="A175" s="19" t="str">
        <f>IF(C175&lt;&gt;"",MAX(A$7:A174)+1,"")</f>
        <v/>
      </c>
      <c r="E175" s="21" t="str">
        <f>IFERROR(VLOOKUP(D175,'（最低賃金）'!$A$3:$C$49,2,0),"")</f>
        <v/>
      </c>
      <c r="H175" s="24"/>
      <c r="I175" s="25" t="str">
        <f t="shared" si="6"/>
        <v/>
      </c>
      <c r="J175" s="26" t="str">
        <f t="shared" si="7"/>
        <v/>
      </c>
      <c r="K175" s="65" t="str">
        <f t="shared" si="8"/>
        <v/>
      </c>
    </row>
    <row r="176" spans="1:11" ht="24" customHeight="1" x14ac:dyDescent="0.15">
      <c r="A176" s="93" t="str">
        <f>IF(C176&lt;&gt;"",MAX(A$7:A175)+1,"")</f>
        <v/>
      </c>
      <c r="E176" s="21" t="str">
        <f>IFERROR(VLOOKUP(D176,'（最低賃金）'!$A$3:$C$49,2,0),"")</f>
        <v/>
      </c>
      <c r="H176" s="24"/>
      <c r="I176" s="25" t="str">
        <f t="shared" si="6"/>
        <v/>
      </c>
      <c r="J176" s="26" t="str">
        <f t="shared" si="7"/>
        <v/>
      </c>
      <c r="K176" s="65" t="str">
        <f t="shared" si="8"/>
        <v/>
      </c>
    </row>
    <row r="177" spans="1:11" ht="24" customHeight="1" x14ac:dyDescent="0.15">
      <c r="A177" s="19" t="str">
        <f>IF(C177&lt;&gt;"",MAX(A$7:A176)+1,"")</f>
        <v/>
      </c>
      <c r="E177" s="21" t="str">
        <f>IFERROR(VLOOKUP(D177,'（最低賃金）'!$A$3:$C$49,2,0),"")</f>
        <v/>
      </c>
      <c r="H177" s="24"/>
      <c r="I177" s="25" t="str">
        <f t="shared" si="6"/>
        <v/>
      </c>
      <c r="J177" s="26" t="str">
        <f t="shared" si="7"/>
        <v/>
      </c>
      <c r="K177" s="65" t="str">
        <f t="shared" si="8"/>
        <v/>
      </c>
    </row>
    <row r="178" spans="1:11" ht="24" customHeight="1" x14ac:dyDescent="0.15">
      <c r="A178" s="93" t="str">
        <f>IF(C178&lt;&gt;"",MAX(A$7:A177)+1,"")</f>
        <v/>
      </c>
      <c r="E178" s="21" t="str">
        <f>IFERROR(VLOOKUP(D178,'（最低賃金）'!$A$3:$C$49,2,0),"")</f>
        <v/>
      </c>
      <c r="H178" s="24"/>
      <c r="I178" s="25" t="str">
        <f t="shared" si="6"/>
        <v/>
      </c>
      <c r="J178" s="26" t="str">
        <f t="shared" si="7"/>
        <v/>
      </c>
      <c r="K178" s="65" t="str">
        <f t="shared" si="8"/>
        <v/>
      </c>
    </row>
    <row r="179" spans="1:11" ht="24" customHeight="1" x14ac:dyDescent="0.15">
      <c r="A179" s="19" t="str">
        <f>IF(C179&lt;&gt;"",MAX(A$7:A178)+1,"")</f>
        <v/>
      </c>
      <c r="E179" s="21" t="str">
        <f>IFERROR(VLOOKUP(D179,'（最低賃金）'!$A$3:$C$49,2,0),"")</f>
        <v/>
      </c>
      <c r="H179" s="24"/>
      <c r="I179" s="25" t="str">
        <f t="shared" si="6"/>
        <v/>
      </c>
      <c r="J179" s="26" t="str">
        <f t="shared" si="7"/>
        <v/>
      </c>
      <c r="K179" s="65" t="str">
        <f t="shared" si="8"/>
        <v/>
      </c>
    </row>
    <row r="180" spans="1:11" ht="24" customHeight="1" x14ac:dyDescent="0.15">
      <c r="A180" s="93" t="str">
        <f>IF(C180&lt;&gt;"",MAX(A$7:A179)+1,"")</f>
        <v/>
      </c>
      <c r="E180" s="21" t="str">
        <f>IFERROR(VLOOKUP(D180,'（最低賃金）'!$A$3:$C$49,2,0),"")</f>
        <v/>
      </c>
      <c r="H180" s="24"/>
      <c r="I180" s="25" t="str">
        <f t="shared" si="6"/>
        <v/>
      </c>
      <c r="J180" s="26" t="str">
        <f t="shared" si="7"/>
        <v/>
      </c>
      <c r="K180" s="65" t="str">
        <f t="shared" si="8"/>
        <v/>
      </c>
    </row>
    <row r="181" spans="1:11" ht="24" customHeight="1" x14ac:dyDescent="0.15">
      <c r="A181" s="19" t="str">
        <f>IF(C181&lt;&gt;"",MAX(A$7:A180)+1,"")</f>
        <v/>
      </c>
      <c r="E181" s="21" t="str">
        <f>IFERROR(VLOOKUP(D181,'（最低賃金）'!$A$3:$C$49,2,0),"")</f>
        <v/>
      </c>
      <c r="H181" s="24"/>
      <c r="I181" s="25" t="str">
        <f t="shared" si="6"/>
        <v/>
      </c>
      <c r="J181" s="26" t="str">
        <f t="shared" si="7"/>
        <v/>
      </c>
      <c r="K181" s="65" t="str">
        <f t="shared" si="8"/>
        <v/>
      </c>
    </row>
    <row r="182" spans="1:11" ht="24" customHeight="1" x14ac:dyDescent="0.15">
      <c r="A182" s="93" t="str">
        <f>IF(C182&lt;&gt;"",MAX(A$7:A181)+1,"")</f>
        <v/>
      </c>
      <c r="E182" s="21" t="str">
        <f>IFERROR(VLOOKUP(D182,'（最低賃金）'!$A$3:$C$49,2,0),"")</f>
        <v/>
      </c>
      <c r="H182" s="24"/>
      <c r="I182" s="25" t="str">
        <f t="shared" si="6"/>
        <v/>
      </c>
      <c r="J182" s="26" t="str">
        <f t="shared" si="7"/>
        <v/>
      </c>
      <c r="K182" s="65" t="str">
        <f t="shared" si="8"/>
        <v/>
      </c>
    </row>
    <row r="183" spans="1:11" ht="24" customHeight="1" x14ac:dyDescent="0.15">
      <c r="A183" s="19" t="str">
        <f>IF(C183&lt;&gt;"",MAX(A$7:A182)+1,"")</f>
        <v/>
      </c>
      <c r="E183" s="21" t="str">
        <f>IFERROR(VLOOKUP(D183,'（最低賃金）'!$A$3:$C$49,2,0),"")</f>
        <v/>
      </c>
      <c r="H183" s="24"/>
      <c r="I183" s="25" t="str">
        <f t="shared" si="6"/>
        <v/>
      </c>
      <c r="J183" s="26" t="str">
        <f t="shared" si="7"/>
        <v/>
      </c>
      <c r="K183" s="65" t="str">
        <f t="shared" si="8"/>
        <v/>
      </c>
    </row>
    <row r="184" spans="1:11" ht="24" customHeight="1" x14ac:dyDescent="0.15">
      <c r="A184" s="93" t="str">
        <f>IF(C184&lt;&gt;"",MAX(A$7:A183)+1,"")</f>
        <v/>
      </c>
      <c r="E184" s="21" t="str">
        <f>IFERROR(VLOOKUP(D184,'（最低賃金）'!$A$3:$C$49,2,0),"")</f>
        <v/>
      </c>
      <c r="H184" s="24"/>
      <c r="I184" s="25" t="str">
        <f t="shared" si="6"/>
        <v/>
      </c>
      <c r="J184" s="26" t="str">
        <f t="shared" si="7"/>
        <v/>
      </c>
      <c r="K184" s="65" t="str">
        <f t="shared" si="8"/>
        <v/>
      </c>
    </row>
    <row r="185" spans="1:11" ht="24" customHeight="1" x14ac:dyDescent="0.15">
      <c r="A185" s="19" t="str">
        <f>IF(C185&lt;&gt;"",MAX(A$7:A184)+1,"")</f>
        <v/>
      </c>
      <c r="E185" s="21" t="str">
        <f>IFERROR(VLOOKUP(D185,'（最低賃金）'!$A$3:$C$49,2,0),"")</f>
        <v/>
      </c>
      <c r="H185" s="24"/>
      <c r="I185" s="25" t="str">
        <f t="shared" si="6"/>
        <v/>
      </c>
      <c r="J185" s="26" t="str">
        <f t="shared" si="7"/>
        <v/>
      </c>
      <c r="K185" s="65" t="str">
        <f t="shared" si="8"/>
        <v/>
      </c>
    </row>
    <row r="186" spans="1:11" ht="24" customHeight="1" x14ac:dyDescent="0.15">
      <c r="A186" s="93" t="str">
        <f>IF(C186&lt;&gt;"",MAX(A$7:A185)+1,"")</f>
        <v/>
      </c>
      <c r="E186" s="21" t="str">
        <f>IFERROR(VLOOKUP(D186,'（最低賃金）'!$A$3:$C$49,2,0),"")</f>
        <v/>
      </c>
      <c r="H186" s="24"/>
      <c r="I186" s="25" t="str">
        <f t="shared" si="6"/>
        <v/>
      </c>
      <c r="J186" s="26" t="str">
        <f t="shared" si="7"/>
        <v/>
      </c>
      <c r="K186" s="65" t="str">
        <f t="shared" si="8"/>
        <v/>
      </c>
    </row>
    <row r="187" spans="1:11" ht="24" customHeight="1" x14ac:dyDescent="0.15">
      <c r="A187" s="19" t="str">
        <f>IF(C187&lt;&gt;"",MAX(A$7:A186)+1,"")</f>
        <v/>
      </c>
      <c r="E187" s="21" t="str">
        <f>IFERROR(VLOOKUP(D187,'（最低賃金）'!$A$3:$C$49,2,0),"")</f>
        <v/>
      </c>
      <c r="H187" s="24"/>
      <c r="I187" s="25" t="str">
        <f t="shared" si="6"/>
        <v/>
      </c>
      <c r="J187" s="26" t="str">
        <f t="shared" si="7"/>
        <v/>
      </c>
      <c r="K187" s="65" t="str">
        <f t="shared" si="8"/>
        <v/>
      </c>
    </row>
    <row r="188" spans="1:11" ht="24" customHeight="1" x14ac:dyDescent="0.15">
      <c r="A188" s="93" t="str">
        <f>IF(C188&lt;&gt;"",MAX(A$7:A187)+1,"")</f>
        <v/>
      </c>
      <c r="E188" s="21" t="str">
        <f>IFERROR(VLOOKUP(D188,'（最低賃金）'!$A$3:$C$49,2,0),"")</f>
        <v/>
      </c>
      <c r="H188" s="24"/>
      <c r="I188" s="25" t="str">
        <f t="shared" si="6"/>
        <v/>
      </c>
      <c r="J188" s="26" t="str">
        <f t="shared" si="7"/>
        <v/>
      </c>
      <c r="K188" s="65" t="str">
        <f t="shared" si="8"/>
        <v/>
      </c>
    </row>
    <row r="189" spans="1:11" ht="24" customHeight="1" x14ac:dyDescent="0.15">
      <c r="A189" s="19" t="str">
        <f>IF(C189&lt;&gt;"",MAX(A$7:A188)+1,"")</f>
        <v/>
      </c>
      <c r="E189" s="21" t="str">
        <f>IFERROR(VLOOKUP(D189,'（最低賃金）'!$A$3:$C$49,2,0),"")</f>
        <v/>
      </c>
      <c r="H189" s="24"/>
      <c r="I189" s="25" t="str">
        <f t="shared" si="6"/>
        <v/>
      </c>
      <c r="J189" s="26" t="str">
        <f t="shared" si="7"/>
        <v/>
      </c>
      <c r="K189" s="65" t="str">
        <f t="shared" si="8"/>
        <v/>
      </c>
    </row>
    <row r="190" spans="1:11" ht="24" customHeight="1" x14ac:dyDescent="0.15">
      <c r="A190" s="93" t="str">
        <f>IF(C190&lt;&gt;"",MAX(A$7:A189)+1,"")</f>
        <v/>
      </c>
      <c r="E190" s="21" t="str">
        <f>IFERROR(VLOOKUP(D190,'（最低賃金）'!$A$3:$C$49,2,0),"")</f>
        <v/>
      </c>
      <c r="H190" s="24"/>
      <c r="I190" s="25" t="str">
        <f t="shared" si="6"/>
        <v/>
      </c>
      <c r="J190" s="26" t="str">
        <f t="shared" si="7"/>
        <v/>
      </c>
      <c r="K190" s="65" t="str">
        <f t="shared" si="8"/>
        <v/>
      </c>
    </row>
    <row r="191" spans="1:11" ht="24" customHeight="1" x14ac:dyDescent="0.15">
      <c r="A191" s="19" t="str">
        <f>IF(C191&lt;&gt;"",MAX(A$7:A190)+1,"")</f>
        <v/>
      </c>
      <c r="E191" s="21" t="str">
        <f>IFERROR(VLOOKUP(D191,'（最低賃金）'!$A$3:$C$49,2,0),"")</f>
        <v/>
      </c>
      <c r="H191" s="24"/>
      <c r="I191" s="25" t="str">
        <f t="shared" si="6"/>
        <v/>
      </c>
      <c r="J191" s="26" t="str">
        <f t="shared" si="7"/>
        <v/>
      </c>
      <c r="K191" s="65" t="str">
        <f t="shared" si="8"/>
        <v/>
      </c>
    </row>
    <row r="192" spans="1:11" ht="24" customHeight="1" x14ac:dyDescent="0.15">
      <c r="A192" s="93" t="str">
        <f>IF(C192&lt;&gt;"",MAX(A$7:A191)+1,"")</f>
        <v/>
      </c>
      <c r="E192" s="21" t="str">
        <f>IFERROR(VLOOKUP(D192,'（最低賃金）'!$A$3:$C$49,2,0),"")</f>
        <v/>
      </c>
      <c r="H192" s="24"/>
      <c r="I192" s="25" t="str">
        <f t="shared" si="6"/>
        <v/>
      </c>
      <c r="J192" s="26" t="str">
        <f t="shared" si="7"/>
        <v/>
      </c>
      <c r="K192" s="65" t="str">
        <f t="shared" si="8"/>
        <v/>
      </c>
    </row>
    <row r="193" spans="1:11" ht="24" customHeight="1" x14ac:dyDescent="0.15">
      <c r="A193" s="19" t="str">
        <f>IF(C193&lt;&gt;"",MAX(A$7:A192)+1,"")</f>
        <v/>
      </c>
      <c r="E193" s="21" t="str">
        <f>IFERROR(VLOOKUP(D193,'（最低賃金）'!$A$3:$C$49,2,0),"")</f>
        <v/>
      </c>
      <c r="H193" s="24"/>
      <c r="I193" s="25" t="str">
        <f t="shared" si="6"/>
        <v/>
      </c>
      <c r="J193" s="26" t="str">
        <f t="shared" si="7"/>
        <v/>
      </c>
      <c r="K193" s="65" t="str">
        <f t="shared" si="8"/>
        <v/>
      </c>
    </row>
    <row r="194" spans="1:11" ht="24" customHeight="1" x14ac:dyDescent="0.15">
      <c r="A194" s="93" t="str">
        <f>IF(C194&lt;&gt;"",MAX(A$7:A193)+1,"")</f>
        <v/>
      </c>
      <c r="E194" s="21" t="str">
        <f>IFERROR(VLOOKUP(D194,'（最低賃金）'!$A$3:$C$49,2,0),"")</f>
        <v/>
      </c>
      <c r="H194" s="24"/>
      <c r="I194" s="25" t="str">
        <f t="shared" si="6"/>
        <v/>
      </c>
      <c r="J194" s="26" t="str">
        <f t="shared" si="7"/>
        <v/>
      </c>
      <c r="K194" s="65" t="str">
        <f t="shared" si="8"/>
        <v/>
      </c>
    </row>
    <row r="195" spans="1:11" ht="24" customHeight="1" x14ac:dyDescent="0.15">
      <c r="A195" s="19" t="str">
        <f>IF(C195&lt;&gt;"",MAX(A$7:A194)+1,"")</f>
        <v/>
      </c>
      <c r="E195" s="21" t="str">
        <f>IFERROR(VLOOKUP(D195,'（最低賃金）'!$A$3:$C$49,2,0),"")</f>
        <v/>
      </c>
      <c r="H195" s="24"/>
      <c r="I195" s="25" t="str">
        <f t="shared" si="6"/>
        <v/>
      </c>
      <c r="J195" s="26" t="str">
        <f t="shared" si="7"/>
        <v/>
      </c>
      <c r="K195" s="65" t="str">
        <f t="shared" si="8"/>
        <v/>
      </c>
    </row>
    <row r="196" spans="1:11" ht="24" customHeight="1" x14ac:dyDescent="0.15">
      <c r="A196" s="93" t="str">
        <f>IF(C196&lt;&gt;"",MAX(A$7:A195)+1,"")</f>
        <v/>
      </c>
      <c r="E196" s="21" t="str">
        <f>IFERROR(VLOOKUP(D196,'（最低賃金）'!$A$3:$C$49,2,0),"")</f>
        <v/>
      </c>
      <c r="H196" s="24"/>
      <c r="I196" s="25" t="str">
        <f t="shared" si="6"/>
        <v/>
      </c>
      <c r="J196" s="26" t="str">
        <f t="shared" si="7"/>
        <v/>
      </c>
      <c r="K196" s="65" t="str">
        <f t="shared" si="8"/>
        <v/>
      </c>
    </row>
    <row r="197" spans="1:11" ht="24" customHeight="1" x14ac:dyDescent="0.15">
      <c r="A197" s="19" t="str">
        <f>IF(C197&lt;&gt;"",MAX(A$7:A196)+1,"")</f>
        <v/>
      </c>
      <c r="E197" s="21" t="str">
        <f>IFERROR(VLOOKUP(D197,'（最低賃金）'!$A$3:$C$49,2,0),"")</f>
        <v/>
      </c>
      <c r="H197" s="24"/>
      <c r="I197" s="25" t="str">
        <f t="shared" si="6"/>
        <v/>
      </c>
      <c r="J197" s="26" t="str">
        <f t="shared" si="7"/>
        <v/>
      </c>
      <c r="K197" s="65" t="str">
        <f t="shared" si="8"/>
        <v/>
      </c>
    </row>
    <row r="198" spans="1:11" ht="24" customHeight="1" x14ac:dyDescent="0.15">
      <c r="A198" s="93" t="str">
        <f>IF(C198&lt;&gt;"",MAX(A$7:A197)+1,"")</f>
        <v/>
      </c>
      <c r="E198" s="21" t="str">
        <f>IFERROR(VLOOKUP(D198,'（最低賃金）'!$A$3:$C$49,2,0),"")</f>
        <v/>
      </c>
      <c r="H198" s="24"/>
      <c r="I198" s="25" t="str">
        <f t="shared" si="6"/>
        <v/>
      </c>
      <c r="J198" s="26" t="str">
        <f t="shared" si="7"/>
        <v/>
      </c>
      <c r="K198" s="65" t="str">
        <f t="shared" si="8"/>
        <v/>
      </c>
    </row>
    <row r="199" spans="1:11" ht="24" customHeight="1" x14ac:dyDescent="0.15">
      <c r="A199" s="19" t="str">
        <f>IF(C199&lt;&gt;"",MAX(A$7:A198)+1,"")</f>
        <v/>
      </c>
      <c r="E199" s="21" t="str">
        <f>IFERROR(VLOOKUP(D199,'（最低賃金）'!$A$3:$C$49,2,0),"")</f>
        <v/>
      </c>
      <c r="H199" s="24"/>
      <c r="I199" s="25" t="str">
        <f t="shared" ref="I199:I206" si="9">IFERROR(IF(AND(OR(F199=1,F199=2,F199=3),G199=""),"G列に金額を入力してください",IF(AND(OR(F199=1,F199=2),H199=""),"H列に労働時間を入力してください",IF(OR(F199=1,F199=2),ROUNDDOWN(G199/H199,),IF($F199=3,G199,"")))),"")</f>
        <v/>
      </c>
      <c r="J199" s="26" t="str">
        <f t="shared" si="7"/>
        <v/>
      </c>
      <c r="K199" s="65" t="str">
        <f t="shared" si="8"/>
        <v/>
      </c>
    </row>
    <row r="200" spans="1:11" ht="24" customHeight="1" x14ac:dyDescent="0.15">
      <c r="A200" s="93" t="str">
        <f>IF(C200&lt;&gt;"",MAX(A$7:A199)+1,"")</f>
        <v/>
      </c>
      <c r="E200" s="21" t="str">
        <f>IFERROR(VLOOKUP(D200,'（最低賃金）'!$A$3:$C$49,2,0),"")</f>
        <v/>
      </c>
      <c r="H200" s="24"/>
      <c r="I200" s="25" t="str">
        <f t="shared" si="9"/>
        <v/>
      </c>
      <c r="J200" s="26" t="str">
        <f t="shared" ref="J200:J206" si="10">IF(OR(E200="",I200=""),"",IF(OR(I200&lt;E200,ISNUMBER(I200)=FALSE),"×(法定外・特例等対象外です)",IF(I200&lt;=E200+50,"〇","－")))</f>
        <v/>
      </c>
      <c r="K200" s="65" t="str">
        <f t="shared" ref="K200:K206" si="11">IF(AND(C200="",D200="",F200="",G200="",H200=""),"",IF(C200="","←C列に従業員名を姓名(フルネーム)で入力してください。誤変換にお気を付けください。",IF(D200="","←D列に都道府県を入力してください",IF(F200="","←F列で給与の制度を１～３から選んでください",IF(AND(OR(F200=1,F200=2,F200=3),G200=""),"←G列に金額を入力してください",IF(AND(OR(F200=1,F200=2),H200=""),"←H列に所定労働時間を入力してください",""))))))</f>
        <v/>
      </c>
    </row>
    <row r="201" spans="1:11" ht="24" customHeight="1" x14ac:dyDescent="0.15">
      <c r="A201" s="19" t="str">
        <f>IF(C201&lt;&gt;"",MAX(A$7:A200)+1,"")</f>
        <v/>
      </c>
      <c r="E201" s="21" t="str">
        <f>IFERROR(VLOOKUP(D201,'（最低賃金）'!$A$3:$C$49,2,0),"")</f>
        <v/>
      </c>
      <c r="H201" s="24"/>
      <c r="I201" s="25" t="str">
        <f t="shared" si="9"/>
        <v/>
      </c>
      <c r="J201" s="26" t="str">
        <f t="shared" si="10"/>
        <v/>
      </c>
      <c r="K201" s="65" t="str">
        <f t="shared" si="11"/>
        <v/>
      </c>
    </row>
    <row r="202" spans="1:11" ht="24" customHeight="1" x14ac:dyDescent="0.15">
      <c r="A202" s="93" t="str">
        <f>IF(C202&lt;&gt;"",MAX(A$7:A201)+1,"")</f>
        <v/>
      </c>
      <c r="E202" s="21" t="str">
        <f>IFERROR(VLOOKUP(D202,'（最低賃金）'!$A$3:$C$49,2,0),"")</f>
        <v/>
      </c>
      <c r="H202" s="24"/>
      <c r="I202" s="25" t="str">
        <f t="shared" si="9"/>
        <v/>
      </c>
      <c r="J202" s="26" t="str">
        <f t="shared" si="10"/>
        <v/>
      </c>
      <c r="K202" s="65" t="str">
        <f t="shared" si="11"/>
        <v/>
      </c>
    </row>
    <row r="203" spans="1:11" ht="24" customHeight="1" x14ac:dyDescent="0.15">
      <c r="A203" s="19" t="str">
        <f>IF(C203&lt;&gt;"",MAX(A$7:A202)+1,"")</f>
        <v/>
      </c>
      <c r="E203" s="21" t="str">
        <f>IFERROR(VLOOKUP(D203,'（最低賃金）'!$A$3:$C$49,2,0),"")</f>
        <v/>
      </c>
      <c r="H203" s="24"/>
      <c r="I203" s="25" t="str">
        <f t="shared" si="9"/>
        <v/>
      </c>
      <c r="J203" s="26" t="str">
        <f t="shared" si="10"/>
        <v/>
      </c>
      <c r="K203" s="65" t="str">
        <f t="shared" si="11"/>
        <v/>
      </c>
    </row>
    <row r="204" spans="1:11" ht="24" customHeight="1" x14ac:dyDescent="0.15">
      <c r="A204" s="93" t="str">
        <f>IF(C204&lt;&gt;"",MAX(A$7:A203)+1,"")</f>
        <v/>
      </c>
      <c r="E204" s="21" t="str">
        <f>IFERROR(VLOOKUP(D204,'（最低賃金）'!$A$3:$C$49,2,0),"")</f>
        <v/>
      </c>
      <c r="H204" s="24"/>
      <c r="I204" s="25" t="str">
        <f t="shared" si="9"/>
        <v/>
      </c>
      <c r="J204" s="26" t="str">
        <f t="shared" si="10"/>
        <v/>
      </c>
      <c r="K204" s="65" t="str">
        <f t="shared" si="11"/>
        <v/>
      </c>
    </row>
    <row r="205" spans="1:11" ht="24" customHeight="1" x14ac:dyDescent="0.15">
      <c r="A205" s="19" t="str">
        <f>IF(C205&lt;&gt;"",MAX(A$7:A204)+1,"")</f>
        <v/>
      </c>
      <c r="E205" s="21" t="str">
        <f>IFERROR(VLOOKUP(D205,'（最低賃金）'!$A$3:$C$49,2,0),"")</f>
        <v/>
      </c>
      <c r="H205" s="24"/>
      <c r="I205" s="25" t="str">
        <f t="shared" si="9"/>
        <v/>
      </c>
      <c r="J205" s="26" t="str">
        <f t="shared" si="10"/>
        <v/>
      </c>
      <c r="K205" s="65" t="str">
        <f t="shared" si="11"/>
        <v/>
      </c>
    </row>
    <row r="206" spans="1:11" ht="24" customHeight="1" x14ac:dyDescent="0.15">
      <c r="A206" s="93" t="str">
        <f>IF(C206&lt;&gt;"",MAX(A$7:A205)+1,"")</f>
        <v/>
      </c>
      <c r="E206" s="21" t="str">
        <f>IFERROR(VLOOKUP(D206,'（最低賃金）'!$A$3:$C$49,2,0),"")</f>
        <v/>
      </c>
      <c r="H206" s="24"/>
      <c r="I206" s="25" t="str">
        <f t="shared" si="9"/>
        <v/>
      </c>
      <c r="J206" s="26" t="str">
        <f t="shared" si="10"/>
        <v/>
      </c>
      <c r="K206" s="65" t="str">
        <f t="shared" si="11"/>
        <v/>
      </c>
    </row>
  </sheetData>
  <sheetProtection algorithmName="SHA-512" hashValue="I67i9Dq+qcoVUYLe8ppcL7uMI87Gs5+E9aJf3Bt+jwv4QiHf9KGIOupipJ+GrPEk9/dQswdtV97gdPJ8bevjlw==" saltValue="1d1Nz5qGEBK9lC1O3dPHnQ==" spinCount="100000" sheet="1" selectLockedCells="1"/>
  <mergeCells count="10">
    <mergeCell ref="D5:D6"/>
    <mergeCell ref="E5:E6"/>
    <mergeCell ref="I5:I6"/>
    <mergeCell ref="J5:J6"/>
    <mergeCell ref="A2:C2"/>
    <mergeCell ref="A3:C3"/>
    <mergeCell ref="A5:A6"/>
    <mergeCell ref="B5:B6"/>
    <mergeCell ref="C5:C6"/>
    <mergeCell ref="F2:G2"/>
  </mergeCells>
  <phoneticPr fontId="16"/>
  <conditionalFormatting sqref="B7:B1048576">
    <cfRule type="duplicateValues" dxfId="20" priority="5"/>
  </conditionalFormatting>
  <conditionalFormatting sqref="E3">
    <cfRule type="expression" dxfId="19" priority="2">
      <formula>F3&lt;&gt;""</formula>
    </cfRule>
  </conditionalFormatting>
  <conditionalFormatting sqref="H7:H206">
    <cfRule type="expression" dxfId="18" priority="3">
      <formula>F7=3</formula>
    </cfRule>
  </conditionalFormatting>
  <conditionalFormatting sqref="I7:I206">
    <cfRule type="expression" dxfId="17" priority="10">
      <formula>OR(I7="G列に金額を入力してください",I7="H列に労働時間を入力してください")</formula>
    </cfRule>
  </conditionalFormatting>
  <conditionalFormatting sqref="J7:J206">
    <cfRule type="expression" dxfId="16" priority="11">
      <formula>J7="×(法定外・特例等対象外です)"</formula>
    </cfRule>
  </conditionalFormatting>
  <conditionalFormatting sqref="K1:K5">
    <cfRule type="containsText" dxfId="15" priority="7" operator="containsText" text="ください">
      <formula>NOT(ISERROR(SEARCH("ください",K1)))</formula>
    </cfRule>
  </conditionalFormatting>
  <conditionalFormatting sqref="K7:K1048576">
    <cfRule type="containsText" dxfId="14" priority="4" operator="containsText" text="ください">
      <formula>NOT(ISERROR(SEARCH("ください",K7)))</formula>
    </cfRule>
  </conditionalFormatting>
  <dataValidations count="6">
    <dataValidation type="list" allowBlank="1" showInputMessage="1" showErrorMessage="1" sqref="F7:F206" xr:uid="{A1F54E17-28F5-4355-8E3B-0E78A88DFED5}">
      <formula1>"1,2,3"</formula1>
    </dataValidation>
    <dataValidation type="whole" operator="greaterThanOrEqual" allowBlank="1" showInputMessage="1" showErrorMessage="1" sqref="G7:G1048576" xr:uid="{BB0F2B7A-47D2-4AEB-A7AA-C95897A82F1B}">
      <formula1>0</formula1>
    </dataValidation>
    <dataValidation operator="greaterThanOrEqual" allowBlank="1" showInputMessage="1" showErrorMessage="1" sqref="D3" xr:uid="{1A378EB8-E05F-4E15-8637-61F332344834}"/>
    <dataValidation type="custom" allowBlank="1" showInputMessage="1" showErrorMessage="1" sqref="H7:H206" xr:uid="{856A1B11-219E-41C8-BA03-EB8D5244BD62}">
      <formula1>MOD(MINUTE(H7),15)=0</formula1>
    </dataValidation>
    <dataValidation type="custom" allowBlank="1" showInputMessage="1" showErrorMessage="1" sqref="H207:H1048576" xr:uid="{3552C347-6F99-4240-93A9-C1DAFD1DE9F1}">
      <formula1>MOD(MINUTE(B203),15)=0</formula1>
    </dataValidation>
    <dataValidation type="list" allowBlank="1" showInputMessage="1" showErrorMessage="1" sqref="E3" xr:uid="{C74409A4-89CA-44C3-8FB8-789E3A691BA7}">
      <formula1>"2023年10月,2023年11月,2023年12月,2024年1月,2024年2月,2024年3月,2024年4月,2024年5月,2024年6月,2024年7月,2024年8月,2024年9月"</formula1>
    </dataValidation>
  </dataValidations>
  <printOptions horizontalCentered="1"/>
  <pageMargins left="0.59027777777777801" right="0.59027777777777801" top="0.59027777777777801" bottom="0.59027777777777801" header="0.31388888888888899" footer="0.31388888888888899"/>
  <pageSetup paperSize="8" scale="58" fitToHeight="0" orientation="landscape" r:id="rId1"/>
  <headerFooter alignWithMargins="0">
    <oddFooter>&amp;C&amp;"Arial,標準"&amp;P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70E2B1D-3727-4D50-98FB-F0C0384D6899}">
          <x14:formula1>
            <xm:f>'（最低賃金）'!$A$3:$A$49</xm:f>
          </x14:formula1>
          <xm:sqref>D7:D206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6"/>
  <sheetViews>
    <sheetView showGridLines="0" view="pageBreakPreview" zoomScale="70" zoomScaleNormal="100" zoomScaleSheetLayoutView="70" workbookViewId="0">
      <pane xSplit="5" ySplit="6" topLeftCell="F7" activePane="bottomRight" state="frozen"/>
      <selection pane="topRight" activeCell="K15" sqref="K15:M15"/>
      <selection pane="bottomLeft" activeCell="K15" sqref="K15:M15"/>
      <selection pane="bottomRight" activeCell="D3" sqref="D3"/>
    </sheetView>
  </sheetViews>
  <sheetFormatPr defaultColWidth="4.25" defaultRowHeight="24" customHeight="1" x14ac:dyDescent="0.15"/>
  <cols>
    <col min="1" max="1" width="6.25" style="70" customWidth="1"/>
    <col min="2" max="4" width="24" style="9" customWidth="1"/>
    <col min="5" max="5" width="24" style="66" customWidth="1"/>
    <col min="6" max="6" width="24" style="10" customWidth="1"/>
    <col min="7" max="7" width="24" style="11" customWidth="1"/>
    <col min="8" max="8" width="23.75" style="79" customWidth="1"/>
    <col min="9" max="9" width="31.75" style="67" customWidth="1"/>
    <col min="10" max="10" width="27.75" style="68" customWidth="1"/>
    <col min="11" max="11" width="83.25" style="50" customWidth="1"/>
    <col min="12" max="16384" width="4.25" style="51"/>
  </cols>
  <sheetData>
    <row r="1" spans="1:11" s="45" customFormat="1" ht="24" customHeight="1" x14ac:dyDescent="0.15">
      <c r="A1" s="38" t="str">
        <f>IF(COUNT(K:K)+COUNTIF(K:K,"?*")&gt;0,"未入力箇所があります。Ｋ列をご確認ください。","")</f>
        <v/>
      </c>
      <c r="B1" s="43"/>
      <c r="C1" s="40"/>
      <c r="D1" s="74" t="str">
        <f>IF(A3="","",IF(AND(D3="",E3&lt;&gt;""),"従業員数を入力して下さい",""))</f>
        <v/>
      </c>
      <c r="E1" s="75" t="str">
        <f>IF(D3="","",IF(AND(A7&lt;&gt;"",E3=""),"対象年月を入力して下さい",""))</f>
        <v/>
      </c>
      <c r="F1" s="73" t="str">
        <f>IF(AND(D3="",E3="",C7&lt;&gt;""),"従業員数と対象年月を入力して下さい",IF(AND(D3="",E3="",D7&lt;&gt;""),"従業員数と対象年月を入力して下さい",IF(AND(D3="",E3="",F7&lt;&gt;""),"従業員数と対象年月を入力して下さい",IF(AND(D3="",E3="",G7&lt;&gt;""),"従業員数と対象年月を入力して下さい",IF(AND(D3="",E3="",C7=""),"","")))))</f>
        <v/>
      </c>
      <c r="G1" s="69"/>
      <c r="H1" s="80"/>
      <c r="I1" s="42"/>
      <c r="J1" s="43"/>
      <c r="K1" s="44"/>
    </row>
    <row r="2" spans="1:11" ht="24" customHeight="1" x14ac:dyDescent="0.15">
      <c r="A2" s="195" t="s">
        <v>6</v>
      </c>
      <c r="B2" s="196"/>
      <c r="C2" s="197"/>
      <c r="D2" s="46" t="s">
        <v>20</v>
      </c>
      <c r="E2" s="47" t="s">
        <v>21</v>
      </c>
      <c r="F2" s="201" t="str">
        <f>IF(D3="","",IF(ISNUMBER(D3),"","従業員人数は算用数字のみを使用して入力してください"))</f>
        <v/>
      </c>
      <c r="G2" s="202"/>
      <c r="H2" s="81"/>
      <c r="I2" s="48"/>
      <c r="J2" s="49" t="s">
        <v>22</v>
      </c>
    </row>
    <row r="3" spans="1:11" ht="24" customHeight="1" x14ac:dyDescent="0.15">
      <c r="A3" s="198">
        <f>確認書!$K$9</f>
        <v>0</v>
      </c>
      <c r="B3" s="199"/>
      <c r="C3" s="200"/>
      <c r="D3" s="37"/>
      <c r="E3" s="92"/>
      <c r="F3" s="77" t="str">
        <f>IF(E3="","",IF(AND(E3=明細①!E3,E3&lt;&gt;明細②!E3),"←明細①と同じ対象年月が選択されています。他の年月を選択してください",IF(AND(E3&lt;&gt;明細①!E3,E3=明細②!E3),"←明細②と同じ対象年月が選択されています。他の年月を選択してください",IF(AND(E3=明細①!E3,E3=明細②!E3),"←明細①、明細②と同じ対象年月が選択されています。他の年月を選択してください",""))))</f>
        <v/>
      </c>
      <c r="G3" s="78"/>
      <c r="H3" s="82"/>
      <c r="I3" s="52"/>
      <c r="J3" s="53">
        <f>COUNTIF(J7:J206,"〇")</f>
        <v>0</v>
      </c>
    </row>
    <row r="4" spans="1:11" s="45" customFormat="1" ht="12" customHeight="1" x14ac:dyDescent="0.15">
      <c r="A4" s="54"/>
      <c r="B4" s="55"/>
      <c r="C4" s="88" t="str">
        <f>IF(AND(D3&lt;&gt;"",E3&lt;&gt;"",C7=""),1,"")</f>
        <v/>
      </c>
      <c r="D4" s="56"/>
      <c r="E4" s="57"/>
      <c r="F4" s="57"/>
      <c r="G4" s="58"/>
      <c r="H4" s="83"/>
      <c r="I4" s="59"/>
      <c r="J4" s="60"/>
      <c r="K4" s="44"/>
    </row>
    <row r="5" spans="1:11" ht="24" customHeight="1" x14ac:dyDescent="0.15">
      <c r="A5" s="190" t="s">
        <v>23</v>
      </c>
      <c r="B5" s="190" t="s">
        <v>24</v>
      </c>
      <c r="C5" s="190" t="s">
        <v>25</v>
      </c>
      <c r="D5" s="190" t="s">
        <v>26</v>
      </c>
      <c r="E5" s="191" t="s">
        <v>27</v>
      </c>
      <c r="F5" s="61" t="s">
        <v>28</v>
      </c>
      <c r="G5" s="62" t="s">
        <v>29</v>
      </c>
      <c r="H5" s="84" t="s">
        <v>30</v>
      </c>
      <c r="I5" s="192" t="s">
        <v>31</v>
      </c>
      <c r="J5" s="190" t="s">
        <v>32</v>
      </c>
      <c r="K5" s="63"/>
    </row>
    <row r="6" spans="1:11" ht="24" customHeight="1" x14ac:dyDescent="0.15">
      <c r="A6" s="194"/>
      <c r="B6" s="190"/>
      <c r="C6" s="190"/>
      <c r="D6" s="190"/>
      <c r="E6" s="191"/>
      <c r="F6" s="64" t="s">
        <v>33</v>
      </c>
      <c r="G6" s="62" t="s">
        <v>34</v>
      </c>
      <c r="H6" s="85" t="s">
        <v>35</v>
      </c>
      <c r="I6" s="193"/>
      <c r="J6" s="194"/>
      <c r="K6" s="63"/>
    </row>
    <row r="7" spans="1:11" ht="24" customHeight="1" x14ac:dyDescent="0.15">
      <c r="A7" s="19">
        <v>1</v>
      </c>
      <c r="B7" s="20"/>
      <c r="C7" s="20"/>
      <c r="E7" s="21" t="str">
        <f>IFERROR(VLOOKUP(D7,'（最低賃金）'!$A$3:$C$49,2,0),"")</f>
        <v/>
      </c>
      <c r="F7" s="22"/>
      <c r="G7" s="23"/>
      <c r="H7" s="24"/>
      <c r="I7" s="25" t="str">
        <f t="shared" ref="I7" si="0">IFERROR(IF(AND(OR(F7=1,F7=2,F7=3),G7=""),"G列に金額を入力してください",IF(AND(OR(F7=1,F7=2),H7=""),"H列に労働時間を入力してください",IF(OR(F7=1,F7=2),ROUNDDOWN(G7/H7,),IF($F7=3,G7,"")))),"")</f>
        <v/>
      </c>
      <c r="J7" s="26" t="str">
        <f>IF(OR(E7="",I7=""),"",IF(OR(I7&lt;E7,ISNUMBER(I7)=FALSE),"×(法定外・特例等対象外です)",IF(I7&lt;=E7+50,"〇","－")))</f>
        <v/>
      </c>
      <c r="K7" s="65" t="str">
        <f>IF(AND(C7="",D7="",F7="",G7="",H7=""),"",IF(C7="","←C列に従業員名を姓名(フルネーム)で入力してください。誤変換にお気を付けください。",IF(D7="","←D列に都道府県を入力してください",IF(F7="","←F列で給与の制度を１～３から選んでください",IF(AND(OR(F7=1,F7=2,F7=3),G7=""),"←G列に金額を入力してください",IF(AND(OR(F7=1,F7=2),H7=""),"←H列に所定労働時間を入力してください",""))))))</f>
        <v/>
      </c>
    </row>
    <row r="8" spans="1:11" ht="24" customHeight="1" x14ac:dyDescent="0.15">
      <c r="A8" s="19" t="str">
        <f>IF(C8&lt;&gt;"",MAX(A$7:A7)+1,"")</f>
        <v/>
      </c>
      <c r="B8" s="20"/>
      <c r="C8" s="20"/>
      <c r="E8" s="21" t="str">
        <f>IFERROR(VLOOKUP(D8,'（最低賃金）'!$A$3:$C$49,2,0),"")</f>
        <v/>
      </c>
      <c r="F8" s="22"/>
      <c r="G8" s="23"/>
      <c r="H8" s="24"/>
      <c r="I8" s="25" t="str">
        <f t="shared" ref="I8:I9" si="1">IFERROR(IF(AND(OR(F8=1,F8=2,F8=3),G8=""),"G列に金額を入力してください",IF(AND(OR(F8=1,F8=2),H8=""),"H列に労働時間を入力してください",IF(OR(F8=1,F8=2),ROUNDDOWN(G8/H8,),IF($F8=3,G8,"")))),"")</f>
        <v/>
      </c>
      <c r="J8" s="26" t="str">
        <f t="shared" ref="J8:J71" si="2">IF(OR(E8="",I8=""),"",IF(OR(I8&lt;E8,ISNUMBER(I8)=FALSE),"×(法定外・特例等対象外です)",IF(I8&lt;=E8+50,"〇","－")))</f>
        <v/>
      </c>
      <c r="K8" s="65" t="str">
        <f t="shared" ref="K8:K71" si="3">IF(AND(C8="",D8="",F8="",G8="",H8=""),"",IF(C8="","←C列に従業員名を姓名(フルネーム)で入力してください。誤変換にお気を付けください。",IF(D8="","←D列に都道府県を入力してください",IF(F8="","←F列で給与の制度を１～３から選んでください",IF(AND(OR(F8=1,F8=2,F8=3),G8=""),"←G列に金額を入力してください",IF(AND(OR(F8=1,F8=2),H8=""),"←H列に所定労働時間を入力してください",""))))))</f>
        <v/>
      </c>
    </row>
    <row r="9" spans="1:11" ht="24" customHeight="1" x14ac:dyDescent="0.15">
      <c r="A9" s="19" t="str">
        <f>IF(C9&lt;&gt;"",MAX(A$7:A8)+1,"")</f>
        <v/>
      </c>
      <c r="E9" s="21" t="str">
        <f>IFERROR(VLOOKUP(D9,'（最低賃金）'!$A$3:$C$49,2,0),"")</f>
        <v/>
      </c>
      <c r="H9" s="24"/>
      <c r="I9" s="25" t="str">
        <f t="shared" si="1"/>
        <v/>
      </c>
      <c r="J9" s="26" t="str">
        <f t="shared" si="2"/>
        <v/>
      </c>
      <c r="K9" s="65" t="str">
        <f t="shared" si="3"/>
        <v/>
      </c>
    </row>
    <row r="10" spans="1:11" ht="24" customHeight="1" x14ac:dyDescent="0.15">
      <c r="A10" s="19" t="str">
        <f>IF(C10&lt;&gt;"",MAX(A$7:A9)+1,"")</f>
        <v/>
      </c>
      <c r="E10" s="21" t="str">
        <f>IFERROR(VLOOKUP(D10,'（最低賃金）'!$A$3:$C$49,2,0),"")</f>
        <v/>
      </c>
      <c r="H10" s="24"/>
      <c r="I10" s="25" t="str">
        <f t="shared" ref="I10:I73" si="4">IFERROR(IF(AND(OR(F10=1,F10=2,F10=3),G10=""),"G列に金額を入力してください",IF(AND(OR(F10=1,F10=2),H10=""),"H列に労働時間を入力してください",IF(OR(F10=1,F10=2),ROUNDDOWN(G10/H10,),IF($F10=3,G10,"")))),"")</f>
        <v/>
      </c>
      <c r="J10" s="26" t="str">
        <f t="shared" si="2"/>
        <v/>
      </c>
      <c r="K10" s="65" t="str">
        <f t="shared" si="3"/>
        <v/>
      </c>
    </row>
    <row r="11" spans="1:11" ht="24" customHeight="1" x14ac:dyDescent="0.15">
      <c r="A11" s="19" t="str">
        <f>IF(C11&lt;&gt;"",MAX(A$7:A10)+1,"")</f>
        <v/>
      </c>
      <c r="E11" s="21" t="str">
        <f>IFERROR(VLOOKUP(D11,'（最低賃金）'!$A$3:$C$49,2,0),"")</f>
        <v/>
      </c>
      <c r="H11" s="24"/>
      <c r="I11" s="25" t="str">
        <f t="shared" si="4"/>
        <v/>
      </c>
      <c r="J11" s="26" t="str">
        <f t="shared" si="2"/>
        <v/>
      </c>
      <c r="K11" s="65" t="str">
        <f t="shared" si="3"/>
        <v/>
      </c>
    </row>
    <row r="12" spans="1:11" ht="24" customHeight="1" x14ac:dyDescent="0.15">
      <c r="A12" s="19" t="str">
        <f>IF(C12&lt;&gt;"",MAX(A$7:A11)+1,"")</f>
        <v/>
      </c>
      <c r="E12" s="21" t="str">
        <f>IFERROR(VLOOKUP(D12,'（最低賃金）'!$A$3:$C$49,2,0),"")</f>
        <v/>
      </c>
      <c r="H12" s="24"/>
      <c r="I12" s="25" t="str">
        <f t="shared" si="4"/>
        <v/>
      </c>
      <c r="J12" s="26" t="str">
        <f t="shared" si="2"/>
        <v/>
      </c>
      <c r="K12" s="65" t="str">
        <f t="shared" si="3"/>
        <v/>
      </c>
    </row>
    <row r="13" spans="1:11" ht="24" customHeight="1" x14ac:dyDescent="0.15">
      <c r="A13" s="19" t="str">
        <f>IF(C13&lt;&gt;"",MAX(A$7:A12)+1,"")</f>
        <v/>
      </c>
      <c r="E13" s="21" t="str">
        <f>IFERROR(VLOOKUP(D13,'（最低賃金）'!$A$3:$C$49,2,0),"")</f>
        <v/>
      </c>
      <c r="H13" s="24"/>
      <c r="I13" s="25" t="str">
        <f t="shared" si="4"/>
        <v/>
      </c>
      <c r="J13" s="26" t="str">
        <f t="shared" si="2"/>
        <v/>
      </c>
      <c r="K13" s="65" t="str">
        <f t="shared" si="3"/>
        <v/>
      </c>
    </row>
    <row r="14" spans="1:11" ht="24" customHeight="1" x14ac:dyDescent="0.15">
      <c r="A14" s="19" t="str">
        <f>IF(C14&lt;&gt;"",MAX(A$7:A13)+1,"")</f>
        <v/>
      </c>
      <c r="E14" s="21" t="str">
        <f>IFERROR(VLOOKUP(D14,'（最低賃金）'!$A$3:$C$49,2,0),"")</f>
        <v/>
      </c>
      <c r="H14" s="24"/>
      <c r="I14" s="25" t="str">
        <f t="shared" si="4"/>
        <v/>
      </c>
      <c r="J14" s="26" t="str">
        <f t="shared" si="2"/>
        <v/>
      </c>
      <c r="K14" s="65" t="str">
        <f>IF(AND(C14="",D14="",F14="",G14="",H14=""),"",IF(C14="","←C列に従業員名を姓名(フルネーム)で入力してください。誤変換にお気を付けください。",IF(D14="","←D列に都道府県を入力してください",IF(F14="","←F列で給与の制度を１～３から選んでください",IF(AND(OR(F14=1,F14=2,F14=3),G14=""),"←G列に金額を入力してください",IF(AND(OR(F14=1,F14=2),H14=""),"←H列に所定労働時間を入力してください",""))))))</f>
        <v/>
      </c>
    </row>
    <row r="15" spans="1:11" ht="24" customHeight="1" x14ac:dyDescent="0.15">
      <c r="A15" s="19" t="str">
        <f>IF(C15&lt;&gt;"",MAX(A$7:A14)+1,"")</f>
        <v/>
      </c>
      <c r="E15" s="21" t="str">
        <f>IFERROR(VLOOKUP(D15,'（最低賃金）'!$A$3:$C$49,2,0),"")</f>
        <v/>
      </c>
      <c r="H15" s="24"/>
      <c r="I15" s="25" t="str">
        <f t="shared" si="4"/>
        <v/>
      </c>
      <c r="J15" s="26" t="str">
        <f t="shared" si="2"/>
        <v/>
      </c>
      <c r="K15" s="65" t="str">
        <f t="shared" si="3"/>
        <v/>
      </c>
    </row>
    <row r="16" spans="1:11" ht="24" customHeight="1" x14ac:dyDescent="0.15">
      <c r="A16" s="19" t="str">
        <f>IF(C16&lt;&gt;"",MAX(A$7:A15)+1,"")</f>
        <v/>
      </c>
      <c r="E16" s="21" t="str">
        <f>IFERROR(VLOOKUP(D16,'（最低賃金）'!$A$3:$C$49,2,0),"")</f>
        <v/>
      </c>
      <c r="H16" s="24"/>
      <c r="I16" s="25" t="str">
        <f t="shared" si="4"/>
        <v/>
      </c>
      <c r="J16" s="26" t="str">
        <f t="shared" si="2"/>
        <v/>
      </c>
      <c r="K16" s="65" t="str">
        <f t="shared" si="3"/>
        <v/>
      </c>
    </row>
    <row r="17" spans="1:11" ht="24" customHeight="1" x14ac:dyDescent="0.15">
      <c r="A17" s="19" t="str">
        <f>IF(C17&lt;&gt;"",MAX(A$7:A16)+1,"")</f>
        <v/>
      </c>
      <c r="E17" s="21" t="str">
        <f>IFERROR(VLOOKUP(D17,'（最低賃金）'!$A$3:$C$49,2,0),"")</f>
        <v/>
      </c>
      <c r="H17" s="24"/>
      <c r="I17" s="25" t="str">
        <f t="shared" si="4"/>
        <v/>
      </c>
      <c r="J17" s="26" t="str">
        <f t="shared" si="2"/>
        <v/>
      </c>
      <c r="K17" s="65" t="str">
        <f t="shared" si="3"/>
        <v/>
      </c>
    </row>
    <row r="18" spans="1:11" ht="24" customHeight="1" x14ac:dyDescent="0.15">
      <c r="A18" s="19" t="str">
        <f>IF(C18&lt;&gt;"",MAX(A$7:A17)+1,"")</f>
        <v/>
      </c>
      <c r="E18" s="21" t="str">
        <f>IFERROR(VLOOKUP(D18,'（最低賃金）'!$A$3:$C$49,2,0),"")</f>
        <v/>
      </c>
      <c r="H18" s="24"/>
      <c r="I18" s="25" t="str">
        <f t="shared" si="4"/>
        <v/>
      </c>
      <c r="J18" s="26" t="str">
        <f t="shared" si="2"/>
        <v/>
      </c>
      <c r="K18" s="65" t="str">
        <f>IF(AND(C18="",D18="",F18="",G18="",H18=""),"",IF(C18="","←C列に従業員名を姓名(フルネーム)で入力してください。誤変換にお気を付けください。",IF(D18="","←D列に都道府県を入力してください",IF(F18="","←F列で給与の制度を１～３から選んでください",IF(AND(OR(F18=1,F18=2,F18=3),G18=""),"←G列に金額を入力してください",IF(AND(OR(F18=1,F18=2),H18=""),"←H列に所定労働時間を入力してください",""))))))</f>
        <v/>
      </c>
    </row>
    <row r="19" spans="1:11" ht="24" customHeight="1" x14ac:dyDescent="0.15">
      <c r="A19" s="19" t="str">
        <f>IF(C19&lt;&gt;"",MAX(A$7:A18)+1,"")</f>
        <v/>
      </c>
      <c r="E19" s="21" t="str">
        <f>IFERROR(VLOOKUP(D19,'（最低賃金）'!$A$3:$C$49,2,0),"")</f>
        <v/>
      </c>
      <c r="H19" s="24"/>
      <c r="I19" s="25" t="str">
        <f t="shared" si="4"/>
        <v/>
      </c>
      <c r="J19" s="26" t="str">
        <f t="shared" si="2"/>
        <v/>
      </c>
      <c r="K19" s="65" t="str">
        <f t="shared" si="3"/>
        <v/>
      </c>
    </row>
    <row r="20" spans="1:11" ht="24" customHeight="1" x14ac:dyDescent="0.15">
      <c r="A20" s="19" t="str">
        <f>IF(C20&lt;&gt;"",MAX(A$7:A19)+1,"")</f>
        <v/>
      </c>
      <c r="E20" s="21" t="str">
        <f>IFERROR(VLOOKUP(D20,'（最低賃金）'!$A$3:$C$49,2,0),"")</f>
        <v/>
      </c>
      <c r="H20" s="24"/>
      <c r="I20" s="25" t="str">
        <f t="shared" si="4"/>
        <v/>
      </c>
      <c r="J20" s="26" t="str">
        <f t="shared" si="2"/>
        <v/>
      </c>
      <c r="K20" s="65" t="str">
        <f t="shared" si="3"/>
        <v/>
      </c>
    </row>
    <row r="21" spans="1:11" ht="24" customHeight="1" x14ac:dyDescent="0.15">
      <c r="A21" s="19" t="str">
        <f>IF(C21&lt;&gt;"",MAX(A$7:A20)+1,"")</f>
        <v/>
      </c>
      <c r="E21" s="21" t="str">
        <f>IFERROR(VLOOKUP(D21,'（最低賃金）'!$A$3:$C$49,2,0),"")</f>
        <v/>
      </c>
      <c r="H21" s="24"/>
      <c r="I21" s="25" t="str">
        <f t="shared" si="4"/>
        <v/>
      </c>
      <c r="J21" s="26" t="str">
        <f t="shared" si="2"/>
        <v/>
      </c>
      <c r="K21" s="65" t="str">
        <f t="shared" si="3"/>
        <v/>
      </c>
    </row>
    <row r="22" spans="1:11" ht="24" customHeight="1" x14ac:dyDescent="0.15">
      <c r="A22" s="19" t="str">
        <f>IF(C22&lt;&gt;"",MAX(A$7:A21)+1,"")</f>
        <v/>
      </c>
      <c r="E22" s="21" t="str">
        <f>IFERROR(VLOOKUP(D22,'（最低賃金）'!$A$3:$C$49,2,0),"")</f>
        <v/>
      </c>
      <c r="H22" s="24"/>
      <c r="I22" s="25" t="str">
        <f t="shared" si="4"/>
        <v/>
      </c>
      <c r="J22" s="26" t="str">
        <f t="shared" si="2"/>
        <v/>
      </c>
      <c r="K22" s="65" t="str">
        <f t="shared" si="3"/>
        <v/>
      </c>
    </row>
    <row r="23" spans="1:11" ht="24" customHeight="1" x14ac:dyDescent="0.15">
      <c r="A23" s="19" t="str">
        <f>IF(C23&lt;&gt;"",MAX(A$7:A22)+1,"")</f>
        <v/>
      </c>
      <c r="E23" s="21" t="str">
        <f>IFERROR(VLOOKUP(D23,'（最低賃金）'!$A$3:$C$49,2,0),"")</f>
        <v/>
      </c>
      <c r="H23" s="24"/>
      <c r="I23" s="25" t="str">
        <f t="shared" si="4"/>
        <v/>
      </c>
      <c r="J23" s="26" t="str">
        <f t="shared" si="2"/>
        <v/>
      </c>
      <c r="K23" s="65" t="str">
        <f t="shared" si="3"/>
        <v/>
      </c>
    </row>
    <row r="24" spans="1:11" ht="24" customHeight="1" x14ac:dyDescent="0.15">
      <c r="A24" s="19" t="str">
        <f>IF(C24&lt;&gt;"",MAX(A$7:A23)+1,"")</f>
        <v/>
      </c>
      <c r="E24" s="21" t="str">
        <f>IFERROR(VLOOKUP(D24,'（最低賃金）'!$A$3:$C$49,2,0),"")</f>
        <v/>
      </c>
      <c r="H24" s="24"/>
      <c r="I24" s="25" t="str">
        <f t="shared" si="4"/>
        <v/>
      </c>
      <c r="J24" s="26" t="str">
        <f t="shared" si="2"/>
        <v/>
      </c>
      <c r="K24" s="65" t="str">
        <f t="shared" si="3"/>
        <v/>
      </c>
    </row>
    <row r="25" spans="1:11" ht="24" customHeight="1" x14ac:dyDescent="0.15">
      <c r="A25" s="19" t="str">
        <f>IF(C25&lt;&gt;"",MAX(A$7:A24)+1,"")</f>
        <v/>
      </c>
      <c r="E25" s="21" t="str">
        <f>IFERROR(VLOOKUP(D25,'（最低賃金）'!$A$3:$C$49,2,0),"")</f>
        <v/>
      </c>
      <c r="H25" s="24"/>
      <c r="I25" s="25" t="str">
        <f t="shared" si="4"/>
        <v/>
      </c>
      <c r="J25" s="26" t="str">
        <f t="shared" si="2"/>
        <v/>
      </c>
      <c r="K25" s="65" t="str">
        <f t="shared" si="3"/>
        <v/>
      </c>
    </row>
    <row r="26" spans="1:11" ht="24" customHeight="1" x14ac:dyDescent="0.15">
      <c r="A26" s="19" t="str">
        <f>IF(C26&lt;&gt;"",MAX(A$7:A25)+1,"")</f>
        <v/>
      </c>
      <c r="E26" s="21" t="str">
        <f>IFERROR(VLOOKUP(D26,'（最低賃金）'!$A$3:$C$49,2,0),"")</f>
        <v/>
      </c>
      <c r="H26" s="24"/>
      <c r="I26" s="25" t="str">
        <f t="shared" si="4"/>
        <v/>
      </c>
      <c r="J26" s="26" t="str">
        <f t="shared" si="2"/>
        <v/>
      </c>
      <c r="K26" s="65" t="str">
        <f t="shared" si="3"/>
        <v/>
      </c>
    </row>
    <row r="27" spans="1:11" ht="24" customHeight="1" x14ac:dyDescent="0.15">
      <c r="A27" s="19" t="str">
        <f>IF(C27&lt;&gt;"",MAX(A$7:A26)+1,"")</f>
        <v/>
      </c>
      <c r="E27" s="21" t="str">
        <f>IFERROR(VLOOKUP(D27,'（最低賃金）'!$A$3:$C$49,2,0),"")</f>
        <v/>
      </c>
      <c r="H27" s="24"/>
      <c r="I27" s="25" t="str">
        <f t="shared" si="4"/>
        <v/>
      </c>
      <c r="J27" s="26" t="str">
        <f t="shared" si="2"/>
        <v/>
      </c>
      <c r="K27" s="65" t="str">
        <f t="shared" si="3"/>
        <v/>
      </c>
    </row>
    <row r="28" spans="1:11" ht="24" customHeight="1" x14ac:dyDescent="0.15">
      <c r="A28" s="19" t="str">
        <f>IF(C28&lt;&gt;"",MAX(A$7:A27)+1,"")</f>
        <v/>
      </c>
      <c r="E28" s="21" t="str">
        <f>IFERROR(VLOOKUP(D28,'（最低賃金）'!$A$3:$C$49,2,0),"")</f>
        <v/>
      </c>
      <c r="H28" s="24"/>
      <c r="I28" s="25" t="str">
        <f t="shared" si="4"/>
        <v/>
      </c>
      <c r="J28" s="26" t="str">
        <f t="shared" si="2"/>
        <v/>
      </c>
      <c r="K28" s="65" t="str">
        <f t="shared" si="3"/>
        <v/>
      </c>
    </row>
    <row r="29" spans="1:11" ht="24" customHeight="1" x14ac:dyDescent="0.15">
      <c r="A29" s="19" t="str">
        <f>IF(C29&lt;&gt;"",MAX(A$7:A28)+1,"")</f>
        <v/>
      </c>
      <c r="E29" s="21" t="str">
        <f>IFERROR(VLOOKUP(D29,'（最低賃金）'!$A$3:$C$49,2,0),"")</f>
        <v/>
      </c>
      <c r="H29" s="24"/>
      <c r="I29" s="25" t="str">
        <f t="shared" si="4"/>
        <v/>
      </c>
      <c r="J29" s="26" t="str">
        <f t="shared" si="2"/>
        <v/>
      </c>
      <c r="K29" s="65" t="str">
        <f t="shared" si="3"/>
        <v/>
      </c>
    </row>
    <row r="30" spans="1:11" ht="24" customHeight="1" x14ac:dyDescent="0.15">
      <c r="A30" s="19" t="str">
        <f>IF(C30&lt;&gt;"",MAX(A$7:A29)+1,"")</f>
        <v/>
      </c>
      <c r="E30" s="21" t="str">
        <f>IFERROR(VLOOKUP(D30,'（最低賃金）'!$A$3:$C$49,2,0),"")</f>
        <v/>
      </c>
      <c r="H30" s="24"/>
      <c r="I30" s="25" t="str">
        <f t="shared" si="4"/>
        <v/>
      </c>
      <c r="J30" s="26" t="str">
        <f t="shared" si="2"/>
        <v/>
      </c>
      <c r="K30" s="65" t="str">
        <f t="shared" si="3"/>
        <v/>
      </c>
    </row>
    <row r="31" spans="1:11" ht="24" customHeight="1" x14ac:dyDescent="0.15">
      <c r="A31" s="19" t="str">
        <f>IF(C31&lt;&gt;"",MAX(A$7:A30)+1,"")</f>
        <v/>
      </c>
      <c r="E31" s="21" t="str">
        <f>IFERROR(VLOOKUP(D31,'（最低賃金）'!$A$3:$C$49,2,0),"")</f>
        <v/>
      </c>
      <c r="H31" s="24"/>
      <c r="I31" s="25" t="str">
        <f t="shared" si="4"/>
        <v/>
      </c>
      <c r="J31" s="26" t="str">
        <f t="shared" si="2"/>
        <v/>
      </c>
      <c r="K31" s="65" t="str">
        <f t="shared" si="3"/>
        <v/>
      </c>
    </row>
    <row r="32" spans="1:11" ht="24" customHeight="1" x14ac:dyDescent="0.15">
      <c r="A32" s="19" t="str">
        <f>IF(C32&lt;&gt;"",MAX(A$7:A31)+1,"")</f>
        <v/>
      </c>
      <c r="E32" s="21" t="str">
        <f>IFERROR(VLOOKUP(D32,'（最低賃金）'!$A$3:$C$49,2,0),"")</f>
        <v/>
      </c>
      <c r="H32" s="24"/>
      <c r="I32" s="25" t="str">
        <f t="shared" si="4"/>
        <v/>
      </c>
      <c r="J32" s="26" t="str">
        <f t="shared" si="2"/>
        <v/>
      </c>
      <c r="K32" s="65" t="str">
        <f t="shared" si="3"/>
        <v/>
      </c>
    </row>
    <row r="33" spans="1:11" ht="24" customHeight="1" x14ac:dyDescent="0.15">
      <c r="A33" s="19" t="str">
        <f>IF(C33&lt;&gt;"",MAX(A$7:A32)+1,"")</f>
        <v/>
      </c>
      <c r="E33" s="21" t="str">
        <f>IFERROR(VLOOKUP(D33,'（最低賃金）'!$A$3:$C$49,2,0),"")</f>
        <v/>
      </c>
      <c r="H33" s="24"/>
      <c r="I33" s="25" t="str">
        <f t="shared" si="4"/>
        <v/>
      </c>
      <c r="J33" s="26" t="str">
        <f t="shared" si="2"/>
        <v/>
      </c>
      <c r="K33" s="65" t="str">
        <f t="shared" si="3"/>
        <v/>
      </c>
    </row>
    <row r="34" spans="1:11" ht="24" customHeight="1" x14ac:dyDescent="0.15">
      <c r="A34" s="19" t="str">
        <f>IF(C34&lt;&gt;"",MAX(A$7:A33)+1,"")</f>
        <v/>
      </c>
      <c r="E34" s="21" t="str">
        <f>IFERROR(VLOOKUP(D34,'（最低賃金）'!$A$3:$C$49,2,0),"")</f>
        <v/>
      </c>
      <c r="H34" s="24"/>
      <c r="I34" s="25" t="str">
        <f t="shared" si="4"/>
        <v/>
      </c>
      <c r="J34" s="26" t="str">
        <f t="shared" si="2"/>
        <v/>
      </c>
      <c r="K34" s="65" t="str">
        <f t="shared" si="3"/>
        <v/>
      </c>
    </row>
    <row r="35" spans="1:11" ht="24" customHeight="1" x14ac:dyDescent="0.15">
      <c r="A35" s="19" t="str">
        <f>IF(C35&lt;&gt;"",MAX(A$7:A34)+1,"")</f>
        <v/>
      </c>
      <c r="E35" s="21" t="str">
        <f>IFERROR(VLOOKUP(D35,'（最低賃金）'!$A$3:$C$49,2,0),"")</f>
        <v/>
      </c>
      <c r="H35" s="24"/>
      <c r="I35" s="25" t="str">
        <f t="shared" si="4"/>
        <v/>
      </c>
      <c r="J35" s="26" t="str">
        <f t="shared" si="2"/>
        <v/>
      </c>
      <c r="K35" s="65" t="str">
        <f t="shared" si="3"/>
        <v/>
      </c>
    </row>
    <row r="36" spans="1:11" ht="24" customHeight="1" x14ac:dyDescent="0.15">
      <c r="A36" s="19" t="str">
        <f>IF(C36&lt;&gt;"",MAX(A$7:A35)+1,"")</f>
        <v/>
      </c>
      <c r="E36" s="21" t="str">
        <f>IFERROR(VLOOKUP(D36,'（最低賃金）'!$A$3:$C$49,2,0),"")</f>
        <v/>
      </c>
      <c r="H36" s="24"/>
      <c r="I36" s="25" t="str">
        <f t="shared" si="4"/>
        <v/>
      </c>
      <c r="J36" s="26" t="str">
        <f t="shared" si="2"/>
        <v/>
      </c>
      <c r="K36" s="65" t="str">
        <f t="shared" si="3"/>
        <v/>
      </c>
    </row>
    <row r="37" spans="1:11" ht="24" customHeight="1" x14ac:dyDescent="0.15">
      <c r="A37" s="19" t="str">
        <f>IF(C37&lt;&gt;"",MAX(A$7:A36)+1,"")</f>
        <v/>
      </c>
      <c r="E37" s="21" t="str">
        <f>IFERROR(VLOOKUP(D37,'（最低賃金）'!$A$3:$C$49,2,0),"")</f>
        <v/>
      </c>
      <c r="H37" s="24"/>
      <c r="I37" s="25" t="str">
        <f t="shared" si="4"/>
        <v/>
      </c>
      <c r="J37" s="26" t="str">
        <f t="shared" si="2"/>
        <v/>
      </c>
      <c r="K37" s="65" t="str">
        <f t="shared" si="3"/>
        <v/>
      </c>
    </row>
    <row r="38" spans="1:11" ht="24" customHeight="1" x14ac:dyDescent="0.15">
      <c r="A38" s="19" t="str">
        <f>IF(C38&lt;&gt;"",MAX(A$7:A37)+1,"")</f>
        <v/>
      </c>
      <c r="E38" s="21" t="str">
        <f>IFERROR(VLOOKUP(D38,'（最低賃金）'!$A$3:$C$49,2,0),"")</f>
        <v/>
      </c>
      <c r="H38" s="24"/>
      <c r="I38" s="25" t="str">
        <f t="shared" si="4"/>
        <v/>
      </c>
      <c r="J38" s="26" t="str">
        <f t="shared" si="2"/>
        <v/>
      </c>
      <c r="K38" s="65" t="str">
        <f t="shared" si="3"/>
        <v/>
      </c>
    </row>
    <row r="39" spans="1:11" ht="24" customHeight="1" x14ac:dyDescent="0.15">
      <c r="A39" s="19" t="str">
        <f>IF(C39&lt;&gt;"",MAX(A$7:A38)+1,"")</f>
        <v/>
      </c>
      <c r="E39" s="21" t="str">
        <f>IFERROR(VLOOKUP(D39,'（最低賃金）'!$A$3:$C$49,2,0),"")</f>
        <v/>
      </c>
      <c r="H39" s="24"/>
      <c r="I39" s="25" t="str">
        <f t="shared" si="4"/>
        <v/>
      </c>
      <c r="J39" s="26" t="str">
        <f t="shared" si="2"/>
        <v/>
      </c>
      <c r="K39" s="65" t="str">
        <f t="shared" si="3"/>
        <v/>
      </c>
    </row>
    <row r="40" spans="1:11" ht="24" customHeight="1" x14ac:dyDescent="0.15">
      <c r="A40" s="19" t="str">
        <f>IF(C40&lt;&gt;"",MAX(A$7:A39)+1,"")</f>
        <v/>
      </c>
      <c r="E40" s="21" t="str">
        <f>IFERROR(VLOOKUP(D40,'（最低賃金）'!$A$3:$C$49,2,0),"")</f>
        <v/>
      </c>
      <c r="H40" s="24"/>
      <c r="I40" s="25" t="str">
        <f t="shared" si="4"/>
        <v/>
      </c>
      <c r="J40" s="26" t="str">
        <f t="shared" si="2"/>
        <v/>
      </c>
      <c r="K40" s="65" t="str">
        <f t="shared" si="3"/>
        <v/>
      </c>
    </row>
    <row r="41" spans="1:11" ht="24" customHeight="1" x14ac:dyDescent="0.15">
      <c r="A41" s="19" t="str">
        <f>IF(C41&lt;&gt;"",MAX(A$7:A40)+1,"")</f>
        <v/>
      </c>
      <c r="E41" s="21" t="str">
        <f>IFERROR(VLOOKUP(D41,'（最低賃金）'!$A$3:$C$49,2,0),"")</f>
        <v/>
      </c>
      <c r="H41" s="24"/>
      <c r="I41" s="25" t="str">
        <f t="shared" si="4"/>
        <v/>
      </c>
      <c r="J41" s="26" t="str">
        <f t="shared" si="2"/>
        <v/>
      </c>
      <c r="K41" s="65" t="str">
        <f t="shared" si="3"/>
        <v/>
      </c>
    </row>
    <row r="42" spans="1:11" ht="24" customHeight="1" x14ac:dyDescent="0.15">
      <c r="A42" s="19" t="str">
        <f>IF(C42&lt;&gt;"",MAX(A$7:A41)+1,"")</f>
        <v/>
      </c>
      <c r="E42" s="21" t="str">
        <f>IFERROR(VLOOKUP(D42,'（最低賃金）'!$A$3:$C$49,2,0),"")</f>
        <v/>
      </c>
      <c r="H42" s="24"/>
      <c r="I42" s="25" t="str">
        <f t="shared" si="4"/>
        <v/>
      </c>
      <c r="J42" s="26" t="str">
        <f t="shared" si="2"/>
        <v/>
      </c>
      <c r="K42" s="65" t="str">
        <f t="shared" si="3"/>
        <v/>
      </c>
    </row>
    <row r="43" spans="1:11" ht="24" customHeight="1" x14ac:dyDescent="0.15">
      <c r="A43" s="19" t="str">
        <f>IF(C43&lt;&gt;"",MAX(A$7:A42)+1,"")</f>
        <v/>
      </c>
      <c r="E43" s="21" t="str">
        <f>IFERROR(VLOOKUP(D43,'（最低賃金）'!$A$3:$C$49,2,0),"")</f>
        <v/>
      </c>
      <c r="H43" s="24"/>
      <c r="I43" s="25" t="str">
        <f t="shared" si="4"/>
        <v/>
      </c>
      <c r="J43" s="26" t="str">
        <f t="shared" si="2"/>
        <v/>
      </c>
      <c r="K43" s="65" t="str">
        <f t="shared" si="3"/>
        <v/>
      </c>
    </row>
    <row r="44" spans="1:11" ht="24" customHeight="1" x14ac:dyDescent="0.15">
      <c r="A44" s="19" t="str">
        <f>IF(C44&lt;&gt;"",MAX(A$7:A43)+1,"")</f>
        <v/>
      </c>
      <c r="E44" s="21" t="str">
        <f>IFERROR(VLOOKUP(D44,'（最低賃金）'!$A$3:$C$49,2,0),"")</f>
        <v/>
      </c>
      <c r="H44" s="24"/>
      <c r="I44" s="25" t="str">
        <f t="shared" si="4"/>
        <v/>
      </c>
      <c r="J44" s="26" t="str">
        <f t="shared" si="2"/>
        <v/>
      </c>
      <c r="K44" s="65" t="str">
        <f t="shared" si="3"/>
        <v/>
      </c>
    </row>
    <row r="45" spans="1:11" ht="24" customHeight="1" x14ac:dyDescent="0.15">
      <c r="A45" s="19" t="str">
        <f>IF(C45&lt;&gt;"",MAX(A$7:A44)+1,"")</f>
        <v/>
      </c>
      <c r="E45" s="21" t="str">
        <f>IFERROR(VLOOKUP(D45,'（最低賃金）'!$A$3:$C$49,2,0),"")</f>
        <v/>
      </c>
      <c r="H45" s="24"/>
      <c r="I45" s="25" t="str">
        <f t="shared" si="4"/>
        <v/>
      </c>
      <c r="J45" s="26" t="str">
        <f t="shared" si="2"/>
        <v/>
      </c>
      <c r="K45" s="65" t="str">
        <f t="shared" si="3"/>
        <v/>
      </c>
    </row>
    <row r="46" spans="1:11" ht="24" customHeight="1" x14ac:dyDescent="0.15">
      <c r="A46" s="19" t="str">
        <f>IF(C46&lt;&gt;"",MAX(A$7:A45)+1,"")</f>
        <v/>
      </c>
      <c r="E46" s="21" t="str">
        <f>IFERROR(VLOOKUP(D46,'（最低賃金）'!$A$3:$C$49,2,0),"")</f>
        <v/>
      </c>
      <c r="H46" s="24"/>
      <c r="I46" s="25" t="str">
        <f t="shared" si="4"/>
        <v/>
      </c>
      <c r="J46" s="26" t="str">
        <f t="shared" si="2"/>
        <v/>
      </c>
      <c r="K46" s="65" t="str">
        <f t="shared" si="3"/>
        <v/>
      </c>
    </row>
    <row r="47" spans="1:11" ht="24" customHeight="1" x14ac:dyDescent="0.15">
      <c r="A47" s="19" t="str">
        <f>IF(C47&lt;&gt;"",MAX(A$7:A46)+1,"")</f>
        <v/>
      </c>
      <c r="E47" s="21" t="str">
        <f>IFERROR(VLOOKUP(D47,'（最低賃金）'!$A$3:$C$49,2,0),"")</f>
        <v/>
      </c>
      <c r="H47" s="24"/>
      <c r="I47" s="25" t="str">
        <f t="shared" si="4"/>
        <v/>
      </c>
      <c r="J47" s="26" t="str">
        <f t="shared" si="2"/>
        <v/>
      </c>
      <c r="K47" s="65" t="str">
        <f t="shared" si="3"/>
        <v/>
      </c>
    </row>
    <row r="48" spans="1:11" ht="24" customHeight="1" x14ac:dyDescent="0.15">
      <c r="A48" s="19" t="str">
        <f>IF(C48&lt;&gt;"",MAX(A$7:A47)+1,"")</f>
        <v/>
      </c>
      <c r="E48" s="21" t="str">
        <f>IFERROR(VLOOKUP(D48,'（最低賃金）'!$A$3:$C$49,2,0),"")</f>
        <v/>
      </c>
      <c r="H48" s="24"/>
      <c r="I48" s="25" t="str">
        <f t="shared" si="4"/>
        <v/>
      </c>
      <c r="J48" s="26" t="str">
        <f t="shared" si="2"/>
        <v/>
      </c>
      <c r="K48" s="65" t="str">
        <f t="shared" si="3"/>
        <v/>
      </c>
    </row>
    <row r="49" spans="1:11" ht="24" customHeight="1" x14ac:dyDescent="0.15">
      <c r="A49" s="19" t="str">
        <f>IF(C49&lt;&gt;"",MAX(A$7:A48)+1,"")</f>
        <v/>
      </c>
      <c r="E49" s="21" t="str">
        <f>IFERROR(VLOOKUP(D49,'（最低賃金）'!$A$3:$C$49,2,0),"")</f>
        <v/>
      </c>
      <c r="H49" s="24"/>
      <c r="I49" s="25" t="str">
        <f t="shared" si="4"/>
        <v/>
      </c>
      <c r="J49" s="26" t="str">
        <f t="shared" si="2"/>
        <v/>
      </c>
      <c r="K49" s="65" t="str">
        <f t="shared" si="3"/>
        <v/>
      </c>
    </row>
    <row r="50" spans="1:11" ht="24" customHeight="1" x14ac:dyDescent="0.15">
      <c r="A50" s="19" t="str">
        <f>IF(C50&lt;&gt;"",MAX(A$7:A49)+1,"")</f>
        <v/>
      </c>
      <c r="E50" s="21" t="str">
        <f>IFERROR(VLOOKUP(D50,'（最低賃金）'!$A$3:$C$49,2,0),"")</f>
        <v/>
      </c>
      <c r="H50" s="24"/>
      <c r="I50" s="25" t="str">
        <f t="shared" si="4"/>
        <v/>
      </c>
      <c r="J50" s="26" t="str">
        <f t="shared" si="2"/>
        <v/>
      </c>
      <c r="K50" s="65" t="str">
        <f t="shared" si="3"/>
        <v/>
      </c>
    </row>
    <row r="51" spans="1:11" ht="24" customHeight="1" x14ac:dyDescent="0.15">
      <c r="A51" s="19" t="str">
        <f>IF(C51&lt;&gt;"",MAX(A$7:A50)+1,"")</f>
        <v/>
      </c>
      <c r="E51" s="21" t="str">
        <f>IFERROR(VLOOKUP(D51,'（最低賃金）'!$A$3:$C$49,2,0),"")</f>
        <v/>
      </c>
      <c r="H51" s="24"/>
      <c r="I51" s="25" t="str">
        <f t="shared" si="4"/>
        <v/>
      </c>
      <c r="J51" s="26" t="str">
        <f t="shared" si="2"/>
        <v/>
      </c>
      <c r="K51" s="65" t="str">
        <f t="shared" si="3"/>
        <v/>
      </c>
    </row>
    <row r="52" spans="1:11" ht="24" customHeight="1" x14ac:dyDescent="0.15">
      <c r="A52" s="19" t="str">
        <f>IF(C52&lt;&gt;"",MAX(A$7:A51)+1,"")</f>
        <v/>
      </c>
      <c r="E52" s="21" t="str">
        <f>IFERROR(VLOOKUP(D52,'（最低賃金）'!$A$3:$C$49,2,0),"")</f>
        <v/>
      </c>
      <c r="H52" s="24"/>
      <c r="I52" s="25" t="str">
        <f t="shared" si="4"/>
        <v/>
      </c>
      <c r="J52" s="26" t="str">
        <f t="shared" si="2"/>
        <v/>
      </c>
      <c r="K52" s="65" t="str">
        <f t="shared" si="3"/>
        <v/>
      </c>
    </row>
    <row r="53" spans="1:11" ht="24" customHeight="1" x14ac:dyDescent="0.15">
      <c r="A53" s="19" t="str">
        <f>IF(C53&lt;&gt;"",MAX(A$7:A52)+1,"")</f>
        <v/>
      </c>
      <c r="E53" s="21" t="str">
        <f>IFERROR(VLOOKUP(D53,'（最低賃金）'!$A$3:$C$49,2,0),"")</f>
        <v/>
      </c>
      <c r="H53" s="24"/>
      <c r="I53" s="25" t="str">
        <f t="shared" si="4"/>
        <v/>
      </c>
      <c r="J53" s="26" t="str">
        <f t="shared" si="2"/>
        <v/>
      </c>
      <c r="K53" s="65" t="str">
        <f t="shared" si="3"/>
        <v/>
      </c>
    </row>
    <row r="54" spans="1:11" ht="24" customHeight="1" x14ac:dyDescent="0.15">
      <c r="A54" s="19" t="str">
        <f>IF(C54&lt;&gt;"",MAX(A$7:A53)+1,"")</f>
        <v/>
      </c>
      <c r="E54" s="21" t="str">
        <f>IFERROR(VLOOKUP(D54,'（最低賃金）'!$A$3:$C$49,2,0),"")</f>
        <v/>
      </c>
      <c r="H54" s="24"/>
      <c r="I54" s="25" t="str">
        <f t="shared" si="4"/>
        <v/>
      </c>
      <c r="J54" s="26" t="str">
        <f t="shared" si="2"/>
        <v/>
      </c>
      <c r="K54" s="65" t="str">
        <f t="shared" si="3"/>
        <v/>
      </c>
    </row>
    <row r="55" spans="1:11" ht="24" customHeight="1" x14ac:dyDescent="0.15">
      <c r="A55" s="19" t="str">
        <f>IF(C55&lt;&gt;"",MAX(A$7:A54)+1,"")</f>
        <v/>
      </c>
      <c r="E55" s="21" t="str">
        <f>IFERROR(VLOOKUP(D55,'（最低賃金）'!$A$3:$C$49,2,0),"")</f>
        <v/>
      </c>
      <c r="H55" s="24"/>
      <c r="I55" s="25" t="str">
        <f t="shared" si="4"/>
        <v/>
      </c>
      <c r="J55" s="26" t="str">
        <f t="shared" si="2"/>
        <v/>
      </c>
      <c r="K55" s="65" t="str">
        <f t="shared" si="3"/>
        <v/>
      </c>
    </row>
    <row r="56" spans="1:11" ht="24" customHeight="1" x14ac:dyDescent="0.15">
      <c r="A56" s="19" t="str">
        <f>IF(C56&lt;&gt;"",MAX(A$7:A55)+1,"")</f>
        <v/>
      </c>
      <c r="E56" s="21" t="str">
        <f>IFERROR(VLOOKUP(D56,'（最低賃金）'!$A$3:$C$49,2,0),"")</f>
        <v/>
      </c>
      <c r="H56" s="24"/>
      <c r="I56" s="25" t="str">
        <f t="shared" si="4"/>
        <v/>
      </c>
      <c r="J56" s="26" t="str">
        <f t="shared" si="2"/>
        <v/>
      </c>
      <c r="K56" s="65" t="str">
        <f t="shared" si="3"/>
        <v/>
      </c>
    </row>
    <row r="57" spans="1:11" ht="24" customHeight="1" x14ac:dyDescent="0.15">
      <c r="A57" s="19" t="str">
        <f>IF(C57&lt;&gt;"",MAX(A$7:A56)+1,"")</f>
        <v/>
      </c>
      <c r="E57" s="21" t="str">
        <f>IFERROR(VLOOKUP(D57,'（最低賃金）'!$A$3:$C$49,2,0),"")</f>
        <v/>
      </c>
      <c r="H57" s="24"/>
      <c r="I57" s="25" t="str">
        <f t="shared" si="4"/>
        <v/>
      </c>
      <c r="J57" s="26" t="str">
        <f t="shared" si="2"/>
        <v/>
      </c>
      <c r="K57" s="65" t="str">
        <f t="shared" si="3"/>
        <v/>
      </c>
    </row>
    <row r="58" spans="1:11" ht="24" customHeight="1" x14ac:dyDescent="0.15">
      <c r="A58" s="19" t="str">
        <f>IF(C58&lt;&gt;"",MAX(A$7:A57)+1,"")</f>
        <v/>
      </c>
      <c r="E58" s="21" t="str">
        <f>IFERROR(VLOOKUP(D58,'（最低賃金）'!$A$3:$C$49,2,0),"")</f>
        <v/>
      </c>
      <c r="H58" s="24"/>
      <c r="I58" s="25" t="str">
        <f t="shared" si="4"/>
        <v/>
      </c>
      <c r="J58" s="26" t="str">
        <f t="shared" si="2"/>
        <v/>
      </c>
      <c r="K58" s="65" t="str">
        <f t="shared" si="3"/>
        <v/>
      </c>
    </row>
    <row r="59" spans="1:11" ht="24" customHeight="1" x14ac:dyDescent="0.15">
      <c r="A59" s="19" t="str">
        <f>IF(C59&lt;&gt;"",MAX(A$7:A58)+1,"")</f>
        <v/>
      </c>
      <c r="E59" s="21" t="str">
        <f>IFERROR(VLOOKUP(D59,'（最低賃金）'!$A$3:$C$49,2,0),"")</f>
        <v/>
      </c>
      <c r="H59" s="24"/>
      <c r="I59" s="25" t="str">
        <f t="shared" si="4"/>
        <v/>
      </c>
      <c r="J59" s="26" t="str">
        <f t="shared" si="2"/>
        <v/>
      </c>
      <c r="K59" s="65" t="str">
        <f t="shared" si="3"/>
        <v/>
      </c>
    </row>
    <row r="60" spans="1:11" ht="24" customHeight="1" x14ac:dyDescent="0.15">
      <c r="A60" s="19" t="str">
        <f>IF(C60&lt;&gt;"",MAX(A$7:A59)+1,"")</f>
        <v/>
      </c>
      <c r="E60" s="21" t="str">
        <f>IFERROR(VLOOKUP(D60,'（最低賃金）'!$A$3:$C$49,2,0),"")</f>
        <v/>
      </c>
      <c r="H60" s="24"/>
      <c r="I60" s="25" t="str">
        <f t="shared" si="4"/>
        <v/>
      </c>
      <c r="J60" s="26" t="str">
        <f t="shared" si="2"/>
        <v/>
      </c>
      <c r="K60" s="65" t="str">
        <f t="shared" si="3"/>
        <v/>
      </c>
    </row>
    <row r="61" spans="1:11" ht="24" customHeight="1" x14ac:dyDescent="0.15">
      <c r="A61" s="19" t="str">
        <f>IF(C61&lt;&gt;"",MAX(A$7:A60)+1,"")</f>
        <v/>
      </c>
      <c r="E61" s="21" t="str">
        <f>IFERROR(VLOOKUP(D61,'（最低賃金）'!$A$3:$C$49,2,0),"")</f>
        <v/>
      </c>
      <c r="H61" s="24"/>
      <c r="I61" s="25" t="str">
        <f t="shared" si="4"/>
        <v/>
      </c>
      <c r="J61" s="26" t="str">
        <f t="shared" si="2"/>
        <v/>
      </c>
      <c r="K61" s="65" t="str">
        <f t="shared" si="3"/>
        <v/>
      </c>
    </row>
    <row r="62" spans="1:11" ht="24" customHeight="1" x14ac:dyDescent="0.15">
      <c r="A62" s="19" t="str">
        <f>IF(C62&lt;&gt;"",MAX(A$7:A61)+1,"")</f>
        <v/>
      </c>
      <c r="E62" s="21" t="str">
        <f>IFERROR(VLOOKUP(D62,'（最低賃金）'!$A$3:$C$49,2,0),"")</f>
        <v/>
      </c>
      <c r="H62" s="24"/>
      <c r="I62" s="25" t="str">
        <f t="shared" si="4"/>
        <v/>
      </c>
      <c r="J62" s="26" t="str">
        <f t="shared" si="2"/>
        <v/>
      </c>
      <c r="K62" s="65" t="str">
        <f t="shared" si="3"/>
        <v/>
      </c>
    </row>
    <row r="63" spans="1:11" ht="24" customHeight="1" x14ac:dyDescent="0.15">
      <c r="A63" s="19" t="str">
        <f>IF(C63&lt;&gt;"",MAX(A$7:A62)+1,"")</f>
        <v/>
      </c>
      <c r="E63" s="21" t="str">
        <f>IFERROR(VLOOKUP(D63,'（最低賃金）'!$A$3:$C$49,2,0),"")</f>
        <v/>
      </c>
      <c r="H63" s="24"/>
      <c r="I63" s="25" t="str">
        <f t="shared" si="4"/>
        <v/>
      </c>
      <c r="J63" s="26" t="str">
        <f t="shared" si="2"/>
        <v/>
      </c>
      <c r="K63" s="65" t="str">
        <f t="shared" si="3"/>
        <v/>
      </c>
    </row>
    <row r="64" spans="1:11" ht="24" customHeight="1" x14ac:dyDescent="0.15">
      <c r="A64" s="19" t="str">
        <f>IF(C64&lt;&gt;"",MAX(A$7:A63)+1,"")</f>
        <v/>
      </c>
      <c r="E64" s="21" t="str">
        <f>IFERROR(VLOOKUP(D64,'（最低賃金）'!$A$3:$C$49,2,0),"")</f>
        <v/>
      </c>
      <c r="H64" s="24"/>
      <c r="I64" s="25" t="str">
        <f t="shared" si="4"/>
        <v/>
      </c>
      <c r="J64" s="26" t="str">
        <f t="shared" si="2"/>
        <v/>
      </c>
      <c r="K64" s="65" t="str">
        <f t="shared" si="3"/>
        <v/>
      </c>
    </row>
    <row r="65" spans="1:11" ht="24" customHeight="1" x14ac:dyDescent="0.15">
      <c r="A65" s="19" t="str">
        <f>IF(C65&lt;&gt;"",MAX(A$7:A64)+1,"")</f>
        <v/>
      </c>
      <c r="E65" s="21" t="str">
        <f>IFERROR(VLOOKUP(D65,'（最低賃金）'!$A$3:$C$49,2,0),"")</f>
        <v/>
      </c>
      <c r="H65" s="24"/>
      <c r="I65" s="25" t="str">
        <f t="shared" si="4"/>
        <v/>
      </c>
      <c r="J65" s="26" t="str">
        <f t="shared" si="2"/>
        <v/>
      </c>
      <c r="K65" s="65" t="str">
        <f t="shared" si="3"/>
        <v/>
      </c>
    </row>
    <row r="66" spans="1:11" ht="24" customHeight="1" x14ac:dyDescent="0.15">
      <c r="A66" s="19" t="str">
        <f>IF(C66&lt;&gt;"",MAX(A$7:A65)+1,"")</f>
        <v/>
      </c>
      <c r="E66" s="21" t="str">
        <f>IFERROR(VLOOKUP(D66,'（最低賃金）'!$A$3:$C$49,2,0),"")</f>
        <v/>
      </c>
      <c r="H66" s="24"/>
      <c r="I66" s="25" t="str">
        <f t="shared" si="4"/>
        <v/>
      </c>
      <c r="J66" s="26" t="str">
        <f t="shared" si="2"/>
        <v/>
      </c>
      <c r="K66" s="65" t="str">
        <f t="shared" si="3"/>
        <v/>
      </c>
    </row>
    <row r="67" spans="1:11" ht="24" customHeight="1" x14ac:dyDescent="0.15">
      <c r="A67" s="19" t="str">
        <f>IF(C67&lt;&gt;"",MAX(A$7:A66)+1,"")</f>
        <v/>
      </c>
      <c r="E67" s="21" t="str">
        <f>IFERROR(VLOOKUP(D67,'（最低賃金）'!$A$3:$C$49,2,0),"")</f>
        <v/>
      </c>
      <c r="H67" s="24"/>
      <c r="I67" s="25" t="str">
        <f t="shared" si="4"/>
        <v/>
      </c>
      <c r="J67" s="26" t="str">
        <f t="shared" si="2"/>
        <v/>
      </c>
      <c r="K67" s="65" t="str">
        <f t="shared" si="3"/>
        <v/>
      </c>
    </row>
    <row r="68" spans="1:11" ht="24" customHeight="1" x14ac:dyDescent="0.15">
      <c r="A68" s="19" t="str">
        <f>IF(C68&lt;&gt;"",MAX(A$7:A67)+1,"")</f>
        <v/>
      </c>
      <c r="E68" s="21" t="str">
        <f>IFERROR(VLOOKUP(D68,'（最低賃金）'!$A$3:$C$49,2,0),"")</f>
        <v/>
      </c>
      <c r="H68" s="24"/>
      <c r="I68" s="25" t="str">
        <f t="shared" si="4"/>
        <v/>
      </c>
      <c r="J68" s="26" t="str">
        <f t="shared" si="2"/>
        <v/>
      </c>
      <c r="K68" s="65" t="str">
        <f t="shared" si="3"/>
        <v/>
      </c>
    </row>
    <row r="69" spans="1:11" ht="24" customHeight="1" x14ac:dyDescent="0.15">
      <c r="A69" s="19" t="str">
        <f>IF(C69&lt;&gt;"",MAX(A$7:A68)+1,"")</f>
        <v/>
      </c>
      <c r="E69" s="21" t="str">
        <f>IFERROR(VLOOKUP(D69,'（最低賃金）'!$A$3:$C$49,2,0),"")</f>
        <v/>
      </c>
      <c r="H69" s="24"/>
      <c r="I69" s="25" t="str">
        <f t="shared" si="4"/>
        <v/>
      </c>
      <c r="J69" s="26" t="str">
        <f t="shared" si="2"/>
        <v/>
      </c>
      <c r="K69" s="65" t="str">
        <f t="shared" si="3"/>
        <v/>
      </c>
    </row>
    <row r="70" spans="1:11" ht="24" customHeight="1" x14ac:dyDescent="0.15">
      <c r="A70" s="19" t="str">
        <f>IF(C70&lt;&gt;"",MAX(A$7:A69)+1,"")</f>
        <v/>
      </c>
      <c r="E70" s="21" t="str">
        <f>IFERROR(VLOOKUP(D70,'（最低賃金）'!$A$3:$C$49,2,0),"")</f>
        <v/>
      </c>
      <c r="H70" s="24"/>
      <c r="I70" s="25" t="str">
        <f t="shared" si="4"/>
        <v/>
      </c>
      <c r="J70" s="26" t="str">
        <f t="shared" si="2"/>
        <v/>
      </c>
      <c r="K70" s="65" t="str">
        <f t="shared" si="3"/>
        <v/>
      </c>
    </row>
    <row r="71" spans="1:11" ht="24" customHeight="1" x14ac:dyDescent="0.15">
      <c r="A71" s="19" t="str">
        <f>IF(C71&lt;&gt;"",MAX(A$7:A70)+1,"")</f>
        <v/>
      </c>
      <c r="E71" s="21" t="str">
        <f>IFERROR(VLOOKUP(D71,'（最低賃金）'!$A$3:$C$49,2,0),"")</f>
        <v/>
      </c>
      <c r="H71" s="24"/>
      <c r="I71" s="25" t="str">
        <f t="shared" si="4"/>
        <v/>
      </c>
      <c r="J71" s="26" t="str">
        <f t="shared" si="2"/>
        <v/>
      </c>
      <c r="K71" s="65" t="str">
        <f t="shared" si="3"/>
        <v/>
      </c>
    </row>
    <row r="72" spans="1:11" ht="24" customHeight="1" x14ac:dyDescent="0.15">
      <c r="A72" s="19" t="str">
        <f>IF(C72&lt;&gt;"",MAX(A$7:A71)+1,"")</f>
        <v/>
      </c>
      <c r="E72" s="21" t="str">
        <f>IFERROR(VLOOKUP(D72,'（最低賃金）'!$A$3:$C$49,2,0),"")</f>
        <v/>
      </c>
      <c r="H72" s="24"/>
      <c r="I72" s="25" t="str">
        <f t="shared" si="4"/>
        <v/>
      </c>
      <c r="J72" s="26" t="str">
        <f t="shared" ref="J72:J135" si="5">IF(OR(E72="",I72=""),"",IF(OR(I72&lt;E72,ISNUMBER(I72)=FALSE),"×(法定外・特例等対象外です)",IF(I72&lt;=E72+50,"〇","－")))</f>
        <v/>
      </c>
      <c r="K72" s="65" t="str">
        <f t="shared" ref="K72:K135" si="6">IF(AND(C72="",D72="",F72="",G72="",H72=""),"",IF(C72="","←C列に従業員名を姓名(フルネーム)で入力してください。誤変換にお気を付けください。",IF(D72="","←D列に都道府県を入力してください",IF(F72="","←F列で給与の制度を１～３から選んでください",IF(AND(OR(F72=1,F72=2,F72=3),G72=""),"←G列に金額を入力してください",IF(AND(OR(F72=1,F72=2),H72=""),"←H列に所定労働時間を入力してください",""))))))</f>
        <v/>
      </c>
    </row>
    <row r="73" spans="1:11" ht="24" customHeight="1" x14ac:dyDescent="0.15">
      <c r="A73" s="19" t="str">
        <f>IF(C73&lt;&gt;"",MAX(A$7:A72)+1,"")</f>
        <v/>
      </c>
      <c r="E73" s="21" t="str">
        <f>IFERROR(VLOOKUP(D73,'（最低賃金）'!$A$3:$C$49,2,0),"")</f>
        <v/>
      </c>
      <c r="H73" s="24"/>
      <c r="I73" s="25" t="str">
        <f t="shared" si="4"/>
        <v/>
      </c>
      <c r="J73" s="26" t="str">
        <f t="shared" si="5"/>
        <v/>
      </c>
      <c r="K73" s="65" t="str">
        <f t="shared" si="6"/>
        <v/>
      </c>
    </row>
    <row r="74" spans="1:11" ht="24" customHeight="1" x14ac:dyDescent="0.15">
      <c r="A74" s="19" t="str">
        <f>IF(C74&lt;&gt;"",MAX(A$7:A73)+1,"")</f>
        <v/>
      </c>
      <c r="E74" s="21" t="str">
        <f>IFERROR(VLOOKUP(D74,'（最低賃金）'!$A$3:$C$49,2,0),"")</f>
        <v/>
      </c>
      <c r="H74" s="24"/>
      <c r="I74" s="25" t="str">
        <f t="shared" ref="I74:I137" si="7">IFERROR(IF(AND(OR(F74=1,F74=2,F74=3),G74=""),"G列に金額を入力してください",IF(AND(OR(F74=1,F74=2),H74=""),"H列に労働時間を入力してください",IF(OR(F74=1,F74=2),ROUNDDOWN(G74/H74,),IF($F74=3,G74,"")))),"")</f>
        <v/>
      </c>
      <c r="J74" s="26" t="str">
        <f t="shared" si="5"/>
        <v/>
      </c>
      <c r="K74" s="65" t="str">
        <f t="shared" si="6"/>
        <v/>
      </c>
    </row>
    <row r="75" spans="1:11" ht="24" customHeight="1" x14ac:dyDescent="0.15">
      <c r="A75" s="19" t="str">
        <f>IF(C75&lt;&gt;"",MAX(A$7:A74)+1,"")</f>
        <v/>
      </c>
      <c r="E75" s="21" t="str">
        <f>IFERROR(VLOOKUP(D75,'（最低賃金）'!$A$3:$C$49,2,0),"")</f>
        <v/>
      </c>
      <c r="H75" s="24"/>
      <c r="I75" s="25" t="str">
        <f t="shared" si="7"/>
        <v/>
      </c>
      <c r="J75" s="26" t="str">
        <f t="shared" si="5"/>
        <v/>
      </c>
      <c r="K75" s="65" t="str">
        <f t="shared" si="6"/>
        <v/>
      </c>
    </row>
    <row r="76" spans="1:11" ht="24" customHeight="1" x14ac:dyDescent="0.15">
      <c r="A76" s="19" t="str">
        <f>IF(C76&lt;&gt;"",MAX(A$7:A75)+1,"")</f>
        <v/>
      </c>
      <c r="E76" s="21" t="str">
        <f>IFERROR(VLOOKUP(D76,'（最低賃金）'!$A$3:$C$49,2,0),"")</f>
        <v/>
      </c>
      <c r="H76" s="24"/>
      <c r="I76" s="25" t="str">
        <f t="shared" si="7"/>
        <v/>
      </c>
      <c r="J76" s="26" t="str">
        <f t="shared" si="5"/>
        <v/>
      </c>
      <c r="K76" s="65" t="str">
        <f t="shared" si="6"/>
        <v/>
      </c>
    </row>
    <row r="77" spans="1:11" ht="24" customHeight="1" x14ac:dyDescent="0.15">
      <c r="A77" s="19" t="str">
        <f>IF(C77&lt;&gt;"",MAX(A$7:A76)+1,"")</f>
        <v/>
      </c>
      <c r="E77" s="21" t="str">
        <f>IFERROR(VLOOKUP(D77,'（最低賃金）'!$A$3:$C$49,2,0),"")</f>
        <v/>
      </c>
      <c r="H77" s="24"/>
      <c r="I77" s="25" t="str">
        <f t="shared" si="7"/>
        <v/>
      </c>
      <c r="J77" s="26" t="str">
        <f t="shared" si="5"/>
        <v/>
      </c>
      <c r="K77" s="65" t="str">
        <f t="shared" si="6"/>
        <v/>
      </c>
    </row>
    <row r="78" spans="1:11" ht="24" customHeight="1" x14ac:dyDescent="0.15">
      <c r="A78" s="19" t="str">
        <f>IF(C78&lt;&gt;"",MAX(A$7:A77)+1,"")</f>
        <v/>
      </c>
      <c r="E78" s="21" t="str">
        <f>IFERROR(VLOOKUP(D78,'（最低賃金）'!$A$3:$C$49,2,0),"")</f>
        <v/>
      </c>
      <c r="H78" s="24"/>
      <c r="I78" s="25" t="str">
        <f t="shared" si="7"/>
        <v/>
      </c>
      <c r="J78" s="26" t="str">
        <f t="shared" si="5"/>
        <v/>
      </c>
      <c r="K78" s="65" t="str">
        <f t="shared" si="6"/>
        <v/>
      </c>
    </row>
    <row r="79" spans="1:11" ht="24" customHeight="1" x14ac:dyDescent="0.15">
      <c r="A79" s="19" t="str">
        <f>IF(C79&lt;&gt;"",MAX(A$7:A78)+1,"")</f>
        <v/>
      </c>
      <c r="E79" s="21" t="str">
        <f>IFERROR(VLOOKUP(D79,'（最低賃金）'!$A$3:$C$49,2,0),"")</f>
        <v/>
      </c>
      <c r="H79" s="24"/>
      <c r="I79" s="25" t="str">
        <f t="shared" si="7"/>
        <v/>
      </c>
      <c r="J79" s="26" t="str">
        <f t="shared" si="5"/>
        <v/>
      </c>
      <c r="K79" s="65" t="str">
        <f t="shared" si="6"/>
        <v/>
      </c>
    </row>
    <row r="80" spans="1:11" ht="24" customHeight="1" x14ac:dyDescent="0.15">
      <c r="A80" s="19" t="str">
        <f>IF(C80&lt;&gt;"",MAX(A$7:A79)+1,"")</f>
        <v/>
      </c>
      <c r="E80" s="21" t="str">
        <f>IFERROR(VLOOKUP(D80,'（最低賃金）'!$A$3:$C$49,2,0),"")</f>
        <v/>
      </c>
      <c r="H80" s="24"/>
      <c r="I80" s="25" t="str">
        <f t="shared" si="7"/>
        <v/>
      </c>
      <c r="J80" s="26" t="str">
        <f t="shared" si="5"/>
        <v/>
      </c>
      <c r="K80" s="65" t="str">
        <f t="shared" si="6"/>
        <v/>
      </c>
    </row>
    <row r="81" spans="1:11" ht="24" customHeight="1" x14ac:dyDescent="0.15">
      <c r="A81" s="19" t="str">
        <f>IF(C81&lt;&gt;"",MAX(A$7:A80)+1,"")</f>
        <v/>
      </c>
      <c r="E81" s="21" t="str">
        <f>IFERROR(VLOOKUP(D81,'（最低賃金）'!$A$3:$C$49,2,0),"")</f>
        <v/>
      </c>
      <c r="H81" s="24"/>
      <c r="I81" s="25" t="str">
        <f t="shared" si="7"/>
        <v/>
      </c>
      <c r="J81" s="26" t="str">
        <f t="shared" si="5"/>
        <v/>
      </c>
      <c r="K81" s="65" t="str">
        <f t="shared" si="6"/>
        <v/>
      </c>
    </row>
    <row r="82" spans="1:11" ht="24" customHeight="1" x14ac:dyDescent="0.15">
      <c r="A82" s="19" t="str">
        <f>IF(C82&lt;&gt;"",MAX(A$7:A81)+1,"")</f>
        <v/>
      </c>
      <c r="E82" s="21" t="str">
        <f>IFERROR(VLOOKUP(D82,'（最低賃金）'!$A$3:$C$49,2,0),"")</f>
        <v/>
      </c>
      <c r="H82" s="24"/>
      <c r="I82" s="25" t="str">
        <f t="shared" si="7"/>
        <v/>
      </c>
      <c r="J82" s="26" t="str">
        <f t="shared" si="5"/>
        <v/>
      </c>
      <c r="K82" s="65" t="str">
        <f t="shared" si="6"/>
        <v/>
      </c>
    </row>
    <row r="83" spans="1:11" ht="24" customHeight="1" x14ac:dyDescent="0.15">
      <c r="A83" s="19" t="str">
        <f>IF(C83&lt;&gt;"",MAX(A$7:A82)+1,"")</f>
        <v/>
      </c>
      <c r="E83" s="21" t="str">
        <f>IFERROR(VLOOKUP(D83,'（最低賃金）'!$A$3:$C$49,2,0),"")</f>
        <v/>
      </c>
      <c r="H83" s="24"/>
      <c r="I83" s="25" t="str">
        <f t="shared" si="7"/>
        <v/>
      </c>
      <c r="J83" s="26" t="str">
        <f t="shared" si="5"/>
        <v/>
      </c>
      <c r="K83" s="65" t="str">
        <f t="shared" si="6"/>
        <v/>
      </c>
    </row>
    <row r="84" spans="1:11" ht="24" customHeight="1" x14ac:dyDescent="0.15">
      <c r="A84" s="19" t="str">
        <f>IF(C84&lt;&gt;"",MAX(A$7:A83)+1,"")</f>
        <v/>
      </c>
      <c r="E84" s="21" t="str">
        <f>IFERROR(VLOOKUP(D84,'（最低賃金）'!$A$3:$C$49,2,0),"")</f>
        <v/>
      </c>
      <c r="H84" s="24"/>
      <c r="I84" s="25" t="str">
        <f t="shared" si="7"/>
        <v/>
      </c>
      <c r="J84" s="26" t="str">
        <f t="shared" si="5"/>
        <v/>
      </c>
      <c r="K84" s="65" t="str">
        <f t="shared" si="6"/>
        <v/>
      </c>
    </row>
    <row r="85" spans="1:11" ht="24" customHeight="1" x14ac:dyDescent="0.15">
      <c r="A85" s="19" t="str">
        <f>IF(C85&lt;&gt;"",MAX(A$7:A84)+1,"")</f>
        <v/>
      </c>
      <c r="E85" s="21" t="str">
        <f>IFERROR(VLOOKUP(D85,'（最低賃金）'!$A$3:$C$49,2,0),"")</f>
        <v/>
      </c>
      <c r="H85" s="24"/>
      <c r="I85" s="25" t="str">
        <f t="shared" si="7"/>
        <v/>
      </c>
      <c r="J85" s="26" t="str">
        <f t="shared" si="5"/>
        <v/>
      </c>
      <c r="K85" s="65" t="str">
        <f t="shared" si="6"/>
        <v/>
      </c>
    </row>
    <row r="86" spans="1:11" ht="24" customHeight="1" x14ac:dyDescent="0.15">
      <c r="A86" s="19" t="str">
        <f>IF(C86&lt;&gt;"",MAX(A$7:A85)+1,"")</f>
        <v/>
      </c>
      <c r="E86" s="21" t="str">
        <f>IFERROR(VLOOKUP(D86,'（最低賃金）'!$A$3:$C$49,2,0),"")</f>
        <v/>
      </c>
      <c r="H86" s="24"/>
      <c r="I86" s="25" t="str">
        <f t="shared" si="7"/>
        <v/>
      </c>
      <c r="J86" s="26" t="str">
        <f t="shared" si="5"/>
        <v/>
      </c>
      <c r="K86" s="65" t="str">
        <f t="shared" si="6"/>
        <v/>
      </c>
    </row>
    <row r="87" spans="1:11" ht="24" customHeight="1" x14ac:dyDescent="0.15">
      <c r="A87" s="19" t="str">
        <f>IF(C87&lt;&gt;"",MAX(A$7:A86)+1,"")</f>
        <v/>
      </c>
      <c r="E87" s="21" t="str">
        <f>IFERROR(VLOOKUP(D87,'（最低賃金）'!$A$3:$C$49,2,0),"")</f>
        <v/>
      </c>
      <c r="H87" s="24"/>
      <c r="I87" s="25" t="str">
        <f t="shared" si="7"/>
        <v/>
      </c>
      <c r="J87" s="26" t="str">
        <f t="shared" si="5"/>
        <v/>
      </c>
      <c r="K87" s="65" t="str">
        <f t="shared" si="6"/>
        <v/>
      </c>
    </row>
    <row r="88" spans="1:11" ht="24" customHeight="1" x14ac:dyDescent="0.15">
      <c r="A88" s="19" t="str">
        <f>IF(C88&lt;&gt;"",MAX(A$7:A87)+1,"")</f>
        <v/>
      </c>
      <c r="E88" s="21" t="str">
        <f>IFERROR(VLOOKUP(D88,'（最低賃金）'!$A$3:$C$49,2,0),"")</f>
        <v/>
      </c>
      <c r="H88" s="24"/>
      <c r="I88" s="25" t="str">
        <f t="shared" si="7"/>
        <v/>
      </c>
      <c r="J88" s="26" t="str">
        <f t="shared" si="5"/>
        <v/>
      </c>
      <c r="K88" s="65" t="str">
        <f t="shared" si="6"/>
        <v/>
      </c>
    </row>
    <row r="89" spans="1:11" ht="24" customHeight="1" x14ac:dyDescent="0.15">
      <c r="A89" s="19" t="str">
        <f>IF(C89&lt;&gt;"",MAX(A$7:A88)+1,"")</f>
        <v/>
      </c>
      <c r="E89" s="21" t="str">
        <f>IFERROR(VLOOKUP(D89,'（最低賃金）'!$A$3:$C$49,2,0),"")</f>
        <v/>
      </c>
      <c r="H89" s="24"/>
      <c r="I89" s="25" t="str">
        <f t="shared" si="7"/>
        <v/>
      </c>
      <c r="J89" s="26" t="str">
        <f t="shared" si="5"/>
        <v/>
      </c>
      <c r="K89" s="65" t="str">
        <f t="shared" si="6"/>
        <v/>
      </c>
    </row>
    <row r="90" spans="1:11" ht="24" customHeight="1" x14ac:dyDescent="0.15">
      <c r="A90" s="19" t="str">
        <f>IF(C90&lt;&gt;"",MAX(A$7:A89)+1,"")</f>
        <v/>
      </c>
      <c r="E90" s="21" t="str">
        <f>IFERROR(VLOOKUP(D90,'（最低賃金）'!$A$3:$C$49,2,0),"")</f>
        <v/>
      </c>
      <c r="H90" s="24"/>
      <c r="I90" s="25" t="str">
        <f t="shared" si="7"/>
        <v/>
      </c>
      <c r="J90" s="26" t="str">
        <f t="shared" si="5"/>
        <v/>
      </c>
      <c r="K90" s="65" t="str">
        <f t="shared" si="6"/>
        <v/>
      </c>
    </row>
    <row r="91" spans="1:11" ht="24" customHeight="1" x14ac:dyDescent="0.15">
      <c r="A91" s="19" t="str">
        <f>IF(C91&lt;&gt;"",MAX(A$7:A90)+1,"")</f>
        <v/>
      </c>
      <c r="E91" s="21" t="str">
        <f>IFERROR(VLOOKUP(D91,'（最低賃金）'!$A$3:$C$49,2,0),"")</f>
        <v/>
      </c>
      <c r="H91" s="24"/>
      <c r="I91" s="25" t="str">
        <f t="shared" si="7"/>
        <v/>
      </c>
      <c r="J91" s="26" t="str">
        <f t="shared" si="5"/>
        <v/>
      </c>
      <c r="K91" s="65" t="str">
        <f t="shared" si="6"/>
        <v/>
      </c>
    </row>
    <row r="92" spans="1:11" ht="24" customHeight="1" x14ac:dyDescent="0.15">
      <c r="A92" s="19" t="str">
        <f>IF(C92&lt;&gt;"",MAX(A$7:A91)+1,"")</f>
        <v/>
      </c>
      <c r="E92" s="21" t="str">
        <f>IFERROR(VLOOKUP(D92,'（最低賃金）'!$A$3:$C$49,2,0),"")</f>
        <v/>
      </c>
      <c r="H92" s="24"/>
      <c r="I92" s="25" t="str">
        <f t="shared" si="7"/>
        <v/>
      </c>
      <c r="J92" s="26" t="str">
        <f t="shared" si="5"/>
        <v/>
      </c>
      <c r="K92" s="65" t="str">
        <f t="shared" si="6"/>
        <v/>
      </c>
    </row>
    <row r="93" spans="1:11" ht="24" customHeight="1" x14ac:dyDescent="0.15">
      <c r="A93" s="19" t="str">
        <f>IF(C93&lt;&gt;"",MAX(A$7:A92)+1,"")</f>
        <v/>
      </c>
      <c r="E93" s="21" t="str">
        <f>IFERROR(VLOOKUP(D93,'（最低賃金）'!$A$3:$C$49,2,0),"")</f>
        <v/>
      </c>
      <c r="H93" s="24"/>
      <c r="I93" s="25" t="str">
        <f t="shared" si="7"/>
        <v/>
      </c>
      <c r="J93" s="26" t="str">
        <f t="shared" si="5"/>
        <v/>
      </c>
      <c r="K93" s="65" t="str">
        <f t="shared" si="6"/>
        <v/>
      </c>
    </row>
    <row r="94" spans="1:11" ht="24" customHeight="1" x14ac:dyDescent="0.15">
      <c r="A94" s="19" t="str">
        <f>IF(C94&lt;&gt;"",MAX(A$7:A93)+1,"")</f>
        <v/>
      </c>
      <c r="E94" s="21" t="str">
        <f>IFERROR(VLOOKUP(D94,'（最低賃金）'!$A$3:$C$49,2,0),"")</f>
        <v/>
      </c>
      <c r="H94" s="24"/>
      <c r="I94" s="25" t="str">
        <f t="shared" si="7"/>
        <v/>
      </c>
      <c r="J94" s="26" t="str">
        <f t="shared" si="5"/>
        <v/>
      </c>
      <c r="K94" s="65" t="str">
        <f t="shared" si="6"/>
        <v/>
      </c>
    </row>
    <row r="95" spans="1:11" ht="24" customHeight="1" x14ac:dyDescent="0.15">
      <c r="A95" s="19" t="str">
        <f>IF(C95&lt;&gt;"",MAX(A$7:A94)+1,"")</f>
        <v/>
      </c>
      <c r="E95" s="21" t="str">
        <f>IFERROR(VLOOKUP(D95,'（最低賃金）'!$A$3:$C$49,2,0),"")</f>
        <v/>
      </c>
      <c r="H95" s="24"/>
      <c r="I95" s="25" t="str">
        <f t="shared" si="7"/>
        <v/>
      </c>
      <c r="J95" s="26" t="str">
        <f t="shared" si="5"/>
        <v/>
      </c>
      <c r="K95" s="65" t="str">
        <f t="shared" si="6"/>
        <v/>
      </c>
    </row>
    <row r="96" spans="1:11" ht="24" customHeight="1" x14ac:dyDescent="0.15">
      <c r="A96" s="19" t="str">
        <f>IF(C96&lt;&gt;"",MAX(A$7:A95)+1,"")</f>
        <v/>
      </c>
      <c r="E96" s="21" t="str">
        <f>IFERROR(VLOOKUP(D96,'（最低賃金）'!$A$3:$C$49,2,0),"")</f>
        <v/>
      </c>
      <c r="H96" s="24"/>
      <c r="I96" s="25" t="str">
        <f t="shared" si="7"/>
        <v/>
      </c>
      <c r="J96" s="26" t="str">
        <f t="shared" si="5"/>
        <v/>
      </c>
      <c r="K96" s="65" t="str">
        <f t="shared" si="6"/>
        <v/>
      </c>
    </row>
    <row r="97" spans="1:11" ht="24" customHeight="1" x14ac:dyDescent="0.15">
      <c r="A97" s="19" t="str">
        <f>IF(C97&lt;&gt;"",MAX(A$7:A96)+1,"")</f>
        <v/>
      </c>
      <c r="E97" s="21" t="str">
        <f>IFERROR(VLOOKUP(D97,'（最低賃金）'!$A$3:$C$49,2,0),"")</f>
        <v/>
      </c>
      <c r="H97" s="24"/>
      <c r="I97" s="25" t="str">
        <f t="shared" si="7"/>
        <v/>
      </c>
      <c r="J97" s="26" t="str">
        <f t="shared" si="5"/>
        <v/>
      </c>
      <c r="K97" s="65" t="str">
        <f t="shared" si="6"/>
        <v/>
      </c>
    </row>
    <row r="98" spans="1:11" ht="24" customHeight="1" x14ac:dyDescent="0.15">
      <c r="A98" s="19" t="str">
        <f>IF(C98&lt;&gt;"",MAX(A$7:A97)+1,"")</f>
        <v/>
      </c>
      <c r="E98" s="21" t="str">
        <f>IFERROR(VLOOKUP(D98,'（最低賃金）'!$A$3:$C$49,2,0),"")</f>
        <v/>
      </c>
      <c r="H98" s="24"/>
      <c r="I98" s="25" t="str">
        <f t="shared" si="7"/>
        <v/>
      </c>
      <c r="J98" s="26" t="str">
        <f t="shared" si="5"/>
        <v/>
      </c>
      <c r="K98" s="65" t="str">
        <f t="shared" si="6"/>
        <v/>
      </c>
    </row>
    <row r="99" spans="1:11" ht="24" customHeight="1" x14ac:dyDescent="0.15">
      <c r="A99" s="19" t="str">
        <f>IF(C99&lt;&gt;"",MAX(A$7:A98)+1,"")</f>
        <v/>
      </c>
      <c r="E99" s="21" t="str">
        <f>IFERROR(VLOOKUP(D99,'（最低賃金）'!$A$3:$C$49,2,0),"")</f>
        <v/>
      </c>
      <c r="H99" s="24"/>
      <c r="I99" s="25" t="str">
        <f t="shared" si="7"/>
        <v/>
      </c>
      <c r="J99" s="26" t="str">
        <f t="shared" si="5"/>
        <v/>
      </c>
      <c r="K99" s="65" t="str">
        <f t="shared" si="6"/>
        <v/>
      </c>
    </row>
    <row r="100" spans="1:11" ht="24" customHeight="1" x14ac:dyDescent="0.15">
      <c r="A100" s="19" t="str">
        <f>IF(C100&lt;&gt;"",MAX(A$7:A99)+1,"")</f>
        <v/>
      </c>
      <c r="E100" s="21" t="str">
        <f>IFERROR(VLOOKUP(D100,'（最低賃金）'!$A$3:$C$49,2,0),"")</f>
        <v/>
      </c>
      <c r="H100" s="24"/>
      <c r="I100" s="25" t="str">
        <f t="shared" si="7"/>
        <v/>
      </c>
      <c r="J100" s="26" t="str">
        <f t="shared" si="5"/>
        <v/>
      </c>
      <c r="K100" s="65" t="str">
        <f t="shared" si="6"/>
        <v/>
      </c>
    </row>
    <row r="101" spans="1:11" ht="24" customHeight="1" x14ac:dyDescent="0.15">
      <c r="A101" s="19" t="str">
        <f>IF(C101&lt;&gt;"",MAX(A$7:A100)+1,"")</f>
        <v/>
      </c>
      <c r="E101" s="21" t="str">
        <f>IFERROR(VLOOKUP(D101,'（最低賃金）'!$A$3:$C$49,2,0),"")</f>
        <v/>
      </c>
      <c r="H101" s="24"/>
      <c r="I101" s="25" t="str">
        <f t="shared" si="7"/>
        <v/>
      </c>
      <c r="J101" s="26" t="str">
        <f t="shared" si="5"/>
        <v/>
      </c>
      <c r="K101" s="65" t="str">
        <f t="shared" si="6"/>
        <v/>
      </c>
    </row>
    <row r="102" spans="1:11" ht="24" customHeight="1" x14ac:dyDescent="0.15">
      <c r="A102" s="19" t="str">
        <f>IF(C102&lt;&gt;"",MAX(A$7:A101)+1,"")</f>
        <v/>
      </c>
      <c r="E102" s="21" t="str">
        <f>IFERROR(VLOOKUP(D102,'（最低賃金）'!$A$3:$C$49,2,0),"")</f>
        <v/>
      </c>
      <c r="H102" s="24"/>
      <c r="I102" s="25" t="str">
        <f t="shared" si="7"/>
        <v/>
      </c>
      <c r="J102" s="26" t="str">
        <f t="shared" si="5"/>
        <v/>
      </c>
      <c r="K102" s="65" t="str">
        <f t="shared" si="6"/>
        <v/>
      </c>
    </row>
    <row r="103" spans="1:11" ht="24" customHeight="1" x14ac:dyDescent="0.15">
      <c r="A103" s="19" t="str">
        <f>IF(C103&lt;&gt;"",MAX(A$7:A102)+1,"")</f>
        <v/>
      </c>
      <c r="E103" s="21" t="str">
        <f>IFERROR(VLOOKUP(D103,'（最低賃金）'!$A$3:$C$49,2,0),"")</f>
        <v/>
      </c>
      <c r="H103" s="24"/>
      <c r="I103" s="25" t="str">
        <f t="shared" si="7"/>
        <v/>
      </c>
      <c r="J103" s="26" t="str">
        <f t="shared" si="5"/>
        <v/>
      </c>
      <c r="K103" s="65" t="str">
        <f t="shared" si="6"/>
        <v/>
      </c>
    </row>
    <row r="104" spans="1:11" ht="24" customHeight="1" x14ac:dyDescent="0.15">
      <c r="A104" s="19" t="str">
        <f>IF(C104&lt;&gt;"",MAX(A$7:A103)+1,"")</f>
        <v/>
      </c>
      <c r="E104" s="21" t="str">
        <f>IFERROR(VLOOKUP(D104,'（最低賃金）'!$A$3:$C$49,2,0),"")</f>
        <v/>
      </c>
      <c r="H104" s="24"/>
      <c r="I104" s="25" t="str">
        <f t="shared" si="7"/>
        <v/>
      </c>
      <c r="J104" s="26" t="str">
        <f t="shared" si="5"/>
        <v/>
      </c>
      <c r="K104" s="65" t="str">
        <f t="shared" si="6"/>
        <v/>
      </c>
    </row>
    <row r="105" spans="1:11" ht="24" customHeight="1" x14ac:dyDescent="0.15">
      <c r="A105" s="19" t="str">
        <f>IF(C105&lt;&gt;"",MAX(A$7:A104)+1,"")</f>
        <v/>
      </c>
      <c r="E105" s="21" t="str">
        <f>IFERROR(VLOOKUP(D105,'（最低賃金）'!$A$3:$C$49,2,0),"")</f>
        <v/>
      </c>
      <c r="H105" s="24"/>
      <c r="I105" s="25" t="str">
        <f t="shared" si="7"/>
        <v/>
      </c>
      <c r="J105" s="26" t="str">
        <f t="shared" si="5"/>
        <v/>
      </c>
      <c r="K105" s="65" t="str">
        <f t="shared" si="6"/>
        <v/>
      </c>
    </row>
    <row r="106" spans="1:11" ht="24" customHeight="1" x14ac:dyDescent="0.15">
      <c r="A106" s="19" t="str">
        <f>IF(C106&lt;&gt;"",MAX(A$7:A105)+1,"")</f>
        <v/>
      </c>
      <c r="E106" s="21" t="str">
        <f>IFERROR(VLOOKUP(D106,'（最低賃金）'!$A$3:$C$49,2,0),"")</f>
        <v/>
      </c>
      <c r="H106" s="24"/>
      <c r="I106" s="25" t="str">
        <f t="shared" si="7"/>
        <v/>
      </c>
      <c r="J106" s="26" t="str">
        <f t="shared" si="5"/>
        <v/>
      </c>
      <c r="K106" s="65" t="str">
        <f t="shared" si="6"/>
        <v/>
      </c>
    </row>
    <row r="107" spans="1:11" ht="24" customHeight="1" x14ac:dyDescent="0.15">
      <c r="A107" s="19" t="str">
        <f>IF(C107&lt;&gt;"",MAX(A$7:A106)+1,"")</f>
        <v/>
      </c>
      <c r="E107" s="21" t="str">
        <f>IFERROR(VLOOKUP(D107,'（最低賃金）'!$A$3:$C$49,2,0),"")</f>
        <v/>
      </c>
      <c r="H107" s="24"/>
      <c r="I107" s="25" t="str">
        <f t="shared" si="7"/>
        <v/>
      </c>
      <c r="J107" s="26" t="str">
        <f t="shared" si="5"/>
        <v/>
      </c>
      <c r="K107" s="65" t="str">
        <f t="shared" si="6"/>
        <v/>
      </c>
    </row>
    <row r="108" spans="1:11" ht="24" customHeight="1" x14ac:dyDescent="0.15">
      <c r="A108" s="19" t="str">
        <f>IF(C108&lt;&gt;"",MAX(A$7:A107)+1,"")</f>
        <v/>
      </c>
      <c r="E108" s="21" t="str">
        <f>IFERROR(VLOOKUP(D108,'（最低賃金）'!$A$3:$C$49,2,0),"")</f>
        <v/>
      </c>
      <c r="H108" s="24"/>
      <c r="I108" s="25" t="str">
        <f t="shared" si="7"/>
        <v/>
      </c>
      <c r="J108" s="26" t="str">
        <f t="shared" si="5"/>
        <v/>
      </c>
      <c r="K108" s="65" t="str">
        <f t="shared" si="6"/>
        <v/>
      </c>
    </row>
    <row r="109" spans="1:11" ht="24" customHeight="1" x14ac:dyDescent="0.15">
      <c r="A109" s="19" t="str">
        <f>IF(C109&lt;&gt;"",MAX(A$7:A108)+1,"")</f>
        <v/>
      </c>
      <c r="E109" s="21" t="str">
        <f>IFERROR(VLOOKUP(D109,'（最低賃金）'!$A$3:$C$49,2,0),"")</f>
        <v/>
      </c>
      <c r="H109" s="24"/>
      <c r="I109" s="25" t="str">
        <f t="shared" si="7"/>
        <v/>
      </c>
      <c r="J109" s="26" t="str">
        <f t="shared" si="5"/>
        <v/>
      </c>
      <c r="K109" s="65" t="str">
        <f t="shared" si="6"/>
        <v/>
      </c>
    </row>
    <row r="110" spans="1:11" ht="24" customHeight="1" x14ac:dyDescent="0.15">
      <c r="A110" s="19" t="str">
        <f>IF(C110&lt;&gt;"",MAX(A$7:A109)+1,"")</f>
        <v/>
      </c>
      <c r="E110" s="21" t="str">
        <f>IFERROR(VLOOKUP(D110,'（最低賃金）'!$A$3:$C$49,2,0),"")</f>
        <v/>
      </c>
      <c r="H110" s="24"/>
      <c r="I110" s="25" t="str">
        <f t="shared" si="7"/>
        <v/>
      </c>
      <c r="J110" s="26" t="str">
        <f t="shared" si="5"/>
        <v/>
      </c>
      <c r="K110" s="65" t="str">
        <f t="shared" si="6"/>
        <v/>
      </c>
    </row>
    <row r="111" spans="1:11" ht="24" customHeight="1" x14ac:dyDescent="0.15">
      <c r="A111" s="19" t="str">
        <f>IF(C111&lt;&gt;"",MAX(A$7:A110)+1,"")</f>
        <v/>
      </c>
      <c r="E111" s="21" t="str">
        <f>IFERROR(VLOOKUP(D111,'（最低賃金）'!$A$3:$C$49,2,0),"")</f>
        <v/>
      </c>
      <c r="H111" s="24"/>
      <c r="I111" s="25" t="str">
        <f t="shared" si="7"/>
        <v/>
      </c>
      <c r="J111" s="26" t="str">
        <f t="shared" si="5"/>
        <v/>
      </c>
      <c r="K111" s="65" t="str">
        <f t="shared" si="6"/>
        <v/>
      </c>
    </row>
    <row r="112" spans="1:11" ht="24" customHeight="1" x14ac:dyDescent="0.15">
      <c r="A112" s="19" t="str">
        <f>IF(C112&lt;&gt;"",MAX(A$7:A111)+1,"")</f>
        <v/>
      </c>
      <c r="E112" s="21" t="str">
        <f>IFERROR(VLOOKUP(D112,'（最低賃金）'!$A$3:$C$49,2,0),"")</f>
        <v/>
      </c>
      <c r="H112" s="24"/>
      <c r="I112" s="25" t="str">
        <f t="shared" si="7"/>
        <v/>
      </c>
      <c r="J112" s="26" t="str">
        <f t="shared" si="5"/>
        <v/>
      </c>
      <c r="K112" s="65" t="str">
        <f t="shared" si="6"/>
        <v/>
      </c>
    </row>
    <row r="113" spans="1:11" ht="24" customHeight="1" x14ac:dyDescent="0.15">
      <c r="A113" s="19" t="str">
        <f>IF(C113&lt;&gt;"",MAX(A$7:A112)+1,"")</f>
        <v/>
      </c>
      <c r="E113" s="21" t="str">
        <f>IFERROR(VLOOKUP(D113,'（最低賃金）'!$A$3:$C$49,2,0),"")</f>
        <v/>
      </c>
      <c r="H113" s="24"/>
      <c r="I113" s="25" t="str">
        <f t="shared" si="7"/>
        <v/>
      </c>
      <c r="J113" s="26" t="str">
        <f t="shared" si="5"/>
        <v/>
      </c>
      <c r="K113" s="65" t="str">
        <f t="shared" si="6"/>
        <v/>
      </c>
    </row>
    <row r="114" spans="1:11" ht="24" customHeight="1" x14ac:dyDescent="0.15">
      <c r="A114" s="19" t="str">
        <f>IF(C114&lt;&gt;"",MAX(A$7:A113)+1,"")</f>
        <v/>
      </c>
      <c r="E114" s="21" t="str">
        <f>IFERROR(VLOOKUP(D114,'（最低賃金）'!$A$3:$C$49,2,0),"")</f>
        <v/>
      </c>
      <c r="H114" s="24"/>
      <c r="I114" s="25" t="str">
        <f t="shared" si="7"/>
        <v/>
      </c>
      <c r="J114" s="26" t="str">
        <f t="shared" si="5"/>
        <v/>
      </c>
      <c r="K114" s="65" t="str">
        <f t="shared" si="6"/>
        <v/>
      </c>
    </row>
    <row r="115" spans="1:11" ht="24" customHeight="1" x14ac:dyDescent="0.15">
      <c r="A115" s="19" t="str">
        <f>IF(C115&lt;&gt;"",MAX(A$7:A114)+1,"")</f>
        <v/>
      </c>
      <c r="E115" s="21" t="str">
        <f>IFERROR(VLOOKUP(D115,'（最低賃金）'!$A$3:$C$49,2,0),"")</f>
        <v/>
      </c>
      <c r="H115" s="24"/>
      <c r="I115" s="25" t="str">
        <f t="shared" si="7"/>
        <v/>
      </c>
      <c r="J115" s="26" t="str">
        <f t="shared" si="5"/>
        <v/>
      </c>
      <c r="K115" s="65" t="str">
        <f t="shared" si="6"/>
        <v/>
      </c>
    </row>
    <row r="116" spans="1:11" ht="24" customHeight="1" x14ac:dyDescent="0.15">
      <c r="A116" s="19" t="str">
        <f>IF(C116&lt;&gt;"",MAX(A$7:A115)+1,"")</f>
        <v/>
      </c>
      <c r="E116" s="21" t="str">
        <f>IFERROR(VLOOKUP(D116,'（最低賃金）'!$A$3:$C$49,2,0),"")</f>
        <v/>
      </c>
      <c r="H116" s="24"/>
      <c r="I116" s="25" t="str">
        <f t="shared" si="7"/>
        <v/>
      </c>
      <c r="J116" s="26" t="str">
        <f t="shared" si="5"/>
        <v/>
      </c>
      <c r="K116" s="65" t="str">
        <f t="shared" si="6"/>
        <v/>
      </c>
    </row>
    <row r="117" spans="1:11" ht="24" customHeight="1" x14ac:dyDescent="0.15">
      <c r="A117" s="19" t="str">
        <f>IF(C117&lt;&gt;"",MAX(A$7:A116)+1,"")</f>
        <v/>
      </c>
      <c r="E117" s="21" t="str">
        <f>IFERROR(VLOOKUP(D117,'（最低賃金）'!$A$3:$C$49,2,0),"")</f>
        <v/>
      </c>
      <c r="H117" s="24"/>
      <c r="I117" s="25" t="str">
        <f t="shared" si="7"/>
        <v/>
      </c>
      <c r="J117" s="26" t="str">
        <f t="shared" si="5"/>
        <v/>
      </c>
      <c r="K117" s="65" t="str">
        <f t="shared" si="6"/>
        <v/>
      </c>
    </row>
    <row r="118" spans="1:11" ht="24" customHeight="1" x14ac:dyDescent="0.15">
      <c r="A118" s="19" t="str">
        <f>IF(C118&lt;&gt;"",MAX(A$7:A117)+1,"")</f>
        <v/>
      </c>
      <c r="E118" s="21" t="str">
        <f>IFERROR(VLOOKUP(D118,'（最低賃金）'!$A$3:$C$49,2,0),"")</f>
        <v/>
      </c>
      <c r="H118" s="24"/>
      <c r="I118" s="25" t="str">
        <f t="shared" si="7"/>
        <v/>
      </c>
      <c r="J118" s="26" t="str">
        <f t="shared" si="5"/>
        <v/>
      </c>
      <c r="K118" s="65" t="str">
        <f t="shared" si="6"/>
        <v/>
      </c>
    </row>
    <row r="119" spans="1:11" ht="24" customHeight="1" x14ac:dyDescent="0.15">
      <c r="A119" s="19" t="str">
        <f>IF(C119&lt;&gt;"",MAX(A$7:A118)+1,"")</f>
        <v/>
      </c>
      <c r="E119" s="21" t="str">
        <f>IFERROR(VLOOKUP(D119,'（最低賃金）'!$A$3:$C$49,2,0),"")</f>
        <v/>
      </c>
      <c r="H119" s="24"/>
      <c r="I119" s="25" t="str">
        <f t="shared" si="7"/>
        <v/>
      </c>
      <c r="J119" s="26" t="str">
        <f t="shared" si="5"/>
        <v/>
      </c>
      <c r="K119" s="65" t="str">
        <f t="shared" si="6"/>
        <v/>
      </c>
    </row>
    <row r="120" spans="1:11" ht="24" customHeight="1" x14ac:dyDescent="0.15">
      <c r="A120" s="19" t="str">
        <f>IF(C120&lt;&gt;"",MAX(A$7:A119)+1,"")</f>
        <v/>
      </c>
      <c r="E120" s="21" t="str">
        <f>IFERROR(VLOOKUP(D120,'（最低賃金）'!$A$3:$C$49,2,0),"")</f>
        <v/>
      </c>
      <c r="H120" s="24"/>
      <c r="I120" s="25" t="str">
        <f t="shared" si="7"/>
        <v/>
      </c>
      <c r="J120" s="26" t="str">
        <f t="shared" si="5"/>
        <v/>
      </c>
      <c r="K120" s="65" t="str">
        <f t="shared" si="6"/>
        <v/>
      </c>
    </row>
    <row r="121" spans="1:11" ht="24" customHeight="1" x14ac:dyDescent="0.15">
      <c r="A121" s="19" t="str">
        <f>IF(C121&lt;&gt;"",MAX(A$7:A120)+1,"")</f>
        <v/>
      </c>
      <c r="E121" s="21" t="str">
        <f>IFERROR(VLOOKUP(D121,'（最低賃金）'!$A$3:$C$49,2,0),"")</f>
        <v/>
      </c>
      <c r="H121" s="24"/>
      <c r="I121" s="25" t="str">
        <f t="shared" si="7"/>
        <v/>
      </c>
      <c r="J121" s="26" t="str">
        <f t="shared" si="5"/>
        <v/>
      </c>
      <c r="K121" s="65" t="str">
        <f t="shared" si="6"/>
        <v/>
      </c>
    </row>
    <row r="122" spans="1:11" ht="24" customHeight="1" x14ac:dyDescent="0.15">
      <c r="A122" s="19" t="str">
        <f>IF(C122&lt;&gt;"",MAX(A$7:A121)+1,"")</f>
        <v/>
      </c>
      <c r="E122" s="21" t="str">
        <f>IFERROR(VLOOKUP(D122,'（最低賃金）'!$A$3:$C$49,2,0),"")</f>
        <v/>
      </c>
      <c r="H122" s="24"/>
      <c r="I122" s="25" t="str">
        <f t="shared" si="7"/>
        <v/>
      </c>
      <c r="J122" s="26" t="str">
        <f t="shared" si="5"/>
        <v/>
      </c>
      <c r="K122" s="65" t="str">
        <f t="shared" si="6"/>
        <v/>
      </c>
    </row>
    <row r="123" spans="1:11" ht="24" customHeight="1" x14ac:dyDescent="0.15">
      <c r="A123" s="19" t="str">
        <f>IF(C123&lt;&gt;"",MAX(A$7:A122)+1,"")</f>
        <v/>
      </c>
      <c r="E123" s="21" t="str">
        <f>IFERROR(VLOOKUP(D123,'（最低賃金）'!$A$3:$C$49,2,0),"")</f>
        <v/>
      </c>
      <c r="H123" s="24"/>
      <c r="I123" s="25" t="str">
        <f t="shared" si="7"/>
        <v/>
      </c>
      <c r="J123" s="26" t="str">
        <f t="shared" si="5"/>
        <v/>
      </c>
      <c r="K123" s="65" t="str">
        <f t="shared" si="6"/>
        <v/>
      </c>
    </row>
    <row r="124" spans="1:11" ht="24" customHeight="1" x14ac:dyDescent="0.15">
      <c r="A124" s="19" t="str">
        <f>IF(C124&lt;&gt;"",MAX(A$7:A123)+1,"")</f>
        <v/>
      </c>
      <c r="E124" s="21" t="str">
        <f>IFERROR(VLOOKUP(D124,'（最低賃金）'!$A$3:$C$49,2,0),"")</f>
        <v/>
      </c>
      <c r="H124" s="24"/>
      <c r="I124" s="25" t="str">
        <f t="shared" si="7"/>
        <v/>
      </c>
      <c r="J124" s="26" t="str">
        <f t="shared" si="5"/>
        <v/>
      </c>
      <c r="K124" s="65" t="str">
        <f t="shared" si="6"/>
        <v/>
      </c>
    </row>
    <row r="125" spans="1:11" ht="24" customHeight="1" x14ac:dyDescent="0.15">
      <c r="A125" s="19" t="str">
        <f>IF(C125&lt;&gt;"",MAX(A$7:A124)+1,"")</f>
        <v/>
      </c>
      <c r="E125" s="21" t="str">
        <f>IFERROR(VLOOKUP(D125,'（最低賃金）'!$A$3:$C$49,2,0),"")</f>
        <v/>
      </c>
      <c r="H125" s="24"/>
      <c r="I125" s="25" t="str">
        <f t="shared" si="7"/>
        <v/>
      </c>
      <c r="J125" s="26" t="str">
        <f t="shared" si="5"/>
        <v/>
      </c>
      <c r="K125" s="65" t="str">
        <f t="shared" si="6"/>
        <v/>
      </c>
    </row>
    <row r="126" spans="1:11" ht="24" customHeight="1" x14ac:dyDescent="0.15">
      <c r="A126" s="19" t="str">
        <f>IF(C126&lt;&gt;"",MAX(A$7:A125)+1,"")</f>
        <v/>
      </c>
      <c r="E126" s="21" t="str">
        <f>IFERROR(VLOOKUP(D126,'（最低賃金）'!$A$3:$C$49,2,0),"")</f>
        <v/>
      </c>
      <c r="H126" s="24"/>
      <c r="I126" s="25" t="str">
        <f t="shared" si="7"/>
        <v/>
      </c>
      <c r="J126" s="26" t="str">
        <f t="shared" si="5"/>
        <v/>
      </c>
      <c r="K126" s="65" t="str">
        <f t="shared" si="6"/>
        <v/>
      </c>
    </row>
    <row r="127" spans="1:11" ht="24" customHeight="1" x14ac:dyDescent="0.15">
      <c r="A127" s="19" t="str">
        <f>IF(C127&lt;&gt;"",MAX(A$7:A126)+1,"")</f>
        <v/>
      </c>
      <c r="E127" s="21" t="str">
        <f>IFERROR(VLOOKUP(D127,'（最低賃金）'!$A$3:$C$49,2,0),"")</f>
        <v/>
      </c>
      <c r="H127" s="24"/>
      <c r="I127" s="25" t="str">
        <f t="shared" si="7"/>
        <v/>
      </c>
      <c r="J127" s="26" t="str">
        <f t="shared" si="5"/>
        <v/>
      </c>
      <c r="K127" s="65" t="str">
        <f t="shared" si="6"/>
        <v/>
      </c>
    </row>
    <row r="128" spans="1:11" ht="24" customHeight="1" x14ac:dyDescent="0.15">
      <c r="A128" s="19" t="str">
        <f>IF(C128&lt;&gt;"",MAX(A$7:A127)+1,"")</f>
        <v/>
      </c>
      <c r="E128" s="21" t="str">
        <f>IFERROR(VLOOKUP(D128,'（最低賃金）'!$A$3:$C$49,2,0),"")</f>
        <v/>
      </c>
      <c r="H128" s="24"/>
      <c r="I128" s="25" t="str">
        <f t="shared" si="7"/>
        <v/>
      </c>
      <c r="J128" s="26" t="str">
        <f t="shared" si="5"/>
        <v/>
      </c>
      <c r="K128" s="65" t="str">
        <f t="shared" si="6"/>
        <v/>
      </c>
    </row>
    <row r="129" spans="1:11" ht="24" customHeight="1" x14ac:dyDescent="0.15">
      <c r="A129" s="19" t="str">
        <f>IF(C129&lt;&gt;"",MAX(A$7:A128)+1,"")</f>
        <v/>
      </c>
      <c r="E129" s="21" t="str">
        <f>IFERROR(VLOOKUP(D129,'（最低賃金）'!$A$3:$C$49,2,0),"")</f>
        <v/>
      </c>
      <c r="H129" s="24"/>
      <c r="I129" s="25" t="str">
        <f t="shared" si="7"/>
        <v/>
      </c>
      <c r="J129" s="26" t="str">
        <f t="shared" si="5"/>
        <v/>
      </c>
      <c r="K129" s="65" t="str">
        <f t="shared" si="6"/>
        <v/>
      </c>
    </row>
    <row r="130" spans="1:11" ht="24" customHeight="1" x14ac:dyDescent="0.15">
      <c r="A130" s="19" t="str">
        <f>IF(C130&lt;&gt;"",MAX(A$7:A129)+1,"")</f>
        <v/>
      </c>
      <c r="E130" s="21" t="str">
        <f>IFERROR(VLOOKUP(D130,'（最低賃金）'!$A$3:$C$49,2,0),"")</f>
        <v/>
      </c>
      <c r="H130" s="24"/>
      <c r="I130" s="25" t="str">
        <f t="shared" si="7"/>
        <v/>
      </c>
      <c r="J130" s="26" t="str">
        <f t="shared" si="5"/>
        <v/>
      </c>
      <c r="K130" s="65" t="str">
        <f t="shared" si="6"/>
        <v/>
      </c>
    </row>
    <row r="131" spans="1:11" ht="24" customHeight="1" x14ac:dyDescent="0.15">
      <c r="A131" s="19" t="str">
        <f>IF(C131&lt;&gt;"",MAX(A$7:A130)+1,"")</f>
        <v/>
      </c>
      <c r="E131" s="21" t="str">
        <f>IFERROR(VLOOKUP(D131,'（最低賃金）'!$A$3:$C$49,2,0),"")</f>
        <v/>
      </c>
      <c r="H131" s="24"/>
      <c r="I131" s="25" t="str">
        <f t="shared" si="7"/>
        <v/>
      </c>
      <c r="J131" s="26" t="str">
        <f t="shared" si="5"/>
        <v/>
      </c>
      <c r="K131" s="65" t="str">
        <f t="shared" si="6"/>
        <v/>
      </c>
    </row>
    <row r="132" spans="1:11" ht="24" customHeight="1" x14ac:dyDescent="0.15">
      <c r="A132" s="19" t="str">
        <f>IF(C132&lt;&gt;"",MAX(A$7:A131)+1,"")</f>
        <v/>
      </c>
      <c r="E132" s="21" t="str">
        <f>IFERROR(VLOOKUP(D132,'（最低賃金）'!$A$3:$C$49,2,0),"")</f>
        <v/>
      </c>
      <c r="H132" s="24"/>
      <c r="I132" s="25" t="str">
        <f t="shared" si="7"/>
        <v/>
      </c>
      <c r="J132" s="26" t="str">
        <f t="shared" si="5"/>
        <v/>
      </c>
      <c r="K132" s="65" t="str">
        <f t="shared" si="6"/>
        <v/>
      </c>
    </row>
    <row r="133" spans="1:11" ht="24" customHeight="1" x14ac:dyDescent="0.15">
      <c r="A133" s="19" t="str">
        <f>IF(C133&lt;&gt;"",MAX(A$7:A132)+1,"")</f>
        <v/>
      </c>
      <c r="E133" s="21" t="str">
        <f>IFERROR(VLOOKUP(D133,'（最低賃金）'!$A$3:$C$49,2,0),"")</f>
        <v/>
      </c>
      <c r="H133" s="24"/>
      <c r="I133" s="25" t="str">
        <f t="shared" si="7"/>
        <v/>
      </c>
      <c r="J133" s="26" t="str">
        <f t="shared" si="5"/>
        <v/>
      </c>
      <c r="K133" s="65" t="str">
        <f t="shared" si="6"/>
        <v/>
      </c>
    </row>
    <row r="134" spans="1:11" ht="24" customHeight="1" x14ac:dyDescent="0.15">
      <c r="A134" s="19" t="str">
        <f>IF(C134&lt;&gt;"",MAX(A$7:A133)+1,"")</f>
        <v/>
      </c>
      <c r="E134" s="21" t="str">
        <f>IFERROR(VLOOKUP(D134,'（最低賃金）'!$A$3:$C$49,2,0),"")</f>
        <v/>
      </c>
      <c r="H134" s="24"/>
      <c r="I134" s="25" t="str">
        <f t="shared" si="7"/>
        <v/>
      </c>
      <c r="J134" s="26" t="str">
        <f t="shared" si="5"/>
        <v/>
      </c>
      <c r="K134" s="65" t="str">
        <f t="shared" si="6"/>
        <v/>
      </c>
    </row>
    <row r="135" spans="1:11" ht="24" customHeight="1" x14ac:dyDescent="0.15">
      <c r="A135" s="19" t="str">
        <f>IF(C135&lt;&gt;"",MAX(A$7:A134)+1,"")</f>
        <v/>
      </c>
      <c r="E135" s="21" t="str">
        <f>IFERROR(VLOOKUP(D135,'（最低賃金）'!$A$3:$C$49,2,0),"")</f>
        <v/>
      </c>
      <c r="H135" s="24"/>
      <c r="I135" s="25" t="str">
        <f t="shared" si="7"/>
        <v/>
      </c>
      <c r="J135" s="26" t="str">
        <f t="shared" si="5"/>
        <v/>
      </c>
      <c r="K135" s="65" t="str">
        <f t="shared" si="6"/>
        <v/>
      </c>
    </row>
    <row r="136" spans="1:11" ht="24" customHeight="1" x14ac:dyDescent="0.15">
      <c r="A136" s="19" t="str">
        <f>IF(C136&lt;&gt;"",MAX(A$7:A135)+1,"")</f>
        <v/>
      </c>
      <c r="E136" s="21" t="str">
        <f>IFERROR(VLOOKUP(D136,'（最低賃金）'!$A$3:$C$49,2,0),"")</f>
        <v/>
      </c>
      <c r="H136" s="24"/>
      <c r="I136" s="25" t="str">
        <f t="shared" si="7"/>
        <v/>
      </c>
      <c r="J136" s="26" t="str">
        <f t="shared" ref="J136:J199" si="8">IF(OR(E136="",I136=""),"",IF(OR(I136&lt;E136,ISNUMBER(I136)=FALSE),"×(法定外・特例等対象外です)",IF(I136&lt;=E136+50,"〇","－")))</f>
        <v/>
      </c>
      <c r="K136" s="65" t="str">
        <f t="shared" ref="K136:K199" si="9">IF(AND(C136="",D136="",F136="",G136="",H136=""),"",IF(C136="","←C列に従業員名を姓名(フルネーム)で入力してください。誤変換にお気を付けください。",IF(D136="","←D列に都道府県を入力してください",IF(F136="","←F列で給与の制度を１～３から選んでください",IF(AND(OR(F136=1,F136=2,F136=3),G136=""),"←G列に金額を入力してください",IF(AND(OR(F136=1,F136=2),H136=""),"←H列に所定労働時間を入力してください",""))))))</f>
        <v/>
      </c>
    </row>
    <row r="137" spans="1:11" ht="24" customHeight="1" x14ac:dyDescent="0.15">
      <c r="A137" s="19" t="str">
        <f>IF(C137&lt;&gt;"",MAX(A$7:A136)+1,"")</f>
        <v/>
      </c>
      <c r="E137" s="21" t="str">
        <f>IFERROR(VLOOKUP(D137,'（最低賃金）'!$A$3:$C$49,2,0),"")</f>
        <v/>
      </c>
      <c r="H137" s="24"/>
      <c r="I137" s="25" t="str">
        <f t="shared" si="7"/>
        <v/>
      </c>
      <c r="J137" s="26" t="str">
        <f t="shared" si="8"/>
        <v/>
      </c>
      <c r="K137" s="65" t="str">
        <f t="shared" si="9"/>
        <v/>
      </c>
    </row>
    <row r="138" spans="1:11" ht="24" customHeight="1" x14ac:dyDescent="0.15">
      <c r="A138" s="19" t="str">
        <f>IF(C138&lt;&gt;"",MAX(A$7:A137)+1,"")</f>
        <v/>
      </c>
      <c r="E138" s="21" t="str">
        <f>IFERROR(VLOOKUP(D138,'（最低賃金）'!$A$3:$C$49,2,0),"")</f>
        <v/>
      </c>
      <c r="H138" s="24"/>
      <c r="I138" s="25" t="str">
        <f t="shared" ref="I138:I201" si="10">IFERROR(IF(AND(OR(F138=1,F138=2,F138=3),G138=""),"G列に金額を入力してください",IF(AND(OR(F138=1,F138=2),H138=""),"H列に労働時間を入力してください",IF(OR(F138=1,F138=2),ROUNDDOWN(G138/H138,),IF($F138=3,G138,"")))),"")</f>
        <v/>
      </c>
      <c r="J138" s="26" t="str">
        <f t="shared" si="8"/>
        <v/>
      </c>
      <c r="K138" s="65" t="str">
        <f t="shared" si="9"/>
        <v/>
      </c>
    </row>
    <row r="139" spans="1:11" ht="24" customHeight="1" x14ac:dyDescent="0.15">
      <c r="A139" s="19" t="str">
        <f>IF(C139&lt;&gt;"",MAX(A$7:A138)+1,"")</f>
        <v/>
      </c>
      <c r="E139" s="21" t="str">
        <f>IFERROR(VLOOKUP(D139,'（最低賃金）'!$A$3:$C$49,2,0),"")</f>
        <v/>
      </c>
      <c r="H139" s="24"/>
      <c r="I139" s="25" t="str">
        <f t="shared" si="10"/>
        <v/>
      </c>
      <c r="J139" s="26" t="str">
        <f t="shared" si="8"/>
        <v/>
      </c>
      <c r="K139" s="65" t="str">
        <f t="shared" si="9"/>
        <v/>
      </c>
    </row>
    <row r="140" spans="1:11" ht="24" customHeight="1" x14ac:dyDescent="0.15">
      <c r="A140" s="19" t="str">
        <f>IF(C140&lt;&gt;"",MAX(A$7:A139)+1,"")</f>
        <v/>
      </c>
      <c r="E140" s="21" t="str">
        <f>IFERROR(VLOOKUP(D140,'（最低賃金）'!$A$3:$C$49,2,0),"")</f>
        <v/>
      </c>
      <c r="H140" s="24"/>
      <c r="I140" s="25" t="str">
        <f t="shared" si="10"/>
        <v/>
      </c>
      <c r="J140" s="26" t="str">
        <f t="shared" si="8"/>
        <v/>
      </c>
      <c r="K140" s="65" t="str">
        <f t="shared" si="9"/>
        <v/>
      </c>
    </row>
    <row r="141" spans="1:11" ht="24" customHeight="1" x14ac:dyDescent="0.15">
      <c r="A141" s="19" t="str">
        <f>IF(C141&lt;&gt;"",MAX(A$7:A140)+1,"")</f>
        <v/>
      </c>
      <c r="E141" s="21" t="str">
        <f>IFERROR(VLOOKUP(D141,'（最低賃金）'!$A$3:$C$49,2,0),"")</f>
        <v/>
      </c>
      <c r="H141" s="24"/>
      <c r="I141" s="25" t="str">
        <f t="shared" si="10"/>
        <v/>
      </c>
      <c r="J141" s="26" t="str">
        <f t="shared" si="8"/>
        <v/>
      </c>
      <c r="K141" s="65" t="str">
        <f t="shared" si="9"/>
        <v/>
      </c>
    </row>
    <row r="142" spans="1:11" ht="24" customHeight="1" x14ac:dyDescent="0.15">
      <c r="A142" s="19" t="str">
        <f>IF(C142&lt;&gt;"",MAX(A$7:A141)+1,"")</f>
        <v/>
      </c>
      <c r="E142" s="21" t="str">
        <f>IFERROR(VLOOKUP(D142,'（最低賃金）'!$A$3:$C$49,2,0),"")</f>
        <v/>
      </c>
      <c r="H142" s="24"/>
      <c r="I142" s="25" t="str">
        <f t="shared" si="10"/>
        <v/>
      </c>
      <c r="J142" s="26" t="str">
        <f t="shared" si="8"/>
        <v/>
      </c>
      <c r="K142" s="65" t="str">
        <f t="shared" si="9"/>
        <v/>
      </c>
    </row>
    <row r="143" spans="1:11" ht="24" customHeight="1" x14ac:dyDescent="0.15">
      <c r="A143" s="19" t="str">
        <f>IF(C143&lt;&gt;"",MAX(A$7:A142)+1,"")</f>
        <v/>
      </c>
      <c r="E143" s="21" t="str">
        <f>IFERROR(VLOOKUP(D143,'（最低賃金）'!$A$3:$C$49,2,0),"")</f>
        <v/>
      </c>
      <c r="H143" s="24"/>
      <c r="I143" s="25" t="str">
        <f t="shared" si="10"/>
        <v/>
      </c>
      <c r="J143" s="26" t="str">
        <f t="shared" si="8"/>
        <v/>
      </c>
      <c r="K143" s="65" t="str">
        <f t="shared" si="9"/>
        <v/>
      </c>
    </row>
    <row r="144" spans="1:11" ht="24" customHeight="1" x14ac:dyDescent="0.15">
      <c r="A144" s="19" t="str">
        <f>IF(C144&lt;&gt;"",MAX(A$7:A143)+1,"")</f>
        <v/>
      </c>
      <c r="E144" s="21" t="str">
        <f>IFERROR(VLOOKUP(D144,'（最低賃金）'!$A$3:$C$49,2,0),"")</f>
        <v/>
      </c>
      <c r="H144" s="24"/>
      <c r="I144" s="25" t="str">
        <f t="shared" si="10"/>
        <v/>
      </c>
      <c r="J144" s="26" t="str">
        <f t="shared" si="8"/>
        <v/>
      </c>
      <c r="K144" s="65" t="str">
        <f t="shared" si="9"/>
        <v/>
      </c>
    </row>
    <row r="145" spans="1:11" ht="24" customHeight="1" x14ac:dyDescent="0.15">
      <c r="A145" s="19" t="str">
        <f>IF(C145&lt;&gt;"",MAX(A$7:A144)+1,"")</f>
        <v/>
      </c>
      <c r="E145" s="21" t="str">
        <f>IFERROR(VLOOKUP(D145,'（最低賃金）'!$A$3:$C$49,2,0),"")</f>
        <v/>
      </c>
      <c r="H145" s="24"/>
      <c r="I145" s="25" t="str">
        <f t="shared" si="10"/>
        <v/>
      </c>
      <c r="J145" s="26" t="str">
        <f t="shared" si="8"/>
        <v/>
      </c>
      <c r="K145" s="65" t="str">
        <f t="shared" si="9"/>
        <v/>
      </c>
    </row>
    <row r="146" spans="1:11" ht="24" customHeight="1" x14ac:dyDescent="0.15">
      <c r="A146" s="19" t="str">
        <f>IF(C146&lt;&gt;"",MAX(A$7:A145)+1,"")</f>
        <v/>
      </c>
      <c r="E146" s="21" t="str">
        <f>IFERROR(VLOOKUP(D146,'（最低賃金）'!$A$3:$C$49,2,0),"")</f>
        <v/>
      </c>
      <c r="H146" s="24"/>
      <c r="I146" s="25" t="str">
        <f t="shared" si="10"/>
        <v/>
      </c>
      <c r="J146" s="26" t="str">
        <f t="shared" si="8"/>
        <v/>
      </c>
      <c r="K146" s="65" t="str">
        <f t="shared" si="9"/>
        <v/>
      </c>
    </row>
    <row r="147" spans="1:11" ht="24" customHeight="1" x14ac:dyDescent="0.15">
      <c r="A147" s="19" t="str">
        <f>IF(C147&lt;&gt;"",MAX(A$7:A146)+1,"")</f>
        <v/>
      </c>
      <c r="E147" s="21" t="str">
        <f>IFERROR(VLOOKUP(D147,'（最低賃金）'!$A$3:$C$49,2,0),"")</f>
        <v/>
      </c>
      <c r="H147" s="24"/>
      <c r="I147" s="25" t="str">
        <f t="shared" si="10"/>
        <v/>
      </c>
      <c r="J147" s="26" t="str">
        <f t="shared" si="8"/>
        <v/>
      </c>
      <c r="K147" s="65" t="str">
        <f t="shared" si="9"/>
        <v/>
      </c>
    </row>
    <row r="148" spans="1:11" ht="24" customHeight="1" x14ac:dyDescent="0.15">
      <c r="A148" s="19" t="str">
        <f>IF(C148&lt;&gt;"",MAX(A$7:A147)+1,"")</f>
        <v/>
      </c>
      <c r="E148" s="21" t="str">
        <f>IFERROR(VLOOKUP(D148,'（最低賃金）'!$A$3:$C$49,2,0),"")</f>
        <v/>
      </c>
      <c r="H148" s="24"/>
      <c r="I148" s="25" t="str">
        <f t="shared" si="10"/>
        <v/>
      </c>
      <c r="J148" s="26" t="str">
        <f t="shared" si="8"/>
        <v/>
      </c>
      <c r="K148" s="65" t="str">
        <f t="shared" si="9"/>
        <v/>
      </c>
    </row>
    <row r="149" spans="1:11" ht="24" customHeight="1" x14ac:dyDescent="0.15">
      <c r="A149" s="19" t="str">
        <f>IF(C149&lt;&gt;"",MAX(A$7:A148)+1,"")</f>
        <v/>
      </c>
      <c r="E149" s="21" t="str">
        <f>IFERROR(VLOOKUP(D149,'（最低賃金）'!$A$3:$C$49,2,0),"")</f>
        <v/>
      </c>
      <c r="H149" s="24"/>
      <c r="I149" s="25" t="str">
        <f t="shared" si="10"/>
        <v/>
      </c>
      <c r="J149" s="26" t="str">
        <f t="shared" si="8"/>
        <v/>
      </c>
      <c r="K149" s="65" t="str">
        <f t="shared" si="9"/>
        <v/>
      </c>
    </row>
    <row r="150" spans="1:11" ht="24" customHeight="1" x14ac:dyDescent="0.15">
      <c r="A150" s="19" t="str">
        <f>IF(C150&lt;&gt;"",MAX(A$7:A149)+1,"")</f>
        <v/>
      </c>
      <c r="E150" s="21" t="str">
        <f>IFERROR(VLOOKUP(D150,'（最低賃金）'!$A$3:$C$49,2,0),"")</f>
        <v/>
      </c>
      <c r="H150" s="24"/>
      <c r="I150" s="25" t="str">
        <f t="shared" si="10"/>
        <v/>
      </c>
      <c r="J150" s="26" t="str">
        <f t="shared" si="8"/>
        <v/>
      </c>
      <c r="K150" s="65" t="str">
        <f t="shared" si="9"/>
        <v/>
      </c>
    </row>
    <row r="151" spans="1:11" ht="24" customHeight="1" x14ac:dyDescent="0.15">
      <c r="A151" s="19" t="str">
        <f>IF(C151&lt;&gt;"",MAX(A$7:A150)+1,"")</f>
        <v/>
      </c>
      <c r="E151" s="21" t="str">
        <f>IFERROR(VLOOKUP(D151,'（最低賃金）'!$A$3:$C$49,2,0),"")</f>
        <v/>
      </c>
      <c r="H151" s="24"/>
      <c r="I151" s="25" t="str">
        <f t="shared" si="10"/>
        <v/>
      </c>
      <c r="J151" s="26" t="str">
        <f t="shared" si="8"/>
        <v/>
      </c>
      <c r="K151" s="65" t="str">
        <f t="shared" si="9"/>
        <v/>
      </c>
    </row>
    <row r="152" spans="1:11" ht="24" customHeight="1" x14ac:dyDescent="0.15">
      <c r="A152" s="19" t="str">
        <f>IF(C152&lt;&gt;"",MAX(A$7:A151)+1,"")</f>
        <v/>
      </c>
      <c r="E152" s="21" t="str">
        <f>IFERROR(VLOOKUP(D152,'（最低賃金）'!$A$3:$C$49,2,0),"")</f>
        <v/>
      </c>
      <c r="H152" s="24"/>
      <c r="I152" s="25" t="str">
        <f t="shared" si="10"/>
        <v/>
      </c>
      <c r="J152" s="26" t="str">
        <f t="shared" si="8"/>
        <v/>
      </c>
      <c r="K152" s="65" t="str">
        <f t="shared" si="9"/>
        <v/>
      </c>
    </row>
    <row r="153" spans="1:11" ht="24" customHeight="1" x14ac:dyDescent="0.15">
      <c r="A153" s="19" t="str">
        <f>IF(C153&lt;&gt;"",MAX(A$7:A152)+1,"")</f>
        <v/>
      </c>
      <c r="E153" s="21" t="str">
        <f>IFERROR(VLOOKUP(D153,'（最低賃金）'!$A$3:$C$49,2,0),"")</f>
        <v/>
      </c>
      <c r="H153" s="24"/>
      <c r="I153" s="25" t="str">
        <f t="shared" si="10"/>
        <v/>
      </c>
      <c r="J153" s="26" t="str">
        <f t="shared" si="8"/>
        <v/>
      </c>
      <c r="K153" s="65" t="str">
        <f t="shared" si="9"/>
        <v/>
      </c>
    </row>
    <row r="154" spans="1:11" ht="24" customHeight="1" x14ac:dyDescent="0.15">
      <c r="A154" s="19" t="str">
        <f>IF(C154&lt;&gt;"",MAX(A$7:A153)+1,"")</f>
        <v/>
      </c>
      <c r="E154" s="21" t="str">
        <f>IFERROR(VLOOKUP(D154,'（最低賃金）'!$A$3:$C$49,2,0),"")</f>
        <v/>
      </c>
      <c r="H154" s="24"/>
      <c r="I154" s="25" t="str">
        <f t="shared" si="10"/>
        <v/>
      </c>
      <c r="J154" s="26" t="str">
        <f t="shared" si="8"/>
        <v/>
      </c>
      <c r="K154" s="65" t="str">
        <f t="shared" si="9"/>
        <v/>
      </c>
    </row>
    <row r="155" spans="1:11" ht="24" customHeight="1" x14ac:dyDescent="0.15">
      <c r="A155" s="19" t="str">
        <f>IF(C155&lt;&gt;"",MAX(A$7:A154)+1,"")</f>
        <v/>
      </c>
      <c r="E155" s="21" t="str">
        <f>IFERROR(VLOOKUP(D155,'（最低賃金）'!$A$3:$C$49,2,0),"")</f>
        <v/>
      </c>
      <c r="H155" s="24"/>
      <c r="I155" s="25" t="str">
        <f t="shared" si="10"/>
        <v/>
      </c>
      <c r="J155" s="26" t="str">
        <f t="shared" si="8"/>
        <v/>
      </c>
      <c r="K155" s="65" t="str">
        <f t="shared" si="9"/>
        <v/>
      </c>
    </row>
    <row r="156" spans="1:11" ht="24" customHeight="1" x14ac:dyDescent="0.15">
      <c r="A156" s="19" t="str">
        <f>IF(C156&lt;&gt;"",MAX(A$7:A155)+1,"")</f>
        <v/>
      </c>
      <c r="E156" s="21" t="str">
        <f>IFERROR(VLOOKUP(D156,'（最低賃金）'!$A$3:$C$49,2,0),"")</f>
        <v/>
      </c>
      <c r="H156" s="24"/>
      <c r="I156" s="25" t="str">
        <f t="shared" si="10"/>
        <v/>
      </c>
      <c r="J156" s="26" t="str">
        <f t="shared" si="8"/>
        <v/>
      </c>
      <c r="K156" s="65" t="str">
        <f t="shared" si="9"/>
        <v/>
      </c>
    </row>
    <row r="157" spans="1:11" ht="24" customHeight="1" x14ac:dyDescent="0.15">
      <c r="A157" s="19" t="str">
        <f>IF(C157&lt;&gt;"",MAX(A$7:A156)+1,"")</f>
        <v/>
      </c>
      <c r="E157" s="21" t="str">
        <f>IFERROR(VLOOKUP(D157,'（最低賃金）'!$A$3:$C$49,2,0),"")</f>
        <v/>
      </c>
      <c r="H157" s="24"/>
      <c r="I157" s="25" t="str">
        <f t="shared" si="10"/>
        <v/>
      </c>
      <c r="J157" s="26" t="str">
        <f t="shared" si="8"/>
        <v/>
      </c>
      <c r="K157" s="65" t="str">
        <f t="shared" si="9"/>
        <v/>
      </c>
    </row>
    <row r="158" spans="1:11" ht="24" customHeight="1" x14ac:dyDescent="0.15">
      <c r="A158" s="19" t="str">
        <f>IF(C158&lt;&gt;"",MAX(A$7:A157)+1,"")</f>
        <v/>
      </c>
      <c r="E158" s="21" t="str">
        <f>IFERROR(VLOOKUP(D158,'（最低賃金）'!$A$3:$C$49,2,0),"")</f>
        <v/>
      </c>
      <c r="H158" s="24"/>
      <c r="I158" s="25" t="str">
        <f t="shared" si="10"/>
        <v/>
      </c>
      <c r="J158" s="26" t="str">
        <f t="shared" si="8"/>
        <v/>
      </c>
      <c r="K158" s="65" t="str">
        <f t="shared" si="9"/>
        <v/>
      </c>
    </row>
    <row r="159" spans="1:11" ht="24" customHeight="1" x14ac:dyDescent="0.15">
      <c r="A159" s="19" t="str">
        <f>IF(C159&lt;&gt;"",MAX(A$7:A158)+1,"")</f>
        <v/>
      </c>
      <c r="E159" s="21" t="str">
        <f>IFERROR(VLOOKUP(D159,'（最低賃金）'!$A$3:$C$49,2,0),"")</f>
        <v/>
      </c>
      <c r="H159" s="24"/>
      <c r="I159" s="25" t="str">
        <f t="shared" si="10"/>
        <v/>
      </c>
      <c r="J159" s="26" t="str">
        <f t="shared" si="8"/>
        <v/>
      </c>
      <c r="K159" s="65" t="str">
        <f t="shared" si="9"/>
        <v/>
      </c>
    </row>
    <row r="160" spans="1:11" ht="24" customHeight="1" x14ac:dyDescent="0.15">
      <c r="A160" s="19" t="str">
        <f>IF(C160&lt;&gt;"",MAX(A$7:A159)+1,"")</f>
        <v/>
      </c>
      <c r="E160" s="21" t="str">
        <f>IFERROR(VLOOKUP(D160,'（最低賃金）'!$A$3:$C$49,2,0),"")</f>
        <v/>
      </c>
      <c r="H160" s="24"/>
      <c r="I160" s="25" t="str">
        <f t="shared" si="10"/>
        <v/>
      </c>
      <c r="J160" s="26" t="str">
        <f t="shared" si="8"/>
        <v/>
      </c>
      <c r="K160" s="65" t="str">
        <f t="shared" si="9"/>
        <v/>
      </c>
    </row>
    <row r="161" spans="1:11" ht="24" customHeight="1" x14ac:dyDescent="0.15">
      <c r="A161" s="19" t="str">
        <f>IF(C161&lt;&gt;"",MAX(A$7:A160)+1,"")</f>
        <v/>
      </c>
      <c r="E161" s="21" t="str">
        <f>IFERROR(VLOOKUP(D161,'（最低賃金）'!$A$3:$C$49,2,0),"")</f>
        <v/>
      </c>
      <c r="H161" s="24"/>
      <c r="I161" s="25" t="str">
        <f t="shared" si="10"/>
        <v/>
      </c>
      <c r="J161" s="26" t="str">
        <f t="shared" si="8"/>
        <v/>
      </c>
      <c r="K161" s="65" t="str">
        <f t="shared" si="9"/>
        <v/>
      </c>
    </row>
    <row r="162" spans="1:11" ht="24" customHeight="1" x14ac:dyDescent="0.15">
      <c r="A162" s="19" t="str">
        <f>IF(C162&lt;&gt;"",MAX(A$7:A161)+1,"")</f>
        <v/>
      </c>
      <c r="E162" s="21" t="str">
        <f>IFERROR(VLOOKUP(D162,'（最低賃金）'!$A$3:$C$49,2,0),"")</f>
        <v/>
      </c>
      <c r="H162" s="24"/>
      <c r="I162" s="25" t="str">
        <f t="shared" si="10"/>
        <v/>
      </c>
      <c r="J162" s="26" t="str">
        <f t="shared" si="8"/>
        <v/>
      </c>
      <c r="K162" s="65" t="str">
        <f t="shared" si="9"/>
        <v/>
      </c>
    </row>
    <row r="163" spans="1:11" ht="24" customHeight="1" x14ac:dyDescent="0.15">
      <c r="A163" s="19" t="str">
        <f>IF(C163&lt;&gt;"",MAX(A$7:A162)+1,"")</f>
        <v/>
      </c>
      <c r="E163" s="21" t="str">
        <f>IFERROR(VLOOKUP(D163,'（最低賃金）'!$A$3:$C$49,2,0),"")</f>
        <v/>
      </c>
      <c r="H163" s="24"/>
      <c r="I163" s="25" t="str">
        <f t="shared" si="10"/>
        <v/>
      </c>
      <c r="J163" s="26" t="str">
        <f t="shared" si="8"/>
        <v/>
      </c>
      <c r="K163" s="65" t="str">
        <f t="shared" si="9"/>
        <v/>
      </c>
    </row>
    <row r="164" spans="1:11" ht="24" customHeight="1" x14ac:dyDescent="0.15">
      <c r="A164" s="19" t="str">
        <f>IF(C164&lt;&gt;"",MAX(A$7:A163)+1,"")</f>
        <v/>
      </c>
      <c r="E164" s="21" t="str">
        <f>IFERROR(VLOOKUP(D164,'（最低賃金）'!$A$3:$C$49,2,0),"")</f>
        <v/>
      </c>
      <c r="H164" s="24"/>
      <c r="I164" s="25" t="str">
        <f t="shared" si="10"/>
        <v/>
      </c>
      <c r="J164" s="26" t="str">
        <f t="shared" si="8"/>
        <v/>
      </c>
      <c r="K164" s="65" t="str">
        <f t="shared" si="9"/>
        <v/>
      </c>
    </row>
    <row r="165" spans="1:11" ht="24" customHeight="1" x14ac:dyDescent="0.15">
      <c r="A165" s="19" t="str">
        <f>IF(C165&lt;&gt;"",MAX(A$7:A164)+1,"")</f>
        <v/>
      </c>
      <c r="E165" s="21" t="str">
        <f>IFERROR(VLOOKUP(D165,'（最低賃金）'!$A$3:$C$49,2,0),"")</f>
        <v/>
      </c>
      <c r="H165" s="24"/>
      <c r="I165" s="25" t="str">
        <f t="shared" si="10"/>
        <v/>
      </c>
      <c r="J165" s="26" t="str">
        <f t="shared" si="8"/>
        <v/>
      </c>
      <c r="K165" s="65" t="str">
        <f t="shared" si="9"/>
        <v/>
      </c>
    </row>
    <row r="166" spans="1:11" ht="24" customHeight="1" x14ac:dyDescent="0.15">
      <c r="A166" s="19" t="str">
        <f>IF(C166&lt;&gt;"",MAX(A$7:A165)+1,"")</f>
        <v/>
      </c>
      <c r="E166" s="21" t="str">
        <f>IFERROR(VLOOKUP(D166,'（最低賃金）'!$A$3:$C$49,2,0),"")</f>
        <v/>
      </c>
      <c r="H166" s="24"/>
      <c r="I166" s="25" t="str">
        <f t="shared" si="10"/>
        <v/>
      </c>
      <c r="J166" s="26" t="str">
        <f t="shared" si="8"/>
        <v/>
      </c>
      <c r="K166" s="65" t="str">
        <f t="shared" si="9"/>
        <v/>
      </c>
    </row>
    <row r="167" spans="1:11" ht="24" customHeight="1" x14ac:dyDescent="0.15">
      <c r="A167" s="19" t="str">
        <f>IF(C167&lt;&gt;"",MAX(A$7:A166)+1,"")</f>
        <v/>
      </c>
      <c r="E167" s="21" t="str">
        <f>IFERROR(VLOOKUP(D167,'（最低賃金）'!$A$3:$C$49,2,0),"")</f>
        <v/>
      </c>
      <c r="H167" s="24"/>
      <c r="I167" s="25" t="str">
        <f t="shared" si="10"/>
        <v/>
      </c>
      <c r="J167" s="26" t="str">
        <f t="shared" si="8"/>
        <v/>
      </c>
      <c r="K167" s="65" t="str">
        <f t="shared" si="9"/>
        <v/>
      </c>
    </row>
    <row r="168" spans="1:11" ht="24" customHeight="1" x14ac:dyDescent="0.15">
      <c r="A168" s="19" t="str">
        <f>IF(C168&lt;&gt;"",MAX(A$7:A167)+1,"")</f>
        <v/>
      </c>
      <c r="E168" s="21" t="str">
        <f>IFERROR(VLOOKUP(D168,'（最低賃金）'!$A$3:$C$49,2,0),"")</f>
        <v/>
      </c>
      <c r="H168" s="24"/>
      <c r="I168" s="25" t="str">
        <f t="shared" si="10"/>
        <v/>
      </c>
      <c r="J168" s="26" t="str">
        <f t="shared" si="8"/>
        <v/>
      </c>
      <c r="K168" s="65" t="str">
        <f t="shared" si="9"/>
        <v/>
      </c>
    </row>
    <row r="169" spans="1:11" ht="24" customHeight="1" x14ac:dyDescent="0.15">
      <c r="A169" s="19" t="str">
        <f>IF(C169&lt;&gt;"",MAX(A$7:A168)+1,"")</f>
        <v/>
      </c>
      <c r="E169" s="21" t="str">
        <f>IFERROR(VLOOKUP(D169,'（最低賃金）'!$A$3:$C$49,2,0),"")</f>
        <v/>
      </c>
      <c r="H169" s="24"/>
      <c r="I169" s="25" t="str">
        <f t="shared" si="10"/>
        <v/>
      </c>
      <c r="J169" s="26" t="str">
        <f t="shared" si="8"/>
        <v/>
      </c>
      <c r="K169" s="65" t="str">
        <f t="shared" si="9"/>
        <v/>
      </c>
    </row>
    <row r="170" spans="1:11" ht="24" customHeight="1" x14ac:dyDescent="0.15">
      <c r="A170" s="19" t="str">
        <f>IF(C170&lt;&gt;"",MAX(A$7:A169)+1,"")</f>
        <v/>
      </c>
      <c r="E170" s="21" t="str">
        <f>IFERROR(VLOOKUP(D170,'（最低賃金）'!$A$3:$C$49,2,0),"")</f>
        <v/>
      </c>
      <c r="H170" s="24"/>
      <c r="I170" s="25" t="str">
        <f t="shared" si="10"/>
        <v/>
      </c>
      <c r="J170" s="26" t="str">
        <f t="shared" si="8"/>
        <v/>
      </c>
      <c r="K170" s="65" t="str">
        <f t="shared" si="9"/>
        <v/>
      </c>
    </row>
    <row r="171" spans="1:11" ht="24" customHeight="1" x14ac:dyDescent="0.15">
      <c r="A171" s="19" t="str">
        <f>IF(C171&lt;&gt;"",MAX(A$7:A170)+1,"")</f>
        <v/>
      </c>
      <c r="E171" s="21" t="str">
        <f>IFERROR(VLOOKUP(D171,'（最低賃金）'!$A$3:$C$49,2,0),"")</f>
        <v/>
      </c>
      <c r="H171" s="24"/>
      <c r="I171" s="25" t="str">
        <f t="shared" si="10"/>
        <v/>
      </c>
      <c r="J171" s="26" t="str">
        <f t="shared" si="8"/>
        <v/>
      </c>
      <c r="K171" s="65" t="str">
        <f t="shared" si="9"/>
        <v/>
      </c>
    </row>
    <row r="172" spans="1:11" ht="24" customHeight="1" x14ac:dyDescent="0.15">
      <c r="A172" s="19" t="str">
        <f>IF(C172&lt;&gt;"",MAX(A$7:A171)+1,"")</f>
        <v/>
      </c>
      <c r="E172" s="21" t="str">
        <f>IFERROR(VLOOKUP(D172,'（最低賃金）'!$A$3:$C$49,2,0),"")</f>
        <v/>
      </c>
      <c r="H172" s="24"/>
      <c r="I172" s="25" t="str">
        <f t="shared" si="10"/>
        <v/>
      </c>
      <c r="J172" s="26" t="str">
        <f t="shared" si="8"/>
        <v/>
      </c>
      <c r="K172" s="65" t="str">
        <f t="shared" si="9"/>
        <v/>
      </c>
    </row>
    <row r="173" spans="1:11" ht="24" customHeight="1" x14ac:dyDescent="0.15">
      <c r="A173" s="19" t="str">
        <f>IF(C173&lt;&gt;"",MAX(A$7:A172)+1,"")</f>
        <v/>
      </c>
      <c r="E173" s="21" t="str">
        <f>IFERROR(VLOOKUP(D173,'（最低賃金）'!$A$3:$C$49,2,0),"")</f>
        <v/>
      </c>
      <c r="H173" s="24"/>
      <c r="I173" s="25" t="str">
        <f t="shared" si="10"/>
        <v/>
      </c>
      <c r="J173" s="26" t="str">
        <f t="shared" si="8"/>
        <v/>
      </c>
      <c r="K173" s="65" t="str">
        <f t="shared" si="9"/>
        <v/>
      </c>
    </row>
    <row r="174" spans="1:11" ht="24" customHeight="1" x14ac:dyDescent="0.15">
      <c r="A174" s="19" t="str">
        <f>IF(C174&lt;&gt;"",MAX(A$7:A173)+1,"")</f>
        <v/>
      </c>
      <c r="E174" s="21" t="str">
        <f>IFERROR(VLOOKUP(D174,'（最低賃金）'!$A$3:$C$49,2,0),"")</f>
        <v/>
      </c>
      <c r="H174" s="24"/>
      <c r="I174" s="25" t="str">
        <f t="shared" si="10"/>
        <v/>
      </c>
      <c r="J174" s="26" t="str">
        <f t="shared" si="8"/>
        <v/>
      </c>
      <c r="K174" s="65" t="str">
        <f t="shared" si="9"/>
        <v/>
      </c>
    </row>
    <row r="175" spans="1:11" ht="24" customHeight="1" x14ac:dyDescent="0.15">
      <c r="A175" s="19" t="str">
        <f>IF(C175&lt;&gt;"",MAX(A$7:A174)+1,"")</f>
        <v/>
      </c>
      <c r="E175" s="21" t="str">
        <f>IFERROR(VLOOKUP(D175,'（最低賃金）'!$A$3:$C$49,2,0),"")</f>
        <v/>
      </c>
      <c r="H175" s="24"/>
      <c r="I175" s="25" t="str">
        <f t="shared" si="10"/>
        <v/>
      </c>
      <c r="J175" s="26" t="str">
        <f t="shared" si="8"/>
        <v/>
      </c>
      <c r="K175" s="65" t="str">
        <f t="shared" si="9"/>
        <v/>
      </c>
    </row>
    <row r="176" spans="1:11" ht="24" customHeight="1" x14ac:dyDescent="0.15">
      <c r="A176" s="19" t="str">
        <f>IF(C176&lt;&gt;"",MAX(A$7:A175)+1,"")</f>
        <v/>
      </c>
      <c r="E176" s="21" t="str">
        <f>IFERROR(VLOOKUP(D176,'（最低賃金）'!$A$3:$C$49,2,0),"")</f>
        <v/>
      </c>
      <c r="H176" s="24"/>
      <c r="I176" s="25" t="str">
        <f t="shared" si="10"/>
        <v/>
      </c>
      <c r="J176" s="26" t="str">
        <f t="shared" si="8"/>
        <v/>
      </c>
      <c r="K176" s="65" t="str">
        <f t="shared" si="9"/>
        <v/>
      </c>
    </row>
    <row r="177" spans="1:11" ht="24" customHeight="1" x14ac:dyDescent="0.15">
      <c r="A177" s="19" t="str">
        <f>IF(C177&lt;&gt;"",MAX(A$7:A176)+1,"")</f>
        <v/>
      </c>
      <c r="E177" s="21" t="str">
        <f>IFERROR(VLOOKUP(D177,'（最低賃金）'!$A$3:$C$49,2,0),"")</f>
        <v/>
      </c>
      <c r="H177" s="24"/>
      <c r="I177" s="25" t="str">
        <f t="shared" si="10"/>
        <v/>
      </c>
      <c r="J177" s="26" t="str">
        <f t="shared" si="8"/>
        <v/>
      </c>
      <c r="K177" s="65" t="str">
        <f t="shared" si="9"/>
        <v/>
      </c>
    </row>
    <row r="178" spans="1:11" ht="24" customHeight="1" x14ac:dyDescent="0.15">
      <c r="A178" s="19" t="str">
        <f>IF(C178&lt;&gt;"",MAX(A$7:A177)+1,"")</f>
        <v/>
      </c>
      <c r="E178" s="21" t="str">
        <f>IFERROR(VLOOKUP(D178,'（最低賃金）'!$A$3:$C$49,2,0),"")</f>
        <v/>
      </c>
      <c r="H178" s="24"/>
      <c r="I178" s="25" t="str">
        <f t="shared" si="10"/>
        <v/>
      </c>
      <c r="J178" s="26" t="str">
        <f t="shared" si="8"/>
        <v/>
      </c>
      <c r="K178" s="65" t="str">
        <f t="shared" si="9"/>
        <v/>
      </c>
    </row>
    <row r="179" spans="1:11" ht="24" customHeight="1" x14ac:dyDescent="0.15">
      <c r="A179" s="19" t="str">
        <f>IF(C179&lt;&gt;"",MAX(A$7:A178)+1,"")</f>
        <v/>
      </c>
      <c r="E179" s="21" t="str">
        <f>IFERROR(VLOOKUP(D179,'（最低賃金）'!$A$3:$C$49,2,0),"")</f>
        <v/>
      </c>
      <c r="H179" s="24"/>
      <c r="I179" s="25" t="str">
        <f t="shared" si="10"/>
        <v/>
      </c>
      <c r="J179" s="26" t="str">
        <f t="shared" si="8"/>
        <v/>
      </c>
      <c r="K179" s="65" t="str">
        <f t="shared" si="9"/>
        <v/>
      </c>
    </row>
    <row r="180" spans="1:11" ht="24" customHeight="1" x14ac:dyDescent="0.15">
      <c r="A180" s="19" t="str">
        <f>IF(C180&lt;&gt;"",MAX(A$7:A179)+1,"")</f>
        <v/>
      </c>
      <c r="E180" s="21" t="str">
        <f>IFERROR(VLOOKUP(D180,'（最低賃金）'!$A$3:$C$49,2,0),"")</f>
        <v/>
      </c>
      <c r="H180" s="24"/>
      <c r="I180" s="25" t="str">
        <f t="shared" si="10"/>
        <v/>
      </c>
      <c r="J180" s="26" t="str">
        <f t="shared" si="8"/>
        <v/>
      </c>
      <c r="K180" s="65" t="str">
        <f t="shared" si="9"/>
        <v/>
      </c>
    </row>
    <row r="181" spans="1:11" ht="24" customHeight="1" x14ac:dyDescent="0.15">
      <c r="A181" s="19" t="str">
        <f>IF(C181&lt;&gt;"",MAX(A$7:A180)+1,"")</f>
        <v/>
      </c>
      <c r="E181" s="21" t="str">
        <f>IFERROR(VLOOKUP(D181,'（最低賃金）'!$A$3:$C$49,2,0),"")</f>
        <v/>
      </c>
      <c r="H181" s="24"/>
      <c r="I181" s="25" t="str">
        <f t="shared" si="10"/>
        <v/>
      </c>
      <c r="J181" s="26" t="str">
        <f t="shared" si="8"/>
        <v/>
      </c>
      <c r="K181" s="65" t="str">
        <f t="shared" si="9"/>
        <v/>
      </c>
    </row>
    <row r="182" spans="1:11" ht="24" customHeight="1" x14ac:dyDescent="0.15">
      <c r="A182" s="19" t="str">
        <f>IF(C182&lt;&gt;"",MAX(A$7:A181)+1,"")</f>
        <v/>
      </c>
      <c r="E182" s="21" t="str">
        <f>IFERROR(VLOOKUP(D182,'（最低賃金）'!$A$3:$C$49,2,0),"")</f>
        <v/>
      </c>
      <c r="H182" s="24"/>
      <c r="I182" s="25" t="str">
        <f t="shared" si="10"/>
        <v/>
      </c>
      <c r="J182" s="26" t="str">
        <f t="shared" si="8"/>
        <v/>
      </c>
      <c r="K182" s="65" t="str">
        <f t="shared" si="9"/>
        <v/>
      </c>
    </row>
    <row r="183" spans="1:11" ht="24" customHeight="1" x14ac:dyDescent="0.15">
      <c r="A183" s="19" t="str">
        <f>IF(C183&lt;&gt;"",MAX(A$7:A182)+1,"")</f>
        <v/>
      </c>
      <c r="E183" s="21" t="str">
        <f>IFERROR(VLOOKUP(D183,'（最低賃金）'!$A$3:$C$49,2,0),"")</f>
        <v/>
      </c>
      <c r="H183" s="24"/>
      <c r="I183" s="25" t="str">
        <f t="shared" si="10"/>
        <v/>
      </c>
      <c r="J183" s="26" t="str">
        <f t="shared" si="8"/>
        <v/>
      </c>
      <c r="K183" s="65" t="str">
        <f t="shared" si="9"/>
        <v/>
      </c>
    </row>
    <row r="184" spans="1:11" ht="24" customHeight="1" x14ac:dyDescent="0.15">
      <c r="A184" s="19" t="str">
        <f>IF(C184&lt;&gt;"",MAX(A$7:A183)+1,"")</f>
        <v/>
      </c>
      <c r="E184" s="21" t="str">
        <f>IFERROR(VLOOKUP(D184,'（最低賃金）'!$A$3:$C$49,2,0),"")</f>
        <v/>
      </c>
      <c r="H184" s="24"/>
      <c r="I184" s="25" t="str">
        <f t="shared" si="10"/>
        <v/>
      </c>
      <c r="J184" s="26" t="str">
        <f t="shared" si="8"/>
        <v/>
      </c>
      <c r="K184" s="65" t="str">
        <f t="shared" si="9"/>
        <v/>
      </c>
    </row>
    <row r="185" spans="1:11" ht="24" customHeight="1" x14ac:dyDescent="0.15">
      <c r="A185" s="19" t="str">
        <f>IF(C185&lt;&gt;"",MAX(A$7:A184)+1,"")</f>
        <v/>
      </c>
      <c r="E185" s="21" t="str">
        <f>IFERROR(VLOOKUP(D185,'（最低賃金）'!$A$3:$C$49,2,0),"")</f>
        <v/>
      </c>
      <c r="H185" s="24"/>
      <c r="I185" s="25" t="str">
        <f t="shared" si="10"/>
        <v/>
      </c>
      <c r="J185" s="26" t="str">
        <f t="shared" si="8"/>
        <v/>
      </c>
      <c r="K185" s="65" t="str">
        <f t="shared" si="9"/>
        <v/>
      </c>
    </row>
    <row r="186" spans="1:11" ht="24" customHeight="1" x14ac:dyDescent="0.15">
      <c r="A186" s="19" t="str">
        <f>IF(C186&lt;&gt;"",MAX(A$7:A185)+1,"")</f>
        <v/>
      </c>
      <c r="E186" s="21" t="str">
        <f>IFERROR(VLOOKUP(D186,'（最低賃金）'!$A$3:$C$49,2,0),"")</f>
        <v/>
      </c>
      <c r="H186" s="24"/>
      <c r="I186" s="25" t="str">
        <f t="shared" si="10"/>
        <v/>
      </c>
      <c r="J186" s="26" t="str">
        <f t="shared" si="8"/>
        <v/>
      </c>
      <c r="K186" s="65" t="str">
        <f t="shared" si="9"/>
        <v/>
      </c>
    </row>
    <row r="187" spans="1:11" ht="24" customHeight="1" x14ac:dyDescent="0.15">
      <c r="A187" s="19" t="str">
        <f>IF(C187&lt;&gt;"",MAX(A$7:A186)+1,"")</f>
        <v/>
      </c>
      <c r="E187" s="21" t="str">
        <f>IFERROR(VLOOKUP(D187,'（最低賃金）'!$A$3:$C$49,2,0),"")</f>
        <v/>
      </c>
      <c r="H187" s="24"/>
      <c r="I187" s="25" t="str">
        <f t="shared" si="10"/>
        <v/>
      </c>
      <c r="J187" s="26" t="str">
        <f t="shared" si="8"/>
        <v/>
      </c>
      <c r="K187" s="65" t="str">
        <f t="shared" si="9"/>
        <v/>
      </c>
    </row>
    <row r="188" spans="1:11" ht="24" customHeight="1" x14ac:dyDescent="0.15">
      <c r="A188" s="19" t="str">
        <f>IF(C188&lt;&gt;"",MAX(A$7:A187)+1,"")</f>
        <v/>
      </c>
      <c r="E188" s="21" t="str">
        <f>IFERROR(VLOOKUP(D188,'（最低賃金）'!$A$3:$C$49,2,0),"")</f>
        <v/>
      </c>
      <c r="H188" s="24"/>
      <c r="I188" s="25" t="str">
        <f t="shared" si="10"/>
        <v/>
      </c>
      <c r="J188" s="26" t="str">
        <f t="shared" si="8"/>
        <v/>
      </c>
      <c r="K188" s="65" t="str">
        <f t="shared" si="9"/>
        <v/>
      </c>
    </row>
    <row r="189" spans="1:11" ht="24" customHeight="1" x14ac:dyDescent="0.15">
      <c r="A189" s="19" t="str">
        <f>IF(C189&lt;&gt;"",MAX(A$7:A188)+1,"")</f>
        <v/>
      </c>
      <c r="E189" s="21" t="str">
        <f>IFERROR(VLOOKUP(D189,'（最低賃金）'!$A$3:$C$49,2,0),"")</f>
        <v/>
      </c>
      <c r="H189" s="24"/>
      <c r="I189" s="25" t="str">
        <f t="shared" si="10"/>
        <v/>
      </c>
      <c r="J189" s="26" t="str">
        <f t="shared" si="8"/>
        <v/>
      </c>
      <c r="K189" s="65" t="str">
        <f t="shared" si="9"/>
        <v/>
      </c>
    </row>
    <row r="190" spans="1:11" ht="24" customHeight="1" x14ac:dyDescent="0.15">
      <c r="A190" s="19" t="str">
        <f>IF(C190&lt;&gt;"",MAX(A$7:A189)+1,"")</f>
        <v/>
      </c>
      <c r="E190" s="21" t="str">
        <f>IFERROR(VLOOKUP(D190,'（最低賃金）'!$A$3:$C$49,2,0),"")</f>
        <v/>
      </c>
      <c r="H190" s="24"/>
      <c r="I190" s="25" t="str">
        <f t="shared" si="10"/>
        <v/>
      </c>
      <c r="J190" s="26" t="str">
        <f t="shared" si="8"/>
        <v/>
      </c>
      <c r="K190" s="65" t="str">
        <f t="shared" si="9"/>
        <v/>
      </c>
    </row>
    <row r="191" spans="1:11" ht="24" customHeight="1" x14ac:dyDescent="0.15">
      <c r="A191" s="19" t="str">
        <f>IF(C191&lt;&gt;"",MAX(A$7:A190)+1,"")</f>
        <v/>
      </c>
      <c r="E191" s="21" t="str">
        <f>IFERROR(VLOOKUP(D191,'（最低賃金）'!$A$3:$C$49,2,0),"")</f>
        <v/>
      </c>
      <c r="H191" s="24"/>
      <c r="I191" s="25" t="str">
        <f t="shared" si="10"/>
        <v/>
      </c>
      <c r="J191" s="26" t="str">
        <f t="shared" si="8"/>
        <v/>
      </c>
      <c r="K191" s="65" t="str">
        <f t="shared" si="9"/>
        <v/>
      </c>
    </row>
    <row r="192" spans="1:11" ht="24" customHeight="1" x14ac:dyDescent="0.15">
      <c r="A192" s="19" t="str">
        <f>IF(C192&lt;&gt;"",MAX(A$7:A191)+1,"")</f>
        <v/>
      </c>
      <c r="E192" s="21" t="str">
        <f>IFERROR(VLOOKUP(D192,'（最低賃金）'!$A$3:$C$49,2,0),"")</f>
        <v/>
      </c>
      <c r="H192" s="24"/>
      <c r="I192" s="25" t="str">
        <f t="shared" si="10"/>
        <v/>
      </c>
      <c r="J192" s="26" t="str">
        <f t="shared" si="8"/>
        <v/>
      </c>
      <c r="K192" s="65" t="str">
        <f t="shared" si="9"/>
        <v/>
      </c>
    </row>
    <row r="193" spans="1:11" ht="24" customHeight="1" x14ac:dyDescent="0.15">
      <c r="A193" s="19" t="str">
        <f>IF(C193&lt;&gt;"",MAX(A$7:A192)+1,"")</f>
        <v/>
      </c>
      <c r="E193" s="21" t="str">
        <f>IFERROR(VLOOKUP(D193,'（最低賃金）'!$A$3:$C$49,2,0),"")</f>
        <v/>
      </c>
      <c r="H193" s="24"/>
      <c r="I193" s="25" t="str">
        <f t="shared" si="10"/>
        <v/>
      </c>
      <c r="J193" s="26" t="str">
        <f t="shared" si="8"/>
        <v/>
      </c>
      <c r="K193" s="65" t="str">
        <f t="shared" si="9"/>
        <v/>
      </c>
    </row>
    <row r="194" spans="1:11" ht="24" customHeight="1" x14ac:dyDescent="0.15">
      <c r="A194" s="19" t="str">
        <f>IF(C194&lt;&gt;"",MAX(A$7:A193)+1,"")</f>
        <v/>
      </c>
      <c r="E194" s="21" t="str">
        <f>IFERROR(VLOOKUP(D194,'（最低賃金）'!$A$3:$C$49,2,0),"")</f>
        <v/>
      </c>
      <c r="H194" s="24"/>
      <c r="I194" s="25" t="str">
        <f t="shared" si="10"/>
        <v/>
      </c>
      <c r="J194" s="26" t="str">
        <f t="shared" si="8"/>
        <v/>
      </c>
      <c r="K194" s="65" t="str">
        <f t="shared" si="9"/>
        <v/>
      </c>
    </row>
    <row r="195" spans="1:11" ht="24" customHeight="1" x14ac:dyDescent="0.15">
      <c r="A195" s="19" t="str">
        <f>IF(C195&lt;&gt;"",MAX(A$7:A194)+1,"")</f>
        <v/>
      </c>
      <c r="E195" s="21" t="str">
        <f>IFERROR(VLOOKUP(D195,'（最低賃金）'!$A$3:$C$49,2,0),"")</f>
        <v/>
      </c>
      <c r="H195" s="24"/>
      <c r="I195" s="25" t="str">
        <f t="shared" si="10"/>
        <v/>
      </c>
      <c r="J195" s="26" t="str">
        <f t="shared" si="8"/>
        <v/>
      </c>
      <c r="K195" s="65" t="str">
        <f t="shared" si="9"/>
        <v/>
      </c>
    </row>
    <row r="196" spans="1:11" ht="24" customHeight="1" x14ac:dyDescent="0.15">
      <c r="A196" s="19" t="str">
        <f>IF(C196&lt;&gt;"",MAX(A$7:A195)+1,"")</f>
        <v/>
      </c>
      <c r="E196" s="21" t="str">
        <f>IFERROR(VLOOKUP(D196,'（最低賃金）'!$A$3:$C$49,2,0),"")</f>
        <v/>
      </c>
      <c r="H196" s="24"/>
      <c r="I196" s="25" t="str">
        <f t="shared" si="10"/>
        <v/>
      </c>
      <c r="J196" s="26" t="str">
        <f t="shared" si="8"/>
        <v/>
      </c>
      <c r="K196" s="65" t="str">
        <f t="shared" si="9"/>
        <v/>
      </c>
    </row>
    <row r="197" spans="1:11" ht="24" customHeight="1" x14ac:dyDescent="0.15">
      <c r="A197" s="19" t="str">
        <f>IF(C197&lt;&gt;"",MAX(A$7:A196)+1,"")</f>
        <v/>
      </c>
      <c r="E197" s="21" t="str">
        <f>IFERROR(VLOOKUP(D197,'（最低賃金）'!$A$3:$C$49,2,0),"")</f>
        <v/>
      </c>
      <c r="H197" s="24"/>
      <c r="I197" s="25" t="str">
        <f t="shared" si="10"/>
        <v/>
      </c>
      <c r="J197" s="26" t="str">
        <f t="shared" si="8"/>
        <v/>
      </c>
      <c r="K197" s="65" t="str">
        <f t="shared" si="9"/>
        <v/>
      </c>
    </row>
    <row r="198" spans="1:11" ht="24" customHeight="1" x14ac:dyDescent="0.15">
      <c r="A198" s="19" t="str">
        <f>IF(C198&lt;&gt;"",MAX(A$7:A197)+1,"")</f>
        <v/>
      </c>
      <c r="E198" s="21" t="str">
        <f>IFERROR(VLOOKUP(D198,'（最低賃金）'!$A$3:$C$49,2,0),"")</f>
        <v/>
      </c>
      <c r="H198" s="24"/>
      <c r="I198" s="25" t="str">
        <f t="shared" si="10"/>
        <v/>
      </c>
      <c r="J198" s="26" t="str">
        <f t="shared" si="8"/>
        <v/>
      </c>
      <c r="K198" s="65" t="str">
        <f t="shared" si="9"/>
        <v/>
      </c>
    </row>
    <row r="199" spans="1:11" ht="24" customHeight="1" x14ac:dyDescent="0.15">
      <c r="A199" s="19" t="str">
        <f>IF(C199&lt;&gt;"",MAX(A$7:A198)+1,"")</f>
        <v/>
      </c>
      <c r="E199" s="21" t="str">
        <f>IFERROR(VLOOKUP(D199,'（最低賃金）'!$A$3:$C$49,2,0),"")</f>
        <v/>
      </c>
      <c r="H199" s="24"/>
      <c r="I199" s="25" t="str">
        <f t="shared" si="10"/>
        <v/>
      </c>
      <c r="J199" s="26" t="str">
        <f t="shared" si="8"/>
        <v/>
      </c>
      <c r="K199" s="65" t="str">
        <f t="shared" si="9"/>
        <v/>
      </c>
    </row>
    <row r="200" spans="1:11" ht="24" customHeight="1" x14ac:dyDescent="0.15">
      <c r="A200" s="19" t="str">
        <f>IF(C200&lt;&gt;"",MAX(A$7:A199)+1,"")</f>
        <v/>
      </c>
      <c r="E200" s="21" t="str">
        <f>IFERROR(VLOOKUP(D200,'（最低賃金）'!$A$3:$C$49,2,0),"")</f>
        <v/>
      </c>
      <c r="H200" s="24"/>
      <c r="I200" s="25" t="str">
        <f t="shared" si="10"/>
        <v/>
      </c>
      <c r="J200" s="26" t="str">
        <f t="shared" ref="J200:J206" si="11">IF(OR(E200="",I200=""),"",IF(OR(I200&lt;E200,ISNUMBER(I200)=FALSE),"×(法定外・特例等対象外です)",IF(I200&lt;=E200+50,"〇","－")))</f>
        <v/>
      </c>
      <c r="K200" s="65" t="str">
        <f t="shared" ref="K200:K206" si="12">IF(AND(C200="",D200="",F200="",G200="",H200=""),"",IF(C200="","←C列に従業員名を姓名(フルネーム)で入力してください。誤変換にお気を付けください。",IF(D200="","←D列に都道府県を入力してください",IF(F200="","←F列で給与の制度を１～３から選んでください",IF(AND(OR(F200=1,F200=2,F200=3),G200=""),"←G列に金額を入力してください",IF(AND(OR(F200=1,F200=2),H200=""),"←H列に所定労働時間を入力してください",""))))))</f>
        <v/>
      </c>
    </row>
    <row r="201" spans="1:11" ht="24" customHeight="1" x14ac:dyDescent="0.15">
      <c r="A201" s="19" t="str">
        <f>IF(C201&lt;&gt;"",MAX(A$7:A200)+1,"")</f>
        <v/>
      </c>
      <c r="E201" s="21" t="str">
        <f>IFERROR(VLOOKUP(D201,'（最低賃金）'!$A$3:$C$49,2,0),"")</f>
        <v/>
      </c>
      <c r="H201" s="24"/>
      <c r="I201" s="25" t="str">
        <f t="shared" si="10"/>
        <v/>
      </c>
      <c r="J201" s="26" t="str">
        <f t="shared" si="11"/>
        <v/>
      </c>
      <c r="K201" s="65" t="str">
        <f t="shared" si="12"/>
        <v/>
      </c>
    </row>
    <row r="202" spans="1:11" ht="24" customHeight="1" x14ac:dyDescent="0.15">
      <c r="A202" s="19" t="str">
        <f>IF(C202&lt;&gt;"",MAX(A$7:A201)+1,"")</f>
        <v/>
      </c>
      <c r="E202" s="21" t="str">
        <f>IFERROR(VLOOKUP(D202,'（最低賃金）'!$A$3:$C$49,2,0),"")</f>
        <v/>
      </c>
      <c r="H202" s="24"/>
      <c r="I202" s="25" t="str">
        <f t="shared" ref="I202:I206" si="13">IFERROR(IF(AND(OR(F202=1,F202=2,F202=3),G202=""),"G列に金額を入力してください",IF(AND(OR(F202=1,F202=2),H202=""),"H列に労働時間を入力してください",IF(OR(F202=1,F202=2),ROUNDDOWN(G202/H202,),IF($F202=3,G202,"")))),"")</f>
        <v/>
      </c>
      <c r="J202" s="26" t="str">
        <f t="shared" si="11"/>
        <v/>
      </c>
      <c r="K202" s="65" t="str">
        <f t="shared" si="12"/>
        <v/>
      </c>
    </row>
    <row r="203" spans="1:11" ht="24" customHeight="1" x14ac:dyDescent="0.15">
      <c r="A203" s="19" t="str">
        <f>IF(C203&lt;&gt;"",MAX(A$7:A202)+1,"")</f>
        <v/>
      </c>
      <c r="E203" s="21" t="str">
        <f>IFERROR(VLOOKUP(D203,'（最低賃金）'!$A$3:$C$49,2,0),"")</f>
        <v/>
      </c>
      <c r="H203" s="24"/>
      <c r="I203" s="25" t="str">
        <f t="shared" si="13"/>
        <v/>
      </c>
      <c r="J203" s="26" t="str">
        <f t="shared" si="11"/>
        <v/>
      </c>
      <c r="K203" s="65" t="str">
        <f t="shared" si="12"/>
        <v/>
      </c>
    </row>
    <row r="204" spans="1:11" ht="24" customHeight="1" x14ac:dyDescent="0.15">
      <c r="A204" s="19" t="str">
        <f>IF(C204&lt;&gt;"",MAX(A$7:A203)+1,"")</f>
        <v/>
      </c>
      <c r="E204" s="21" t="str">
        <f>IFERROR(VLOOKUP(D204,'（最低賃金）'!$A$3:$C$49,2,0),"")</f>
        <v/>
      </c>
      <c r="H204" s="24"/>
      <c r="I204" s="25" t="str">
        <f t="shared" si="13"/>
        <v/>
      </c>
      <c r="J204" s="26" t="str">
        <f t="shared" si="11"/>
        <v/>
      </c>
      <c r="K204" s="65" t="str">
        <f t="shared" si="12"/>
        <v/>
      </c>
    </row>
    <row r="205" spans="1:11" ht="24" customHeight="1" x14ac:dyDescent="0.15">
      <c r="A205" s="19" t="str">
        <f>IF(C205&lt;&gt;"",MAX(A$7:A204)+1,"")</f>
        <v/>
      </c>
      <c r="E205" s="21" t="str">
        <f>IFERROR(VLOOKUP(D205,'（最低賃金）'!$A$3:$C$49,2,0),"")</f>
        <v/>
      </c>
      <c r="H205" s="24"/>
      <c r="I205" s="25" t="str">
        <f t="shared" si="13"/>
        <v/>
      </c>
      <c r="J205" s="26" t="str">
        <f t="shared" si="11"/>
        <v/>
      </c>
      <c r="K205" s="65" t="str">
        <f t="shared" si="12"/>
        <v/>
      </c>
    </row>
    <row r="206" spans="1:11" ht="24" customHeight="1" x14ac:dyDescent="0.15">
      <c r="A206" s="19" t="str">
        <f>IF(C206&lt;&gt;"",MAX(A$7:A205)+1,"")</f>
        <v/>
      </c>
      <c r="E206" s="21" t="str">
        <f>IFERROR(VLOOKUP(D206,'（最低賃金）'!$A$3:$C$49,2,0),"")</f>
        <v/>
      </c>
      <c r="H206" s="24"/>
      <c r="I206" s="25" t="str">
        <f t="shared" si="13"/>
        <v/>
      </c>
      <c r="J206" s="26" t="str">
        <f t="shared" si="11"/>
        <v/>
      </c>
      <c r="K206" s="65" t="str">
        <f t="shared" si="12"/>
        <v/>
      </c>
    </row>
  </sheetData>
  <sheetProtection algorithmName="SHA-512" hashValue="eNT1mO3vP0JjO8BcYtgZFEg+kgpzov8hLUWQmTI5CSLYW5m0QQrhkILNCFppbIzEl9byKX1P50IBKQSwbLlVcw==" saltValue="xGK4ohgX3i0i0gUYnbKRhQ==" spinCount="100000" sheet="1" selectLockedCells="1"/>
  <mergeCells count="10">
    <mergeCell ref="D5:D6"/>
    <mergeCell ref="E5:E6"/>
    <mergeCell ref="I5:I6"/>
    <mergeCell ref="J5:J6"/>
    <mergeCell ref="A2:C2"/>
    <mergeCell ref="A3:C3"/>
    <mergeCell ref="A5:A6"/>
    <mergeCell ref="B5:B6"/>
    <mergeCell ref="C5:C6"/>
    <mergeCell ref="F2:G2"/>
  </mergeCells>
  <phoneticPr fontId="16"/>
  <conditionalFormatting sqref="B7:B1048576">
    <cfRule type="duplicateValues" dxfId="13" priority="6"/>
  </conditionalFormatting>
  <conditionalFormatting sqref="E3">
    <cfRule type="expression" dxfId="12" priority="2">
      <formula>F3&lt;&gt;""</formula>
    </cfRule>
  </conditionalFormatting>
  <conditionalFormatting sqref="H7:H206">
    <cfRule type="expression" dxfId="11" priority="3">
      <formula>F7=3</formula>
    </cfRule>
  </conditionalFormatting>
  <conditionalFormatting sqref="I7:I206">
    <cfRule type="expression" dxfId="10" priority="11">
      <formula>OR(I7="G列に金額を入力してください",I7="H列に労働時間を入力してください")</formula>
    </cfRule>
  </conditionalFormatting>
  <conditionalFormatting sqref="J7:J206">
    <cfRule type="expression" dxfId="9" priority="12">
      <formula>J7="×(法定外・特例等対象外です)"</formula>
    </cfRule>
  </conditionalFormatting>
  <conditionalFormatting sqref="J207:J1048576">
    <cfRule type="containsText" dxfId="8" priority="13" operator="containsText" text="入力欄">
      <formula>NOT(ISERROR(SEARCH("入力欄",J207)))</formula>
    </cfRule>
  </conditionalFormatting>
  <conditionalFormatting sqref="K1:K5">
    <cfRule type="containsText" dxfId="7" priority="8" operator="containsText" text="ください">
      <formula>NOT(ISERROR(SEARCH("ください",K1)))</formula>
    </cfRule>
  </conditionalFormatting>
  <conditionalFormatting sqref="K7:K1048576">
    <cfRule type="containsText" dxfId="6" priority="5" operator="containsText" text="ください">
      <formula>NOT(ISERROR(SEARCH("ください",K7)))</formula>
    </cfRule>
  </conditionalFormatting>
  <dataValidations count="6">
    <dataValidation type="list" allowBlank="1" showInputMessage="1" showErrorMessage="1" sqref="F7:F206" xr:uid="{C9A27942-6F98-4A7D-8F24-D0412E401CA6}">
      <formula1>"1,2,3"</formula1>
    </dataValidation>
    <dataValidation type="whole" operator="greaterThanOrEqual" allowBlank="1" showInputMessage="1" showErrorMessage="1" sqref="G7:G1048576" xr:uid="{6E191BEA-C97D-4B76-BC6D-A071BC7D54E6}">
      <formula1>0</formula1>
    </dataValidation>
    <dataValidation operator="greaterThanOrEqual" allowBlank="1" showInputMessage="1" showErrorMessage="1" sqref="D3" xr:uid="{4CD6FF5D-07B9-43A0-B9E7-02330559B80B}"/>
    <dataValidation type="custom" allowBlank="1" showInputMessage="1" showErrorMessage="1" sqref="H7:H206" xr:uid="{496134A0-39E2-4F5F-AE90-AB23205EB849}">
      <formula1>MOD(MINUTE(H7),15)=0</formula1>
    </dataValidation>
    <dataValidation type="custom" allowBlank="1" showInputMessage="1" showErrorMessage="1" sqref="H207:H1048576" xr:uid="{2D85442A-B494-4A9B-B888-E75E12A22F76}">
      <formula1>MOD(MINUTE(B203),15)=0</formula1>
    </dataValidation>
    <dataValidation type="list" allowBlank="1" showInputMessage="1" showErrorMessage="1" sqref="E3" xr:uid="{B119CF76-6F72-4B3E-8085-FFB0CA8AF579}">
      <formula1>"2023年10月,2023年11月,2023年12月,2024年1月,2024年2月,2024年3月,2024年4月,2024年5月,2024年6月,2024年7月,2024年8月,2024年9月"</formula1>
    </dataValidation>
  </dataValidations>
  <printOptions horizontalCentered="1"/>
  <pageMargins left="0.59027777777777801" right="0.59027777777777801" top="0.59027777777777801" bottom="0.59027777777777801" header="0.31388888888888899" footer="0.31388888888888899"/>
  <pageSetup paperSize="8" scale="58" fitToHeight="0" orientation="landscape" r:id="rId1"/>
  <headerFooter alignWithMargins="0">
    <oddFooter>&amp;C&amp;"Arial,標準"&amp;P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21665D6-9CBD-47E2-A503-C92ACB745F84}">
          <x14:formula1>
            <xm:f>'（最低賃金）'!$A$3:$A$49</xm:f>
          </x14:formula1>
          <xm:sqref>D7:D206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D3C3-AE65-4293-9D69-B502048D1136}">
  <sheetPr codeName="Sheet1"/>
  <dimension ref="A1:A6"/>
  <sheetViews>
    <sheetView workbookViewId="0">
      <selection activeCell="I5" sqref="I5"/>
    </sheetView>
  </sheetViews>
  <sheetFormatPr defaultRowHeight="13.5" x14ac:dyDescent="0.15"/>
  <sheetData>
    <row r="1" spans="1:1" x14ac:dyDescent="0.15">
      <c r="A1" s="150" t="s">
        <v>96</v>
      </c>
    </row>
    <row r="2" spans="1:1" x14ac:dyDescent="0.15">
      <c r="A2" t="s">
        <v>101</v>
      </c>
    </row>
    <row r="3" spans="1:1" s="151" customFormat="1" x14ac:dyDescent="0.15">
      <c r="A3" s="150" t="s">
        <v>99</v>
      </c>
    </row>
    <row r="4" spans="1:1" x14ac:dyDescent="0.15">
      <c r="A4" t="s">
        <v>98</v>
      </c>
    </row>
    <row r="5" spans="1:1" s="151" customFormat="1" x14ac:dyDescent="0.15">
      <c r="A5" s="150" t="s">
        <v>100</v>
      </c>
    </row>
    <row r="6" spans="1:1" x14ac:dyDescent="0.15">
      <c r="A6" t="s">
        <v>103</v>
      </c>
    </row>
  </sheetData>
  <phoneticPr fontId="16"/>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B1D7-927E-4949-9133-33F3759D82B2}">
  <sheetPr codeName="Sheet5">
    <pageSetUpPr fitToPage="1"/>
  </sheetPr>
  <dimension ref="A1:U34"/>
  <sheetViews>
    <sheetView showGridLines="0" view="pageBreakPreview" zoomScaleNormal="100" zoomScaleSheetLayoutView="100" zoomScalePageLayoutView="85" workbookViewId="0">
      <selection activeCell="U1" sqref="U1"/>
    </sheetView>
  </sheetViews>
  <sheetFormatPr defaultColWidth="4.75" defaultRowHeight="25.15" customHeight="1" x14ac:dyDescent="0.15"/>
  <cols>
    <col min="1" max="1" width="3.75" style="13" customWidth="1"/>
    <col min="2" max="2" width="4.75" style="13"/>
    <col min="3" max="3" width="4.75" style="13" customWidth="1"/>
    <col min="4" max="4" width="4.75" style="13"/>
    <col min="5" max="8" width="4.75" style="13" customWidth="1"/>
    <col min="9" max="9" width="4.75" style="13"/>
    <col min="10" max="13" width="4.75" style="13" customWidth="1"/>
    <col min="14" max="14" width="4.75" style="13"/>
    <col min="15" max="15" width="4.75" style="13" customWidth="1"/>
    <col min="16" max="16" width="4.75" style="13"/>
    <col min="17" max="19" width="4.75" style="13" customWidth="1"/>
    <col min="20" max="20" width="1.625" style="13" customWidth="1"/>
    <col min="21" max="16384" width="4.75" style="13"/>
  </cols>
  <sheetData>
    <row r="1" spans="1:21" ht="6.75" customHeight="1" thickBot="1" x14ac:dyDescent="0.2">
      <c r="B1" s="14"/>
      <c r="C1" s="14"/>
      <c r="D1" s="14"/>
      <c r="E1" s="14"/>
      <c r="F1" s="14"/>
      <c r="G1" s="14"/>
      <c r="H1" s="14"/>
      <c r="I1" s="14"/>
      <c r="J1" s="14"/>
      <c r="K1" s="14"/>
      <c r="L1" s="14"/>
      <c r="M1" s="14"/>
      <c r="N1" s="14"/>
      <c r="O1" s="14"/>
      <c r="P1" s="14"/>
      <c r="Q1" s="14"/>
      <c r="R1" s="14"/>
      <c r="S1" s="14"/>
    </row>
    <row r="2" spans="1:21" ht="32.25" customHeight="1" thickTop="1" thickBot="1" x14ac:dyDescent="0.2">
      <c r="B2" s="205" t="s">
        <v>36</v>
      </c>
      <c r="C2" s="206"/>
      <c r="D2" s="206"/>
      <c r="E2" s="206"/>
      <c r="F2" s="206"/>
      <c r="G2" s="206"/>
      <c r="H2" s="206"/>
      <c r="I2" s="206"/>
      <c r="J2" s="206"/>
      <c r="K2" s="206"/>
      <c r="L2" s="206"/>
      <c r="M2" s="206"/>
      <c r="N2" s="206"/>
      <c r="O2" s="206"/>
      <c r="P2" s="206"/>
      <c r="Q2" s="206"/>
      <c r="R2" s="206"/>
      <c r="S2" s="207"/>
      <c r="U2" s="89"/>
    </row>
    <row r="3" spans="1:21" ht="10.5" customHeight="1" thickTop="1" x14ac:dyDescent="0.15">
      <c r="B3" s="15"/>
      <c r="C3" s="15"/>
      <c r="D3" s="15"/>
      <c r="E3" s="15"/>
      <c r="F3" s="15"/>
      <c r="G3" s="15"/>
      <c r="H3" s="15"/>
      <c r="I3" s="15"/>
      <c r="J3" s="15"/>
      <c r="K3" s="15"/>
      <c r="L3" s="15"/>
      <c r="M3" s="15"/>
      <c r="N3" s="15"/>
      <c r="O3" s="15"/>
      <c r="P3" s="15"/>
      <c r="Q3" s="15"/>
      <c r="R3" s="15"/>
      <c r="S3" s="15"/>
    </row>
    <row r="4" spans="1:21" ht="25.15" customHeight="1" x14ac:dyDescent="0.15">
      <c r="A4" s="208" t="s">
        <v>37</v>
      </c>
      <c r="B4" s="208"/>
      <c r="C4" s="208"/>
      <c r="D4" s="208"/>
      <c r="E4" s="208"/>
      <c r="F4" s="208"/>
      <c r="G4" s="208"/>
      <c r="H4" s="208"/>
      <c r="I4" s="208"/>
      <c r="J4" s="208"/>
      <c r="K4" s="208"/>
      <c r="L4" s="208"/>
      <c r="M4" s="208"/>
      <c r="N4" s="208"/>
      <c r="O4" s="208"/>
      <c r="P4" s="208"/>
      <c r="Q4" s="208"/>
      <c r="R4" s="208"/>
      <c r="S4" s="208"/>
      <c r="T4" s="208"/>
    </row>
    <row r="5" spans="1:21" ht="25.15" customHeight="1" x14ac:dyDescent="0.15">
      <c r="A5" s="16"/>
      <c r="B5" s="16"/>
      <c r="C5" s="16"/>
      <c r="D5" s="16"/>
      <c r="E5" s="16"/>
      <c r="F5" s="16"/>
      <c r="G5" s="16"/>
      <c r="H5" s="16"/>
      <c r="I5" s="16"/>
      <c r="J5" s="16"/>
      <c r="K5" s="16"/>
      <c r="L5" s="16"/>
      <c r="M5" s="16"/>
      <c r="N5" s="16"/>
      <c r="O5" s="16"/>
      <c r="P5" s="16"/>
      <c r="Q5" s="16"/>
      <c r="R5" s="16"/>
      <c r="S5" s="16"/>
      <c r="T5" s="16"/>
    </row>
    <row r="6" spans="1:21" ht="25.15" customHeight="1" x14ac:dyDescent="0.15">
      <c r="A6" s="16"/>
      <c r="B6" s="16"/>
      <c r="C6" s="16"/>
      <c r="D6" s="16"/>
      <c r="E6" s="16"/>
      <c r="F6" s="16"/>
      <c r="G6" s="16"/>
      <c r="H6" s="16"/>
      <c r="I6" s="16"/>
      <c r="J6" s="16"/>
      <c r="K6" s="16"/>
      <c r="L6" s="16"/>
      <c r="M6" s="209"/>
      <c r="N6" s="210"/>
      <c r="O6" s="27" t="s">
        <v>38</v>
      </c>
      <c r="P6" s="28"/>
      <c r="Q6" s="27" t="s">
        <v>39</v>
      </c>
      <c r="R6" s="28"/>
      <c r="S6" s="16" t="s">
        <v>4</v>
      </c>
      <c r="T6" s="16"/>
    </row>
    <row r="7" spans="1:21" ht="14.25" customHeight="1" x14ac:dyDescent="0.15"/>
    <row r="8" spans="1:21" ht="25.15" customHeight="1" x14ac:dyDescent="0.15">
      <c r="H8" s="29" t="s">
        <v>5</v>
      </c>
      <c r="I8" s="29"/>
      <c r="J8" s="29"/>
      <c r="K8" s="211"/>
      <c r="L8" s="204"/>
      <c r="M8" s="204"/>
      <c r="N8" s="204"/>
      <c r="O8" s="204"/>
      <c r="P8" s="204"/>
      <c r="Q8" s="204"/>
      <c r="R8" s="204"/>
      <c r="S8" s="204"/>
    </row>
    <row r="9" spans="1:21" ht="25.15" customHeight="1" x14ac:dyDescent="0.15">
      <c r="H9" s="30" t="s">
        <v>6</v>
      </c>
      <c r="I9" s="30"/>
      <c r="J9" s="30"/>
      <c r="K9" s="203"/>
      <c r="L9" s="204"/>
      <c r="M9" s="204"/>
      <c r="N9" s="204"/>
      <c r="O9" s="204"/>
      <c r="P9" s="204"/>
      <c r="Q9" s="204"/>
      <c r="R9" s="204"/>
      <c r="S9" s="204"/>
    </row>
    <row r="10" spans="1:21" ht="25.15" customHeight="1" x14ac:dyDescent="0.15">
      <c r="H10" s="29" t="s">
        <v>7</v>
      </c>
      <c r="I10" s="29"/>
      <c r="J10" s="29"/>
      <c r="K10" s="203"/>
      <c r="L10" s="204"/>
      <c r="M10" s="204"/>
      <c r="N10" s="204"/>
      <c r="O10" s="204"/>
      <c r="P10" s="204"/>
      <c r="Q10" s="204"/>
      <c r="R10" s="204"/>
      <c r="S10" s="204"/>
    </row>
    <row r="11" spans="1:21" ht="25.15" customHeight="1" x14ac:dyDescent="0.15">
      <c r="H11" s="29" t="s">
        <v>8</v>
      </c>
      <c r="I11" s="29"/>
      <c r="J11" s="29"/>
      <c r="K11" s="203"/>
      <c r="L11" s="204"/>
      <c r="M11" s="204"/>
      <c r="N11" s="204"/>
      <c r="O11" s="204"/>
      <c r="P11" s="204"/>
      <c r="Q11" s="204"/>
      <c r="R11" s="204"/>
      <c r="S11" s="204"/>
    </row>
    <row r="13" spans="1:21" ht="25.15" customHeight="1" x14ac:dyDescent="0.15">
      <c r="B13" s="31" t="s">
        <v>9</v>
      </c>
      <c r="P13" s="32"/>
    </row>
    <row r="14" spans="1:21" ht="25.15" customHeight="1" x14ac:dyDescent="0.15">
      <c r="C14" s="33"/>
      <c r="D14" s="7" t="s">
        <v>104</v>
      </c>
      <c r="E14" s="33"/>
    </row>
    <row r="15" spans="1:21" ht="25.15" customHeight="1" x14ac:dyDescent="0.15">
      <c r="B15" s="212"/>
      <c r="C15" s="213"/>
      <c r="D15" s="213"/>
      <c r="E15" s="213"/>
      <c r="F15" s="213"/>
      <c r="G15" s="213"/>
      <c r="H15" s="213"/>
      <c r="I15" s="213"/>
      <c r="J15" s="214"/>
      <c r="K15" s="218" t="s">
        <v>40</v>
      </c>
      <c r="L15" s="218"/>
      <c r="M15" s="218"/>
      <c r="N15" s="218" t="s">
        <v>40</v>
      </c>
      <c r="O15" s="218"/>
      <c r="P15" s="218"/>
      <c r="Q15" s="218" t="s">
        <v>40</v>
      </c>
      <c r="R15" s="218"/>
      <c r="S15" s="218"/>
    </row>
    <row r="16" spans="1:21" ht="25.15" customHeight="1" x14ac:dyDescent="0.15">
      <c r="B16" s="215"/>
      <c r="C16" s="216"/>
      <c r="D16" s="216"/>
      <c r="E16" s="216"/>
      <c r="F16" s="216"/>
      <c r="G16" s="216"/>
      <c r="H16" s="216"/>
      <c r="I16" s="216"/>
      <c r="J16" s="217"/>
      <c r="K16" s="219" t="s">
        <v>10</v>
      </c>
      <c r="L16" s="219"/>
      <c r="M16" s="219"/>
      <c r="N16" s="219" t="s">
        <v>11</v>
      </c>
      <c r="O16" s="219"/>
      <c r="P16" s="219"/>
      <c r="Q16" s="219" t="s">
        <v>12</v>
      </c>
      <c r="R16" s="219"/>
      <c r="S16" s="219"/>
    </row>
    <row r="17" spans="1:20" ht="25.15" customHeight="1" x14ac:dyDescent="0.15">
      <c r="B17" s="220" t="s">
        <v>13</v>
      </c>
      <c r="C17" s="221"/>
      <c r="D17" s="221"/>
      <c r="E17" s="221"/>
      <c r="F17" s="221"/>
      <c r="G17" s="221"/>
      <c r="H17" s="221"/>
      <c r="I17" s="221"/>
      <c r="J17" s="222"/>
      <c r="K17" s="223">
        <v>0</v>
      </c>
      <c r="L17" s="223"/>
      <c r="M17" s="223"/>
      <c r="N17" s="223">
        <v>0</v>
      </c>
      <c r="O17" s="223"/>
      <c r="P17" s="223"/>
      <c r="Q17" s="223">
        <v>0</v>
      </c>
      <c r="R17" s="223"/>
      <c r="S17" s="223"/>
    </row>
    <row r="18" spans="1:20" ht="25.15" customHeight="1" x14ac:dyDescent="0.15">
      <c r="B18" s="220" t="s">
        <v>92</v>
      </c>
      <c r="C18" s="221"/>
      <c r="D18" s="221"/>
      <c r="E18" s="221"/>
      <c r="F18" s="221"/>
      <c r="G18" s="221"/>
      <c r="H18" s="221"/>
      <c r="I18" s="221"/>
      <c r="J18" s="222" t="s">
        <v>14</v>
      </c>
      <c r="K18" s="223">
        <v>0</v>
      </c>
      <c r="L18" s="223"/>
      <c r="M18" s="223"/>
      <c r="N18" s="223">
        <v>0</v>
      </c>
      <c r="O18" s="223"/>
      <c r="P18" s="223"/>
      <c r="Q18" s="223">
        <v>0</v>
      </c>
      <c r="R18" s="223"/>
      <c r="S18" s="223"/>
    </row>
    <row r="19" spans="1:20" ht="25.15" customHeight="1" x14ac:dyDescent="0.15">
      <c r="B19" s="220" t="s">
        <v>15</v>
      </c>
      <c r="C19" s="221"/>
      <c r="D19" s="221"/>
      <c r="E19" s="221"/>
      <c r="F19" s="221"/>
      <c r="G19" s="221"/>
      <c r="H19" s="221"/>
      <c r="I19" s="221"/>
      <c r="J19" s="222" t="s">
        <v>16</v>
      </c>
      <c r="K19" s="224">
        <v>0</v>
      </c>
      <c r="L19" s="225"/>
      <c r="M19" s="226"/>
      <c r="N19" s="224">
        <v>0</v>
      </c>
      <c r="O19" s="225"/>
      <c r="P19" s="226"/>
      <c r="Q19" s="224">
        <v>0</v>
      </c>
      <c r="R19" s="225"/>
      <c r="S19" s="226"/>
    </row>
    <row r="20" spans="1:20" ht="25.15" customHeight="1" x14ac:dyDescent="0.15">
      <c r="B20" s="220" t="s">
        <v>17</v>
      </c>
      <c r="C20" s="221"/>
      <c r="D20" s="221"/>
      <c r="E20" s="221"/>
      <c r="F20" s="221"/>
      <c r="G20" s="221"/>
      <c r="H20" s="221"/>
      <c r="I20" s="221"/>
      <c r="J20" s="222" t="s">
        <v>16</v>
      </c>
      <c r="K20" s="227">
        <v>0</v>
      </c>
      <c r="L20" s="227"/>
      <c r="M20" s="227"/>
      <c r="N20" s="227">
        <v>0</v>
      </c>
      <c r="O20" s="227"/>
      <c r="P20" s="227"/>
      <c r="Q20" s="227">
        <v>0</v>
      </c>
      <c r="R20" s="227"/>
      <c r="S20" s="227"/>
    </row>
    <row r="22" spans="1:20" ht="25.15" customHeight="1" x14ac:dyDescent="0.15">
      <c r="B22" s="13" t="s">
        <v>18</v>
      </c>
    </row>
    <row r="23" spans="1:20" ht="25.15" customHeight="1" x14ac:dyDescent="0.15">
      <c r="B23" s="228"/>
      <c r="C23" s="229"/>
      <c r="D23" s="229"/>
      <c r="E23" s="229"/>
      <c r="F23" s="229"/>
      <c r="G23" s="230"/>
      <c r="H23" s="228"/>
      <c r="I23" s="231"/>
      <c r="J23" s="231"/>
      <c r="K23" s="231"/>
      <c r="L23" s="231"/>
      <c r="M23" s="232"/>
      <c r="N23" s="228"/>
      <c r="O23" s="229"/>
      <c r="P23" s="229"/>
      <c r="Q23" s="229"/>
      <c r="R23" s="229"/>
      <c r="S23" s="230"/>
    </row>
    <row r="24" spans="1:20" ht="25.15" customHeight="1" x14ac:dyDescent="0.15">
      <c r="B24" s="228"/>
      <c r="C24" s="229"/>
      <c r="D24" s="229"/>
      <c r="E24" s="229"/>
      <c r="F24" s="229"/>
      <c r="G24" s="230"/>
      <c r="H24" s="228"/>
      <c r="I24" s="231"/>
      <c r="J24" s="231"/>
      <c r="K24" s="231"/>
      <c r="L24" s="231"/>
      <c r="M24" s="232"/>
      <c r="N24" s="228"/>
      <c r="O24" s="229"/>
      <c r="P24" s="229"/>
      <c r="Q24" s="229"/>
      <c r="R24" s="229"/>
      <c r="S24" s="230"/>
    </row>
    <row r="25" spans="1:20" ht="25.15" customHeight="1" x14ac:dyDescent="0.15">
      <c r="B25" s="228"/>
      <c r="C25" s="229"/>
      <c r="D25" s="229"/>
      <c r="E25" s="229"/>
      <c r="F25" s="229"/>
      <c r="G25" s="230"/>
      <c r="H25" s="228"/>
      <c r="I25" s="231"/>
      <c r="J25" s="231"/>
      <c r="K25" s="231"/>
      <c r="L25" s="231"/>
      <c r="M25" s="232"/>
      <c r="N25" s="228"/>
      <c r="O25" s="229"/>
      <c r="P25" s="229"/>
      <c r="Q25" s="229"/>
      <c r="R25" s="229"/>
      <c r="S25" s="230"/>
    </row>
    <row r="26" spans="1:20" ht="25.15" customHeight="1" x14ac:dyDescent="0.15">
      <c r="B26" s="228"/>
      <c r="C26" s="229"/>
      <c r="D26" s="229"/>
      <c r="E26" s="229"/>
      <c r="F26" s="229"/>
      <c r="G26" s="230"/>
      <c r="H26" s="228"/>
      <c r="I26" s="231"/>
      <c r="J26" s="231"/>
      <c r="K26" s="231"/>
      <c r="L26" s="231"/>
      <c r="M26" s="232"/>
      <c r="N26" s="228"/>
      <c r="O26" s="229"/>
      <c r="P26" s="229"/>
      <c r="Q26" s="229"/>
      <c r="R26" s="229"/>
      <c r="S26" s="230"/>
    </row>
    <row r="27" spans="1:20" ht="25.15" customHeight="1" x14ac:dyDescent="0.15">
      <c r="B27" s="228"/>
      <c r="C27" s="229"/>
      <c r="D27" s="229"/>
      <c r="E27" s="229"/>
      <c r="F27" s="229"/>
      <c r="G27" s="230"/>
      <c r="H27" s="228"/>
      <c r="I27" s="231"/>
      <c r="J27" s="231"/>
      <c r="K27" s="231"/>
      <c r="L27" s="231"/>
      <c r="M27" s="232"/>
      <c r="N27" s="228"/>
      <c r="O27" s="229"/>
      <c r="P27" s="229"/>
      <c r="Q27" s="229"/>
      <c r="R27" s="229"/>
      <c r="S27" s="230"/>
    </row>
    <row r="28" spans="1:20" ht="25.15" customHeight="1" x14ac:dyDescent="0.15">
      <c r="B28" s="34"/>
      <c r="C28" s="34"/>
      <c r="D28" s="34"/>
      <c r="E28" s="34"/>
      <c r="F28" s="34"/>
      <c r="G28" s="34"/>
      <c r="H28" s="34"/>
      <c r="I28" s="34"/>
      <c r="J28" s="34"/>
      <c r="K28" s="34"/>
      <c r="L28" s="34"/>
      <c r="M28" s="34"/>
      <c r="N28" s="34"/>
      <c r="O28" s="34"/>
      <c r="P28" s="34"/>
      <c r="Q28" s="34"/>
      <c r="R28" s="34"/>
      <c r="S28" s="34"/>
    </row>
    <row r="29" spans="1:20" ht="25.15" customHeight="1" x14ac:dyDescent="0.15">
      <c r="A29" s="1"/>
      <c r="B29" s="1" t="s">
        <v>19</v>
      </c>
      <c r="C29" s="1"/>
      <c r="D29" s="1"/>
      <c r="E29" s="1"/>
      <c r="F29" s="1"/>
      <c r="G29" s="1"/>
      <c r="H29" s="1"/>
      <c r="I29" s="1"/>
      <c r="J29" s="1"/>
      <c r="K29" s="1"/>
      <c r="L29" s="1"/>
      <c r="M29" s="1"/>
      <c r="N29" s="1"/>
      <c r="O29" s="1"/>
      <c r="P29" s="1"/>
      <c r="Q29" s="1"/>
      <c r="R29" s="1"/>
      <c r="S29" s="1"/>
      <c r="T29" s="1"/>
    </row>
    <row r="30" spans="1:20" ht="25.15" customHeight="1" x14ac:dyDescent="0.15">
      <c r="A30" s="1"/>
      <c r="B30" s="248" t="s">
        <v>105</v>
      </c>
      <c r="C30" s="248"/>
      <c r="D30" s="248"/>
      <c r="E30" s="248"/>
      <c r="F30" s="248"/>
      <c r="G30" s="248"/>
      <c r="H30" s="248"/>
      <c r="I30" s="248"/>
      <c r="J30" s="248"/>
      <c r="K30" s="248"/>
      <c r="L30" s="248"/>
      <c r="M30" s="248"/>
      <c r="N30" s="248"/>
      <c r="O30" s="248"/>
      <c r="P30" s="248"/>
      <c r="Q30" s="248"/>
      <c r="R30" s="248"/>
      <c r="S30" s="248"/>
      <c r="T30" s="248"/>
    </row>
    <row r="31" spans="1:20" ht="25.15" customHeight="1" x14ac:dyDescent="0.15">
      <c r="A31" s="1"/>
      <c r="B31" s="1"/>
      <c r="C31" s="1"/>
      <c r="D31" s="1"/>
      <c r="E31" s="1"/>
      <c r="F31" s="1"/>
      <c r="G31" s="1"/>
      <c r="H31" s="1"/>
      <c r="I31" s="1"/>
      <c r="J31" s="1"/>
      <c r="K31" s="1"/>
      <c r="L31" s="1"/>
      <c r="M31" s="1"/>
      <c r="N31" s="1"/>
      <c r="O31" s="1"/>
      <c r="P31" s="1"/>
      <c r="Q31" s="1"/>
      <c r="R31" s="1"/>
      <c r="S31" s="1"/>
      <c r="T31" s="1"/>
    </row>
    <row r="32" spans="1:20" ht="25.15" customHeight="1" x14ac:dyDescent="0.15">
      <c r="A32" s="149" t="s">
        <v>95</v>
      </c>
      <c r="B32" s="154" t="s">
        <v>97</v>
      </c>
      <c r="C32" s="154"/>
      <c r="D32" s="154"/>
      <c r="E32" s="154"/>
      <c r="F32" s="154"/>
      <c r="G32" s="154"/>
      <c r="H32" s="154"/>
      <c r="I32" s="154"/>
      <c r="J32" s="154"/>
      <c r="K32" s="154"/>
      <c r="L32" s="154"/>
      <c r="M32" s="153"/>
      <c r="N32" s="153"/>
      <c r="O32" s="153"/>
      <c r="P32" s="153"/>
      <c r="Q32" s="153"/>
      <c r="R32" s="1"/>
      <c r="S32" s="1"/>
      <c r="T32" s="1"/>
    </row>
    <row r="33" spans="1:20" ht="25.15" customHeight="1" x14ac:dyDescent="0.15">
      <c r="A33" s="1"/>
      <c r="B33" s="1"/>
      <c r="C33" s="1"/>
      <c r="D33" s="1"/>
      <c r="E33" s="1"/>
      <c r="F33" s="1"/>
      <c r="G33" s="1"/>
      <c r="H33" s="1"/>
      <c r="I33" s="1"/>
      <c r="J33" s="1"/>
      <c r="K33" s="1"/>
      <c r="L33" s="1"/>
      <c r="M33" s="1"/>
      <c r="N33" s="1"/>
      <c r="O33" s="1"/>
      <c r="P33" s="1"/>
      <c r="Q33" s="1"/>
      <c r="R33" s="1"/>
      <c r="S33" s="1"/>
      <c r="T33" s="1"/>
    </row>
    <row r="34" spans="1:20" ht="25.15" customHeight="1" x14ac:dyDescent="0.15">
      <c r="B34" s="34"/>
      <c r="C34" s="34"/>
      <c r="D34" s="34"/>
      <c r="E34" s="34"/>
      <c r="F34" s="34"/>
      <c r="G34" s="34"/>
      <c r="H34" s="34"/>
      <c r="I34" s="34"/>
      <c r="J34" s="34"/>
      <c r="K34" s="34"/>
      <c r="L34" s="34"/>
      <c r="M34" s="34"/>
      <c r="N34" s="34"/>
      <c r="O34" s="34"/>
      <c r="P34" s="34"/>
      <c r="Q34" s="34"/>
      <c r="R34" s="34"/>
      <c r="S34" s="34"/>
    </row>
  </sheetData>
  <sheetProtection algorithmName="SHA-512" hashValue="1qH8TQwwLw7EvMtyWQChzUiJ+JcatDzV475mNFQV2vrYIiYuSv6rUomxlv4sRd6rB6mXAozgH8je4OA2bCYApQ==" saltValue="Z8/ghdJhyulVfIZQtsE0UA==" spinCount="100000" sheet="1" objects="1" scenarios="1" selectLockedCells="1" selectUnlockedCells="1"/>
  <mergeCells count="48">
    <mergeCell ref="B30:T30"/>
    <mergeCell ref="B32:L32"/>
    <mergeCell ref="M32:Q32"/>
    <mergeCell ref="B27:G27"/>
    <mergeCell ref="H27:M27"/>
    <mergeCell ref="N27:S27"/>
    <mergeCell ref="B25:G25"/>
    <mergeCell ref="H25:M25"/>
    <mergeCell ref="N25:S25"/>
    <mergeCell ref="B26:G26"/>
    <mergeCell ref="H26:M26"/>
    <mergeCell ref="N26:S26"/>
    <mergeCell ref="B23:G23"/>
    <mergeCell ref="H23:M23"/>
    <mergeCell ref="N23:S23"/>
    <mergeCell ref="B24:G24"/>
    <mergeCell ref="H24:M24"/>
    <mergeCell ref="N24:S24"/>
    <mergeCell ref="B19:J19"/>
    <mergeCell ref="K19:M19"/>
    <mergeCell ref="N19:P19"/>
    <mergeCell ref="Q19:S19"/>
    <mergeCell ref="B20:J20"/>
    <mergeCell ref="K20:M20"/>
    <mergeCell ref="N20:P20"/>
    <mergeCell ref="Q20:S20"/>
    <mergeCell ref="B17:J17"/>
    <mergeCell ref="K17:M17"/>
    <mergeCell ref="N17:P17"/>
    <mergeCell ref="Q17:S17"/>
    <mergeCell ref="B18:J18"/>
    <mergeCell ref="K18:M18"/>
    <mergeCell ref="N18:P18"/>
    <mergeCell ref="Q18:S18"/>
    <mergeCell ref="K11:S11"/>
    <mergeCell ref="B15:J16"/>
    <mergeCell ref="K15:M15"/>
    <mergeCell ref="N15:P15"/>
    <mergeCell ref="Q15:S15"/>
    <mergeCell ref="K16:M16"/>
    <mergeCell ref="N16:P16"/>
    <mergeCell ref="Q16:S16"/>
    <mergeCell ref="K10:S10"/>
    <mergeCell ref="B2:S2"/>
    <mergeCell ref="A4:T4"/>
    <mergeCell ref="M6:N6"/>
    <mergeCell ref="K8:S8"/>
    <mergeCell ref="K9:S9"/>
  </mergeCells>
  <phoneticPr fontId="16"/>
  <conditionalFormatting sqref="K20:S20">
    <cfRule type="expression" dxfId="5" priority="1">
      <formula>K20="×"</formula>
    </cfRule>
  </conditionalFormatting>
  <hyperlinks>
    <hyperlink ref="B30" r:id="rId1" xr:uid="{C0EC62A7-C284-4E69-9CF5-231639D47389}"/>
  </hyperlinks>
  <printOptions horizontalCentered="1"/>
  <pageMargins left="0.59027777777777801" right="0.59027777777777801" top="0.59027777777777801" bottom="0.59027777777777801" header="0.31388888888888899" footer="0.31388888888888899"/>
  <pageSetup paperSize="9" scale="93"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6737-8AC2-47F2-AB2A-0C42788E87AB}">
  <sheetPr codeName="Sheet6">
    <pageSetUpPr fitToPage="1"/>
  </sheetPr>
  <dimension ref="A1:L206"/>
  <sheetViews>
    <sheetView showGridLines="0" view="pageBreakPreview" zoomScale="85" zoomScaleNormal="100" zoomScaleSheetLayoutView="85" workbookViewId="0">
      <pane xSplit="5" ySplit="6" topLeftCell="F7" activePane="bottomRight" state="frozen"/>
      <selection pane="topRight" activeCell="K15" sqref="K15:M15"/>
      <selection pane="bottomLeft" activeCell="K15" sqref="K15:M15"/>
      <selection pane="bottomRight" activeCell="B207" sqref="B207"/>
    </sheetView>
  </sheetViews>
  <sheetFormatPr defaultColWidth="4.25" defaultRowHeight="24" customHeight="1" x14ac:dyDescent="0.15"/>
  <cols>
    <col min="1" max="1" width="6.25" style="19" customWidth="1"/>
    <col min="2" max="2" width="19.75" style="20" customWidth="1"/>
    <col min="3" max="3" width="21.5" style="20" customWidth="1"/>
    <col min="4" max="4" width="22" style="20" customWidth="1"/>
    <col min="5" max="5" width="16.5" style="21" customWidth="1"/>
    <col min="6" max="6" width="22.75" style="22" customWidth="1"/>
    <col min="7" max="7" width="21.25" style="23" customWidth="1"/>
    <col min="8" max="8" width="21.5" style="24" customWidth="1"/>
    <col min="9" max="9" width="17" style="25" customWidth="1"/>
    <col min="10" max="10" width="17.25" style="26" customWidth="1"/>
    <col min="11" max="16384" width="4.25" style="18"/>
  </cols>
  <sheetData>
    <row r="1" spans="1:12" s="17" customFormat="1" ht="24" customHeight="1" x14ac:dyDescent="0.15">
      <c r="A1" s="99"/>
      <c r="B1" s="100"/>
      <c r="C1" s="100"/>
      <c r="D1" s="100"/>
      <c r="E1" s="101"/>
      <c r="F1" s="102"/>
      <c r="G1" s="103"/>
      <c r="H1" s="102"/>
      <c r="I1" s="104"/>
      <c r="J1" s="100"/>
      <c r="K1" s="105"/>
      <c r="L1" s="105"/>
    </row>
    <row r="2" spans="1:12" ht="24" customHeight="1" x14ac:dyDescent="0.15">
      <c r="A2" s="238" t="s">
        <v>6</v>
      </c>
      <c r="B2" s="239"/>
      <c r="C2" s="240"/>
      <c r="D2" s="106" t="s">
        <v>20</v>
      </c>
      <c r="E2" s="107" t="s">
        <v>21</v>
      </c>
      <c r="F2" s="108"/>
      <c r="G2" s="109"/>
      <c r="H2" s="110"/>
      <c r="I2" s="111"/>
      <c r="J2" s="112" t="s">
        <v>22</v>
      </c>
      <c r="K2" s="108"/>
      <c r="L2" s="108"/>
    </row>
    <row r="3" spans="1:12" ht="24" customHeight="1" x14ac:dyDescent="0.15">
      <c r="A3" s="241"/>
      <c r="B3" s="242"/>
      <c r="C3" s="243"/>
      <c r="D3" s="113"/>
      <c r="E3" s="114"/>
      <c r="F3" s="115" t="s">
        <v>41</v>
      </c>
      <c r="G3" s="116"/>
      <c r="H3" s="117"/>
      <c r="I3" s="111"/>
      <c r="J3" s="118"/>
      <c r="K3" s="108"/>
      <c r="L3" s="108"/>
    </row>
    <row r="4" spans="1:12" s="17" customFormat="1" ht="12" customHeight="1" x14ac:dyDescent="0.15">
      <c r="A4" s="119"/>
      <c r="B4" s="120"/>
      <c r="C4" s="120"/>
      <c r="D4" s="121"/>
      <c r="E4" s="122"/>
      <c r="F4" s="122"/>
      <c r="G4" s="123"/>
      <c r="H4" s="99"/>
      <c r="I4" s="124"/>
      <c r="J4" s="125"/>
      <c r="K4" s="105"/>
      <c r="L4" s="105"/>
    </row>
    <row r="5" spans="1:12" ht="24" customHeight="1" x14ac:dyDescent="0.15">
      <c r="A5" s="236" t="s">
        <v>23</v>
      </c>
      <c r="B5" s="236" t="s">
        <v>42</v>
      </c>
      <c r="C5" s="236" t="s">
        <v>25</v>
      </c>
      <c r="D5" s="236" t="s">
        <v>26</v>
      </c>
      <c r="E5" s="233" t="s">
        <v>27</v>
      </c>
      <c r="F5" s="126" t="s">
        <v>28</v>
      </c>
      <c r="G5" s="127" t="s">
        <v>29</v>
      </c>
      <c r="H5" s="128" t="s">
        <v>30</v>
      </c>
      <c r="I5" s="234" t="s">
        <v>31</v>
      </c>
      <c r="J5" s="236" t="s">
        <v>32</v>
      </c>
      <c r="K5" s="108"/>
      <c r="L5" s="108"/>
    </row>
    <row r="6" spans="1:12" ht="24" customHeight="1" x14ac:dyDescent="0.15">
      <c r="A6" s="237"/>
      <c r="B6" s="236"/>
      <c r="C6" s="236"/>
      <c r="D6" s="236"/>
      <c r="E6" s="233"/>
      <c r="F6" s="129" t="s">
        <v>33</v>
      </c>
      <c r="G6" s="127" t="s">
        <v>34</v>
      </c>
      <c r="H6" s="130" t="s">
        <v>35</v>
      </c>
      <c r="I6" s="235"/>
      <c r="J6" s="237"/>
      <c r="K6" s="108"/>
      <c r="L6" s="108"/>
    </row>
    <row r="7" spans="1:12" ht="24" customHeight="1" x14ac:dyDescent="0.15">
      <c r="A7" s="131">
        <v>1</v>
      </c>
      <c r="B7" s="132"/>
      <c r="C7" s="132"/>
      <c r="D7" s="132"/>
      <c r="E7" s="133" t="s">
        <v>41</v>
      </c>
      <c r="F7" s="134"/>
      <c r="G7" s="135"/>
      <c r="H7" s="136"/>
      <c r="I7" s="137"/>
      <c r="J7" s="138"/>
      <c r="K7" s="108"/>
      <c r="L7" s="108"/>
    </row>
    <row r="8" spans="1:12" ht="24" customHeight="1" x14ac:dyDescent="0.15">
      <c r="A8" s="131" t="str">
        <f>IF(C8&lt;&gt;"",MAX(A$7:A7)+1,"")</f>
        <v/>
      </c>
      <c r="B8" s="132"/>
      <c r="C8" s="132"/>
      <c r="D8" s="132"/>
      <c r="E8" s="133" t="s">
        <v>41</v>
      </c>
      <c r="F8" s="134"/>
      <c r="G8" s="135"/>
      <c r="H8" s="136"/>
      <c r="I8" s="137"/>
      <c r="J8" s="138"/>
      <c r="K8" s="108"/>
      <c r="L8" s="108"/>
    </row>
    <row r="9" spans="1:12" ht="24" customHeight="1" x14ac:dyDescent="0.15">
      <c r="A9" s="131" t="str">
        <f>IF(C9&lt;&gt;"",MAX(A$7:A8)+1,"")</f>
        <v/>
      </c>
      <c r="B9" s="132"/>
      <c r="C9" s="132"/>
      <c r="D9" s="132"/>
      <c r="E9" s="133" t="s">
        <v>41</v>
      </c>
      <c r="F9" s="134"/>
      <c r="G9" s="135"/>
      <c r="H9" s="136"/>
      <c r="I9" s="137"/>
      <c r="J9" s="138"/>
      <c r="K9" s="108"/>
      <c r="L9" s="108"/>
    </row>
    <row r="10" spans="1:12" ht="24" customHeight="1" x14ac:dyDescent="0.15">
      <c r="A10" s="131" t="str">
        <f>IF(C10&lt;&gt;"",MAX(A$7:A9)+1,"")</f>
        <v/>
      </c>
      <c r="B10" s="132"/>
      <c r="C10" s="132"/>
      <c r="D10" s="132"/>
      <c r="E10" s="133" t="s">
        <v>41</v>
      </c>
      <c r="F10" s="134"/>
      <c r="G10" s="135"/>
      <c r="H10" s="136"/>
      <c r="I10" s="137"/>
      <c r="J10" s="138"/>
      <c r="K10" s="108"/>
      <c r="L10" s="108"/>
    </row>
    <row r="11" spans="1:12" ht="24" customHeight="1" x14ac:dyDescent="0.15">
      <c r="A11" s="131" t="str">
        <f>IF(C11&lt;&gt;"",MAX(A$7:A10)+1,"")</f>
        <v/>
      </c>
      <c r="B11" s="132"/>
      <c r="C11" s="132"/>
      <c r="D11" s="132"/>
      <c r="E11" s="133" t="s">
        <v>41</v>
      </c>
      <c r="F11" s="134"/>
      <c r="G11" s="135"/>
      <c r="H11" s="136"/>
      <c r="I11" s="137"/>
      <c r="J11" s="138"/>
      <c r="K11" s="108"/>
      <c r="L11" s="108"/>
    </row>
    <row r="12" spans="1:12" ht="24" customHeight="1" x14ac:dyDescent="0.15">
      <c r="A12" s="131" t="str">
        <f>IF(C12&lt;&gt;"",MAX(A$7:A11)+1,"")</f>
        <v/>
      </c>
      <c r="B12" s="132"/>
      <c r="C12" s="132"/>
      <c r="D12" s="132"/>
      <c r="E12" s="133" t="s">
        <v>41</v>
      </c>
      <c r="F12" s="134"/>
      <c r="G12" s="135"/>
      <c r="H12" s="136"/>
      <c r="I12" s="137"/>
      <c r="J12" s="138"/>
      <c r="K12" s="108"/>
      <c r="L12" s="108"/>
    </row>
    <row r="13" spans="1:12" ht="24" customHeight="1" x14ac:dyDescent="0.15">
      <c r="A13" s="131" t="str">
        <f>IF(C13&lt;&gt;"",MAX(A$7:A12)+1,"")</f>
        <v/>
      </c>
      <c r="B13" s="132"/>
      <c r="C13" s="132"/>
      <c r="D13" s="132"/>
      <c r="E13" s="133" t="s">
        <v>41</v>
      </c>
      <c r="F13" s="134"/>
      <c r="G13" s="135"/>
      <c r="H13" s="136"/>
      <c r="I13" s="137"/>
      <c r="J13" s="138"/>
      <c r="K13" s="108"/>
      <c r="L13" s="108"/>
    </row>
    <row r="14" spans="1:12" ht="24" customHeight="1" x14ac:dyDescent="0.15">
      <c r="A14" s="131" t="str">
        <f>IF(C14&lt;&gt;"",MAX(A$7:A13)+1,"")</f>
        <v/>
      </c>
      <c r="B14" s="132"/>
      <c r="C14" s="132"/>
      <c r="D14" s="132"/>
      <c r="E14" s="133" t="s">
        <v>41</v>
      </c>
      <c r="F14" s="134"/>
      <c r="G14" s="135"/>
      <c r="H14" s="136"/>
      <c r="I14" s="137"/>
      <c r="J14" s="138"/>
      <c r="K14" s="108"/>
      <c r="L14" s="108"/>
    </row>
    <row r="15" spans="1:12" ht="24" customHeight="1" x14ac:dyDescent="0.15">
      <c r="A15" s="131" t="str">
        <f>IF(C15&lt;&gt;"",MAX(A$7:A14)+1,"")</f>
        <v/>
      </c>
      <c r="B15" s="132"/>
      <c r="C15" s="132"/>
      <c r="D15" s="132"/>
      <c r="E15" s="133" t="s">
        <v>41</v>
      </c>
      <c r="F15" s="134"/>
      <c r="G15" s="135"/>
      <c r="H15" s="136"/>
      <c r="I15" s="137"/>
      <c r="J15" s="138"/>
      <c r="K15" s="108"/>
      <c r="L15" s="108"/>
    </row>
    <row r="16" spans="1:12" ht="24" customHeight="1" x14ac:dyDescent="0.15">
      <c r="A16" s="131" t="str">
        <f>IF(C16&lt;&gt;"",MAX(A$7:A15)+1,"")</f>
        <v/>
      </c>
      <c r="B16" s="132"/>
      <c r="C16" s="132"/>
      <c r="D16" s="132"/>
      <c r="E16" s="133" t="s">
        <v>41</v>
      </c>
      <c r="F16" s="134"/>
      <c r="G16" s="135"/>
      <c r="H16" s="136"/>
      <c r="I16" s="137"/>
      <c r="J16" s="138"/>
      <c r="K16" s="108"/>
      <c r="L16" s="108"/>
    </row>
    <row r="17" spans="1:12" ht="24" customHeight="1" x14ac:dyDescent="0.15">
      <c r="A17" s="131" t="str">
        <f>IF(C17&lt;&gt;"",MAX(A$7:A16)+1,"")</f>
        <v/>
      </c>
      <c r="B17" s="132"/>
      <c r="C17" s="132"/>
      <c r="D17" s="132"/>
      <c r="E17" s="133" t="s">
        <v>41</v>
      </c>
      <c r="F17" s="134"/>
      <c r="G17" s="135"/>
      <c r="H17" s="136"/>
      <c r="I17" s="137"/>
      <c r="J17" s="138"/>
      <c r="K17" s="108"/>
      <c r="L17" s="108"/>
    </row>
    <row r="18" spans="1:12" ht="24" customHeight="1" x14ac:dyDescent="0.15">
      <c r="A18" s="131" t="str">
        <f>IF(C18&lt;&gt;"",MAX(A$7:A17)+1,"")</f>
        <v/>
      </c>
      <c r="B18" s="132"/>
      <c r="C18" s="132"/>
      <c r="D18" s="132"/>
      <c r="E18" s="133" t="s">
        <v>41</v>
      </c>
      <c r="F18" s="134"/>
      <c r="G18" s="135"/>
      <c r="H18" s="136"/>
      <c r="I18" s="137"/>
      <c r="J18" s="138"/>
      <c r="K18" s="108"/>
      <c r="L18" s="108"/>
    </row>
    <row r="19" spans="1:12" ht="24" customHeight="1" x14ac:dyDescent="0.15">
      <c r="A19" s="131" t="str">
        <f>IF(C19&lt;&gt;"",MAX(A$7:A18)+1,"")</f>
        <v/>
      </c>
      <c r="B19" s="132"/>
      <c r="C19" s="132"/>
      <c r="D19" s="132"/>
      <c r="E19" s="133" t="s">
        <v>41</v>
      </c>
      <c r="F19" s="134"/>
      <c r="G19" s="135"/>
      <c r="H19" s="136"/>
      <c r="I19" s="137"/>
      <c r="J19" s="138"/>
      <c r="K19" s="108"/>
      <c r="L19" s="108"/>
    </row>
    <row r="20" spans="1:12" ht="24" customHeight="1" x14ac:dyDescent="0.15">
      <c r="A20" s="131" t="str">
        <f>IF(C20&lt;&gt;"",MAX(A$7:A19)+1,"")</f>
        <v/>
      </c>
      <c r="B20" s="132"/>
      <c r="C20" s="132"/>
      <c r="D20" s="132"/>
      <c r="E20" s="133" t="s">
        <v>41</v>
      </c>
      <c r="F20" s="134"/>
      <c r="G20" s="135"/>
      <c r="H20" s="136"/>
      <c r="I20" s="137"/>
      <c r="J20" s="138"/>
      <c r="K20" s="108"/>
      <c r="L20" s="108"/>
    </row>
    <row r="21" spans="1:12" ht="24" customHeight="1" x14ac:dyDescent="0.15">
      <c r="A21" s="131" t="str">
        <f>IF(C21&lt;&gt;"",MAX(A$7:A20)+1,"")</f>
        <v/>
      </c>
      <c r="B21" s="132"/>
      <c r="C21" s="132"/>
      <c r="D21" s="132"/>
      <c r="E21" s="133" t="s">
        <v>41</v>
      </c>
      <c r="F21" s="134"/>
      <c r="G21" s="135"/>
      <c r="H21" s="136"/>
      <c r="I21" s="137"/>
      <c r="J21" s="138"/>
      <c r="K21" s="108"/>
      <c r="L21" s="108"/>
    </row>
    <row r="22" spans="1:12" ht="24" customHeight="1" x14ac:dyDescent="0.15">
      <c r="A22" s="131" t="str">
        <f>IF(C22&lt;&gt;"",MAX(A$7:A21)+1,"")</f>
        <v/>
      </c>
      <c r="B22" s="132"/>
      <c r="C22" s="132"/>
      <c r="D22" s="132"/>
      <c r="E22" s="133" t="s">
        <v>41</v>
      </c>
      <c r="F22" s="134"/>
      <c r="G22" s="135"/>
      <c r="H22" s="136"/>
      <c r="I22" s="137"/>
      <c r="J22" s="138"/>
      <c r="K22" s="108"/>
      <c r="L22" s="108"/>
    </row>
    <row r="23" spans="1:12" ht="24" customHeight="1" x14ac:dyDescent="0.15">
      <c r="A23" s="131" t="str">
        <f>IF(C23&lt;&gt;"",MAX(A$7:A22)+1,"")</f>
        <v/>
      </c>
      <c r="B23" s="132"/>
      <c r="C23" s="132"/>
      <c r="D23" s="132"/>
      <c r="E23" s="133" t="s">
        <v>41</v>
      </c>
      <c r="F23" s="134"/>
      <c r="G23" s="135"/>
      <c r="H23" s="136"/>
      <c r="I23" s="137"/>
      <c r="J23" s="138"/>
      <c r="K23" s="108"/>
      <c r="L23" s="108"/>
    </row>
    <row r="24" spans="1:12" ht="24" customHeight="1" x14ac:dyDescent="0.15">
      <c r="A24" s="131" t="str">
        <f>IF(C24&lt;&gt;"",MAX(A$7:A23)+1,"")</f>
        <v/>
      </c>
      <c r="B24" s="132"/>
      <c r="C24" s="132"/>
      <c r="D24" s="132"/>
      <c r="E24" s="133" t="s">
        <v>41</v>
      </c>
      <c r="F24" s="134"/>
      <c r="G24" s="135"/>
      <c r="H24" s="136"/>
      <c r="I24" s="137"/>
      <c r="J24" s="138"/>
      <c r="K24" s="108"/>
      <c r="L24" s="108"/>
    </row>
    <row r="25" spans="1:12" ht="24" customHeight="1" x14ac:dyDescent="0.15">
      <c r="A25" s="131" t="str">
        <f>IF(C25&lt;&gt;"",MAX(A$7:A24)+1,"")</f>
        <v/>
      </c>
      <c r="B25" s="132"/>
      <c r="C25" s="132"/>
      <c r="D25" s="132"/>
      <c r="E25" s="133" t="s">
        <v>41</v>
      </c>
      <c r="F25" s="134"/>
      <c r="G25" s="135"/>
      <c r="H25" s="136"/>
      <c r="I25" s="137"/>
      <c r="J25" s="138"/>
      <c r="K25" s="108"/>
      <c r="L25" s="108"/>
    </row>
    <row r="26" spans="1:12" ht="24" customHeight="1" x14ac:dyDescent="0.15">
      <c r="A26" s="131" t="str">
        <f>IF(C26&lt;&gt;"",MAX(A$7:A25)+1,"")</f>
        <v/>
      </c>
      <c r="B26" s="132"/>
      <c r="C26" s="132"/>
      <c r="D26" s="132"/>
      <c r="E26" s="133" t="s">
        <v>41</v>
      </c>
      <c r="F26" s="134"/>
      <c r="G26" s="135"/>
      <c r="H26" s="136"/>
      <c r="I26" s="137"/>
      <c r="J26" s="138"/>
      <c r="K26" s="108"/>
      <c r="L26" s="108"/>
    </row>
    <row r="27" spans="1:12" ht="24" customHeight="1" x14ac:dyDescent="0.15">
      <c r="A27" s="131" t="str">
        <f>IF(C27&lt;&gt;"",MAX(A$7:A26)+1,"")</f>
        <v/>
      </c>
      <c r="B27" s="132"/>
      <c r="C27" s="132"/>
      <c r="D27" s="132"/>
      <c r="E27" s="133" t="s">
        <v>41</v>
      </c>
      <c r="F27" s="134"/>
      <c r="G27" s="135"/>
      <c r="H27" s="136"/>
      <c r="I27" s="137"/>
      <c r="J27" s="138"/>
      <c r="K27" s="108"/>
      <c r="L27" s="108"/>
    </row>
    <row r="28" spans="1:12" ht="24" customHeight="1" x14ac:dyDescent="0.15">
      <c r="A28" s="131" t="str">
        <f>IF(C28&lt;&gt;"",MAX(A$7:A27)+1,"")</f>
        <v/>
      </c>
      <c r="B28" s="132"/>
      <c r="C28" s="132"/>
      <c r="D28" s="132"/>
      <c r="E28" s="133" t="s">
        <v>41</v>
      </c>
      <c r="F28" s="134"/>
      <c r="G28" s="135"/>
      <c r="H28" s="136"/>
      <c r="I28" s="137"/>
      <c r="J28" s="138"/>
      <c r="K28" s="108"/>
      <c r="L28" s="108"/>
    </row>
    <row r="29" spans="1:12" ht="24" customHeight="1" x14ac:dyDescent="0.15">
      <c r="A29" s="131" t="str">
        <f>IF(C29&lt;&gt;"",MAX(A$7:A28)+1,"")</f>
        <v/>
      </c>
      <c r="B29" s="132"/>
      <c r="C29" s="132"/>
      <c r="D29" s="132"/>
      <c r="E29" s="133" t="s">
        <v>41</v>
      </c>
      <c r="F29" s="134"/>
      <c r="G29" s="135"/>
      <c r="H29" s="136"/>
      <c r="I29" s="137"/>
      <c r="J29" s="138"/>
      <c r="K29" s="108"/>
      <c r="L29" s="108"/>
    </row>
    <row r="30" spans="1:12" ht="24" customHeight="1" x14ac:dyDescent="0.15">
      <c r="A30" s="131" t="str">
        <f>IF(C30&lt;&gt;"",MAX(A$7:A29)+1,"")</f>
        <v/>
      </c>
      <c r="B30" s="132"/>
      <c r="C30" s="132"/>
      <c r="D30" s="132"/>
      <c r="E30" s="133" t="s">
        <v>41</v>
      </c>
      <c r="F30" s="134"/>
      <c r="G30" s="135"/>
      <c r="H30" s="136"/>
      <c r="I30" s="137"/>
      <c r="J30" s="138"/>
      <c r="K30" s="108"/>
      <c r="L30" s="108"/>
    </row>
    <row r="31" spans="1:12" ht="24" customHeight="1" x14ac:dyDescent="0.15">
      <c r="A31" s="131" t="str">
        <f>IF(C31&lt;&gt;"",MAX(A$7:A30)+1,"")</f>
        <v/>
      </c>
      <c r="B31" s="132"/>
      <c r="C31" s="132"/>
      <c r="D31" s="132"/>
      <c r="E31" s="133" t="s">
        <v>41</v>
      </c>
      <c r="F31" s="134"/>
      <c r="G31" s="135"/>
      <c r="H31" s="136"/>
      <c r="I31" s="137"/>
      <c r="J31" s="138"/>
      <c r="K31" s="108"/>
      <c r="L31" s="108"/>
    </row>
    <row r="32" spans="1:12" ht="24" customHeight="1" x14ac:dyDescent="0.15">
      <c r="A32" s="131" t="str">
        <f>IF(C32&lt;&gt;"",MAX(A$7:A31)+1,"")</f>
        <v/>
      </c>
      <c r="B32" s="132"/>
      <c r="C32" s="132"/>
      <c r="D32" s="132"/>
      <c r="E32" s="133" t="s">
        <v>41</v>
      </c>
      <c r="F32" s="134"/>
      <c r="G32" s="135"/>
      <c r="H32" s="136"/>
      <c r="I32" s="137"/>
      <c r="J32" s="138"/>
      <c r="K32" s="108"/>
      <c r="L32" s="108"/>
    </row>
    <row r="33" spans="1:12" ht="24" customHeight="1" x14ac:dyDescent="0.15">
      <c r="A33" s="131" t="str">
        <f>IF(C33&lt;&gt;"",MAX(A$7:A32)+1,"")</f>
        <v/>
      </c>
      <c r="B33" s="132"/>
      <c r="C33" s="132"/>
      <c r="D33" s="132"/>
      <c r="E33" s="133" t="s">
        <v>41</v>
      </c>
      <c r="F33" s="134"/>
      <c r="G33" s="135"/>
      <c r="H33" s="136"/>
      <c r="I33" s="137"/>
      <c r="J33" s="138"/>
      <c r="K33" s="108"/>
      <c r="L33" s="108"/>
    </row>
    <row r="34" spans="1:12" ht="24" customHeight="1" x14ac:dyDescent="0.15">
      <c r="A34" s="131" t="str">
        <f>IF(C34&lt;&gt;"",MAX(A$7:A33)+1,"")</f>
        <v/>
      </c>
      <c r="B34" s="132"/>
      <c r="C34" s="132"/>
      <c r="D34" s="132"/>
      <c r="E34" s="133" t="s">
        <v>41</v>
      </c>
      <c r="F34" s="134"/>
      <c r="G34" s="135"/>
      <c r="H34" s="136"/>
      <c r="I34" s="137"/>
      <c r="J34" s="138"/>
      <c r="K34" s="108"/>
      <c r="L34" s="108"/>
    </row>
    <row r="35" spans="1:12" ht="24" customHeight="1" x14ac:dyDescent="0.15">
      <c r="A35" s="131" t="str">
        <f>IF(C35&lt;&gt;"",MAX(A$7:A34)+1,"")</f>
        <v/>
      </c>
      <c r="B35" s="132"/>
      <c r="C35" s="132"/>
      <c r="D35" s="132"/>
      <c r="E35" s="133" t="s">
        <v>41</v>
      </c>
      <c r="F35" s="134"/>
      <c r="G35" s="135"/>
      <c r="H35" s="136"/>
      <c r="I35" s="137"/>
      <c r="J35" s="138"/>
      <c r="K35" s="108"/>
      <c r="L35" s="108"/>
    </row>
    <row r="36" spans="1:12" ht="24" customHeight="1" x14ac:dyDescent="0.15">
      <c r="A36" s="131" t="str">
        <f>IF(C36&lt;&gt;"",MAX(A$7:A35)+1,"")</f>
        <v/>
      </c>
      <c r="B36" s="132"/>
      <c r="C36" s="132"/>
      <c r="D36" s="132"/>
      <c r="E36" s="133" t="s">
        <v>41</v>
      </c>
      <c r="F36" s="134"/>
      <c r="G36" s="135"/>
      <c r="H36" s="136"/>
      <c r="I36" s="137"/>
      <c r="J36" s="138"/>
      <c r="K36" s="108"/>
      <c r="L36" s="108"/>
    </row>
    <row r="37" spans="1:12" ht="24" customHeight="1" x14ac:dyDescent="0.15">
      <c r="A37" s="131" t="str">
        <f>IF(C37&lt;&gt;"",MAX(A$7:A36)+1,"")</f>
        <v/>
      </c>
      <c r="B37" s="132"/>
      <c r="C37" s="132"/>
      <c r="D37" s="132"/>
      <c r="E37" s="133" t="s">
        <v>41</v>
      </c>
      <c r="F37" s="134"/>
      <c r="G37" s="135"/>
      <c r="H37" s="136"/>
      <c r="I37" s="137"/>
      <c r="J37" s="138"/>
      <c r="K37" s="108"/>
      <c r="L37" s="108"/>
    </row>
    <row r="38" spans="1:12" ht="24" customHeight="1" x14ac:dyDescent="0.15">
      <c r="A38" s="131" t="str">
        <f>IF(C38&lt;&gt;"",MAX(A$7:A37)+1,"")</f>
        <v/>
      </c>
      <c r="B38" s="132"/>
      <c r="C38" s="132"/>
      <c r="D38" s="132"/>
      <c r="E38" s="133" t="s">
        <v>41</v>
      </c>
      <c r="F38" s="134"/>
      <c r="G38" s="135"/>
      <c r="H38" s="136"/>
      <c r="I38" s="137"/>
      <c r="J38" s="138"/>
      <c r="K38" s="108"/>
      <c r="L38" s="108"/>
    </row>
    <row r="39" spans="1:12" ht="24" customHeight="1" x14ac:dyDescent="0.15">
      <c r="A39" s="131" t="str">
        <f>IF(C39&lt;&gt;"",MAX(A$7:A38)+1,"")</f>
        <v/>
      </c>
      <c r="B39" s="132"/>
      <c r="C39" s="132"/>
      <c r="D39" s="132"/>
      <c r="E39" s="133" t="s">
        <v>41</v>
      </c>
      <c r="F39" s="134"/>
      <c r="G39" s="135"/>
      <c r="H39" s="136"/>
      <c r="I39" s="137"/>
      <c r="J39" s="138"/>
      <c r="K39" s="108"/>
      <c r="L39" s="108"/>
    </row>
    <row r="40" spans="1:12" ht="24" customHeight="1" x14ac:dyDescent="0.15">
      <c r="A40" s="131" t="str">
        <f>IF(C40&lt;&gt;"",MAX(A$7:A39)+1,"")</f>
        <v/>
      </c>
      <c r="B40" s="132"/>
      <c r="C40" s="132"/>
      <c r="D40" s="132"/>
      <c r="E40" s="133" t="s">
        <v>41</v>
      </c>
      <c r="F40" s="134"/>
      <c r="G40" s="135"/>
      <c r="H40" s="136"/>
      <c r="I40" s="137"/>
      <c r="J40" s="138"/>
      <c r="K40" s="108"/>
      <c r="L40" s="108"/>
    </row>
    <row r="41" spans="1:12" ht="24" customHeight="1" x14ac:dyDescent="0.15">
      <c r="A41" s="131" t="str">
        <f>IF(C41&lt;&gt;"",MAX(A$7:A40)+1,"")</f>
        <v/>
      </c>
      <c r="B41" s="132"/>
      <c r="C41" s="132"/>
      <c r="D41" s="132"/>
      <c r="E41" s="133" t="s">
        <v>41</v>
      </c>
      <c r="F41" s="134"/>
      <c r="G41" s="135"/>
      <c r="H41" s="136"/>
      <c r="I41" s="137"/>
      <c r="J41" s="138"/>
      <c r="K41" s="108"/>
      <c r="L41" s="108"/>
    </row>
    <row r="42" spans="1:12" ht="24" customHeight="1" x14ac:dyDescent="0.15">
      <c r="A42" s="131" t="str">
        <f>IF(C42&lt;&gt;"",MAX(A$7:A41)+1,"")</f>
        <v/>
      </c>
      <c r="B42" s="132"/>
      <c r="C42" s="132"/>
      <c r="D42" s="132"/>
      <c r="E42" s="133" t="s">
        <v>41</v>
      </c>
      <c r="F42" s="134"/>
      <c r="G42" s="135"/>
      <c r="H42" s="136"/>
      <c r="I42" s="137"/>
      <c r="J42" s="138"/>
      <c r="K42" s="108"/>
      <c r="L42" s="108"/>
    </row>
    <row r="43" spans="1:12" ht="24" customHeight="1" x14ac:dyDescent="0.15">
      <c r="A43" s="131" t="str">
        <f>IF(C43&lt;&gt;"",MAX(A$7:A42)+1,"")</f>
        <v/>
      </c>
      <c r="B43" s="132"/>
      <c r="C43" s="132"/>
      <c r="D43" s="132"/>
      <c r="E43" s="133" t="s">
        <v>41</v>
      </c>
      <c r="F43" s="134"/>
      <c r="G43" s="135"/>
      <c r="H43" s="136"/>
      <c r="I43" s="137"/>
      <c r="J43" s="138"/>
      <c r="K43" s="108"/>
      <c r="L43" s="108"/>
    </row>
    <row r="44" spans="1:12" ht="24" customHeight="1" x14ac:dyDescent="0.15">
      <c r="A44" s="131" t="str">
        <f>IF(C44&lt;&gt;"",MAX(A$7:A43)+1,"")</f>
        <v/>
      </c>
      <c r="B44" s="132"/>
      <c r="C44" s="132"/>
      <c r="D44" s="132"/>
      <c r="E44" s="133" t="s">
        <v>41</v>
      </c>
      <c r="F44" s="134"/>
      <c r="G44" s="135"/>
      <c r="H44" s="136"/>
      <c r="I44" s="137"/>
      <c r="J44" s="138"/>
      <c r="K44" s="108"/>
      <c r="L44" s="108"/>
    </row>
    <row r="45" spans="1:12" ht="24" customHeight="1" x14ac:dyDescent="0.15">
      <c r="A45" s="131" t="str">
        <f>IF(C45&lt;&gt;"",MAX(A$7:A44)+1,"")</f>
        <v/>
      </c>
      <c r="B45" s="132"/>
      <c r="C45" s="132"/>
      <c r="D45" s="132"/>
      <c r="E45" s="133" t="s">
        <v>41</v>
      </c>
      <c r="F45" s="134"/>
      <c r="G45" s="135"/>
      <c r="H45" s="136"/>
      <c r="I45" s="137"/>
      <c r="J45" s="138"/>
      <c r="K45" s="108"/>
      <c r="L45" s="108"/>
    </row>
    <row r="46" spans="1:12" ht="24" customHeight="1" x14ac:dyDescent="0.15">
      <c r="A46" s="131" t="str">
        <f>IF(C46&lt;&gt;"",MAX(A$7:A45)+1,"")</f>
        <v/>
      </c>
      <c r="B46" s="132"/>
      <c r="C46" s="132"/>
      <c r="D46" s="132"/>
      <c r="E46" s="133" t="s">
        <v>41</v>
      </c>
      <c r="F46" s="134"/>
      <c r="G46" s="135"/>
      <c r="H46" s="136"/>
      <c r="I46" s="137"/>
      <c r="J46" s="138"/>
      <c r="K46" s="108"/>
      <c r="L46" s="108"/>
    </row>
    <row r="47" spans="1:12" ht="24" customHeight="1" x14ac:dyDescent="0.15">
      <c r="A47" s="131" t="str">
        <f>IF(C47&lt;&gt;"",MAX(A$7:A46)+1,"")</f>
        <v/>
      </c>
      <c r="B47" s="132"/>
      <c r="C47" s="132"/>
      <c r="D47" s="132"/>
      <c r="E47" s="133" t="s">
        <v>41</v>
      </c>
      <c r="F47" s="134"/>
      <c r="G47" s="135"/>
      <c r="H47" s="136"/>
      <c r="I47" s="137"/>
      <c r="J47" s="138"/>
      <c r="K47" s="108"/>
      <c r="L47" s="108"/>
    </row>
    <row r="48" spans="1:12" ht="24" customHeight="1" x14ac:dyDescent="0.15">
      <c r="A48" s="131" t="str">
        <f>IF(C48&lt;&gt;"",MAX(A$7:A47)+1,"")</f>
        <v/>
      </c>
      <c r="B48" s="132"/>
      <c r="C48" s="132"/>
      <c r="D48" s="132"/>
      <c r="E48" s="133" t="s">
        <v>41</v>
      </c>
      <c r="F48" s="134"/>
      <c r="G48" s="135"/>
      <c r="H48" s="136"/>
      <c r="I48" s="137"/>
      <c r="J48" s="138"/>
      <c r="K48" s="108"/>
      <c r="L48" s="108"/>
    </row>
    <row r="49" spans="1:12" ht="24" customHeight="1" x14ac:dyDescent="0.15">
      <c r="A49" s="131" t="str">
        <f>IF(C49&lt;&gt;"",MAX(A$7:A48)+1,"")</f>
        <v/>
      </c>
      <c r="B49" s="132"/>
      <c r="C49" s="132"/>
      <c r="D49" s="132"/>
      <c r="E49" s="133" t="s">
        <v>41</v>
      </c>
      <c r="F49" s="134"/>
      <c r="G49" s="135"/>
      <c r="H49" s="136"/>
      <c r="I49" s="137"/>
      <c r="J49" s="138"/>
      <c r="K49" s="108"/>
      <c r="L49" s="108"/>
    </row>
    <row r="50" spans="1:12" ht="24" customHeight="1" x14ac:dyDescent="0.15">
      <c r="A50" s="131" t="str">
        <f>IF(C50&lt;&gt;"",MAX(A$7:A49)+1,"")</f>
        <v/>
      </c>
      <c r="B50" s="132"/>
      <c r="C50" s="132"/>
      <c r="D50" s="132"/>
      <c r="E50" s="133" t="s">
        <v>41</v>
      </c>
      <c r="F50" s="134"/>
      <c r="G50" s="135"/>
      <c r="H50" s="136"/>
      <c r="I50" s="137"/>
      <c r="J50" s="138"/>
      <c r="K50" s="108"/>
      <c r="L50" s="108"/>
    </row>
    <row r="51" spans="1:12" ht="24" customHeight="1" x14ac:dyDescent="0.15">
      <c r="A51" s="131" t="str">
        <f>IF(C51&lt;&gt;"",MAX(A$7:A50)+1,"")</f>
        <v/>
      </c>
      <c r="B51" s="132"/>
      <c r="C51" s="132"/>
      <c r="D51" s="132"/>
      <c r="E51" s="133" t="s">
        <v>41</v>
      </c>
      <c r="F51" s="134"/>
      <c r="G51" s="135"/>
      <c r="H51" s="136"/>
      <c r="I51" s="137"/>
      <c r="J51" s="138"/>
      <c r="K51" s="108"/>
      <c r="L51" s="108"/>
    </row>
    <row r="52" spans="1:12" ht="24" customHeight="1" x14ac:dyDescent="0.15">
      <c r="A52" s="131" t="str">
        <f>IF(C52&lt;&gt;"",MAX(A$7:A51)+1,"")</f>
        <v/>
      </c>
      <c r="B52" s="132"/>
      <c r="C52" s="132"/>
      <c r="D52" s="132"/>
      <c r="E52" s="133" t="s">
        <v>41</v>
      </c>
      <c r="F52" s="134"/>
      <c r="G52" s="135"/>
      <c r="H52" s="136"/>
      <c r="I52" s="137"/>
      <c r="J52" s="138"/>
      <c r="K52" s="108"/>
      <c r="L52" s="108"/>
    </row>
    <row r="53" spans="1:12" ht="24" customHeight="1" x14ac:dyDescent="0.15">
      <c r="A53" s="131" t="str">
        <f>IF(C53&lt;&gt;"",MAX(A$7:A52)+1,"")</f>
        <v/>
      </c>
      <c r="B53" s="132"/>
      <c r="C53" s="132"/>
      <c r="D53" s="132"/>
      <c r="E53" s="133" t="s">
        <v>41</v>
      </c>
      <c r="F53" s="134"/>
      <c r="G53" s="135"/>
      <c r="H53" s="136"/>
      <c r="I53" s="137"/>
      <c r="J53" s="138"/>
      <c r="K53" s="108"/>
      <c r="L53" s="108"/>
    </row>
    <row r="54" spans="1:12" ht="24" customHeight="1" x14ac:dyDescent="0.15">
      <c r="A54" s="131" t="str">
        <f>IF(C54&lt;&gt;"",MAX(A$7:A53)+1,"")</f>
        <v/>
      </c>
      <c r="B54" s="132"/>
      <c r="C54" s="132"/>
      <c r="D54" s="132"/>
      <c r="E54" s="133" t="s">
        <v>41</v>
      </c>
      <c r="F54" s="134"/>
      <c r="G54" s="135"/>
      <c r="H54" s="136"/>
      <c r="I54" s="137"/>
      <c r="J54" s="138"/>
      <c r="K54" s="108"/>
      <c r="L54" s="108"/>
    </row>
    <row r="55" spans="1:12" ht="24" customHeight="1" x14ac:dyDescent="0.15">
      <c r="A55" s="131" t="str">
        <f>IF(C55&lt;&gt;"",MAX(A$7:A54)+1,"")</f>
        <v/>
      </c>
      <c r="B55" s="132"/>
      <c r="C55" s="132"/>
      <c r="D55" s="132"/>
      <c r="E55" s="133" t="s">
        <v>41</v>
      </c>
      <c r="F55" s="134"/>
      <c r="G55" s="135"/>
      <c r="H55" s="136"/>
      <c r="I55" s="137"/>
      <c r="J55" s="138"/>
      <c r="K55" s="108"/>
      <c r="L55" s="108"/>
    </row>
    <row r="56" spans="1:12" ht="24" customHeight="1" x14ac:dyDescent="0.15">
      <c r="A56" s="131" t="str">
        <f>IF(C56&lt;&gt;"",MAX(A$7:A55)+1,"")</f>
        <v/>
      </c>
      <c r="B56" s="132"/>
      <c r="C56" s="132"/>
      <c r="D56" s="132"/>
      <c r="E56" s="133" t="s">
        <v>41</v>
      </c>
      <c r="F56" s="134"/>
      <c r="G56" s="135"/>
      <c r="H56" s="136"/>
      <c r="I56" s="137"/>
      <c r="J56" s="138"/>
      <c r="K56" s="108"/>
      <c r="L56" s="108"/>
    </row>
    <row r="57" spans="1:12" ht="24" customHeight="1" x14ac:dyDescent="0.15">
      <c r="A57" s="131" t="str">
        <f>IF(C57&lt;&gt;"",MAX(A$7:A56)+1,"")</f>
        <v/>
      </c>
      <c r="B57" s="132"/>
      <c r="C57" s="132"/>
      <c r="D57" s="132"/>
      <c r="E57" s="133" t="s">
        <v>41</v>
      </c>
      <c r="F57" s="134"/>
      <c r="G57" s="135"/>
      <c r="H57" s="136"/>
      <c r="I57" s="137"/>
      <c r="J57" s="138"/>
      <c r="K57" s="108"/>
      <c r="L57" s="108"/>
    </row>
    <row r="58" spans="1:12" ht="24" customHeight="1" x14ac:dyDescent="0.15">
      <c r="A58" s="131" t="str">
        <f>IF(C58&lt;&gt;"",MAX(A$7:A57)+1,"")</f>
        <v/>
      </c>
      <c r="B58" s="132"/>
      <c r="C58" s="132"/>
      <c r="D58" s="132"/>
      <c r="E58" s="133" t="s">
        <v>41</v>
      </c>
      <c r="F58" s="134"/>
      <c r="G58" s="135"/>
      <c r="H58" s="136"/>
      <c r="I58" s="137"/>
      <c r="J58" s="138"/>
      <c r="K58" s="108"/>
      <c r="L58" s="108"/>
    </row>
    <row r="59" spans="1:12" ht="24" customHeight="1" x14ac:dyDescent="0.15">
      <c r="A59" s="131" t="str">
        <f>IF(C59&lt;&gt;"",MAX(A$7:A58)+1,"")</f>
        <v/>
      </c>
      <c r="B59" s="132"/>
      <c r="C59" s="132"/>
      <c r="D59" s="132"/>
      <c r="E59" s="133" t="s">
        <v>41</v>
      </c>
      <c r="F59" s="134"/>
      <c r="G59" s="135"/>
      <c r="H59" s="136"/>
      <c r="I59" s="137"/>
      <c r="J59" s="138"/>
      <c r="K59" s="108"/>
      <c r="L59" s="108"/>
    </row>
    <row r="60" spans="1:12" ht="24" customHeight="1" x14ac:dyDescent="0.15">
      <c r="A60" s="131" t="str">
        <f>IF(C60&lt;&gt;"",MAX(A$7:A59)+1,"")</f>
        <v/>
      </c>
      <c r="B60" s="132"/>
      <c r="C60" s="132"/>
      <c r="D60" s="132"/>
      <c r="E60" s="133" t="s">
        <v>41</v>
      </c>
      <c r="F60" s="134"/>
      <c r="G60" s="135"/>
      <c r="H60" s="136"/>
      <c r="I60" s="137"/>
      <c r="J60" s="138"/>
      <c r="K60" s="108"/>
      <c r="L60" s="108"/>
    </row>
    <row r="61" spans="1:12" ht="24" customHeight="1" x14ac:dyDescent="0.15">
      <c r="A61" s="131" t="str">
        <f>IF(C61&lt;&gt;"",MAX(A$7:A60)+1,"")</f>
        <v/>
      </c>
      <c r="B61" s="132"/>
      <c r="C61" s="132"/>
      <c r="D61" s="132"/>
      <c r="E61" s="133" t="s">
        <v>41</v>
      </c>
      <c r="F61" s="134"/>
      <c r="G61" s="135"/>
      <c r="H61" s="136"/>
      <c r="I61" s="137"/>
      <c r="J61" s="138"/>
      <c r="K61" s="108"/>
      <c r="L61" s="108"/>
    </row>
    <row r="62" spans="1:12" ht="24" customHeight="1" x14ac:dyDescent="0.15">
      <c r="A62" s="131" t="str">
        <f>IF(C62&lt;&gt;"",MAX(A$7:A61)+1,"")</f>
        <v/>
      </c>
      <c r="B62" s="132"/>
      <c r="C62" s="132"/>
      <c r="D62" s="132"/>
      <c r="E62" s="133" t="s">
        <v>41</v>
      </c>
      <c r="F62" s="134"/>
      <c r="G62" s="135"/>
      <c r="H62" s="136"/>
      <c r="I62" s="137"/>
      <c r="J62" s="138"/>
      <c r="K62" s="108"/>
      <c r="L62" s="108"/>
    </row>
    <row r="63" spans="1:12" ht="24" customHeight="1" x14ac:dyDescent="0.15">
      <c r="A63" s="131" t="str">
        <f>IF(C63&lt;&gt;"",MAX(A$7:A62)+1,"")</f>
        <v/>
      </c>
      <c r="B63" s="132"/>
      <c r="C63" s="132"/>
      <c r="D63" s="132"/>
      <c r="E63" s="133" t="s">
        <v>41</v>
      </c>
      <c r="F63" s="134"/>
      <c r="G63" s="135"/>
      <c r="H63" s="136"/>
      <c r="I63" s="137"/>
      <c r="J63" s="138"/>
      <c r="K63" s="108"/>
      <c r="L63" s="108"/>
    </row>
    <row r="64" spans="1:12" ht="24" customHeight="1" x14ac:dyDescent="0.15">
      <c r="A64" s="131" t="str">
        <f>IF(C64&lt;&gt;"",MAX(A$7:A63)+1,"")</f>
        <v/>
      </c>
      <c r="B64" s="132"/>
      <c r="C64" s="132"/>
      <c r="D64" s="132"/>
      <c r="E64" s="133" t="s">
        <v>41</v>
      </c>
      <c r="F64" s="134"/>
      <c r="G64" s="135"/>
      <c r="H64" s="136"/>
      <c r="I64" s="137"/>
      <c r="J64" s="138"/>
      <c r="K64" s="108"/>
      <c r="L64" s="108"/>
    </row>
    <row r="65" spans="1:12" ht="24" customHeight="1" x14ac:dyDescent="0.15">
      <c r="A65" s="131" t="str">
        <f>IF(C65&lt;&gt;"",MAX(A$7:A64)+1,"")</f>
        <v/>
      </c>
      <c r="B65" s="132"/>
      <c r="C65" s="132"/>
      <c r="D65" s="132"/>
      <c r="E65" s="133" t="s">
        <v>41</v>
      </c>
      <c r="F65" s="134"/>
      <c r="G65" s="135"/>
      <c r="H65" s="136"/>
      <c r="I65" s="137"/>
      <c r="J65" s="138"/>
      <c r="K65" s="108"/>
      <c r="L65" s="108"/>
    </row>
    <row r="66" spans="1:12" ht="24" customHeight="1" x14ac:dyDescent="0.15">
      <c r="A66" s="131" t="str">
        <f>IF(C66&lt;&gt;"",MAX(A$7:A65)+1,"")</f>
        <v/>
      </c>
      <c r="B66" s="132"/>
      <c r="C66" s="132"/>
      <c r="D66" s="132"/>
      <c r="E66" s="133" t="s">
        <v>41</v>
      </c>
      <c r="F66" s="134"/>
      <c r="G66" s="135"/>
      <c r="H66" s="136"/>
      <c r="I66" s="137"/>
      <c r="J66" s="138"/>
      <c r="K66" s="108"/>
      <c r="L66" s="108"/>
    </row>
    <row r="67" spans="1:12" ht="24" customHeight="1" x14ac:dyDescent="0.15">
      <c r="A67" s="131" t="str">
        <f>IF(C67&lt;&gt;"",MAX(A$7:A66)+1,"")</f>
        <v/>
      </c>
      <c r="B67" s="132"/>
      <c r="C67" s="132"/>
      <c r="D67" s="132"/>
      <c r="E67" s="133" t="s">
        <v>41</v>
      </c>
      <c r="F67" s="134"/>
      <c r="G67" s="135"/>
      <c r="H67" s="136"/>
      <c r="I67" s="137"/>
      <c r="J67" s="138"/>
      <c r="K67" s="108"/>
      <c r="L67" s="108"/>
    </row>
    <row r="68" spans="1:12" ht="24" customHeight="1" x14ac:dyDescent="0.15">
      <c r="A68" s="131" t="str">
        <f>IF(C68&lt;&gt;"",MAX(A$7:A67)+1,"")</f>
        <v/>
      </c>
      <c r="B68" s="132"/>
      <c r="C68" s="132"/>
      <c r="D68" s="132"/>
      <c r="E68" s="133" t="s">
        <v>41</v>
      </c>
      <c r="F68" s="134"/>
      <c r="G68" s="135"/>
      <c r="H68" s="136"/>
      <c r="I68" s="137"/>
      <c r="J68" s="138"/>
      <c r="K68" s="108"/>
      <c r="L68" s="108"/>
    </row>
    <row r="69" spans="1:12" ht="24" customHeight="1" x14ac:dyDescent="0.15">
      <c r="A69" s="131" t="str">
        <f>IF(C69&lt;&gt;"",MAX(A$7:A68)+1,"")</f>
        <v/>
      </c>
      <c r="B69" s="132"/>
      <c r="C69" s="132"/>
      <c r="D69" s="132"/>
      <c r="E69" s="133" t="s">
        <v>41</v>
      </c>
      <c r="F69" s="134"/>
      <c r="G69" s="135"/>
      <c r="H69" s="136"/>
      <c r="I69" s="137"/>
      <c r="J69" s="138"/>
      <c r="K69" s="108"/>
      <c r="L69" s="108"/>
    </row>
    <row r="70" spans="1:12" ht="24" customHeight="1" x14ac:dyDescent="0.15">
      <c r="A70" s="131" t="str">
        <f>IF(C70&lt;&gt;"",MAX(A$7:A69)+1,"")</f>
        <v/>
      </c>
      <c r="B70" s="132"/>
      <c r="C70" s="132"/>
      <c r="D70" s="132"/>
      <c r="E70" s="133" t="s">
        <v>41</v>
      </c>
      <c r="F70" s="134"/>
      <c r="G70" s="135"/>
      <c r="H70" s="136"/>
      <c r="I70" s="137"/>
      <c r="J70" s="138"/>
      <c r="K70" s="108"/>
      <c r="L70" s="108"/>
    </row>
    <row r="71" spans="1:12" ht="24" customHeight="1" x14ac:dyDescent="0.15">
      <c r="A71" s="131" t="str">
        <f>IF(C71&lt;&gt;"",MAX(A$7:A70)+1,"")</f>
        <v/>
      </c>
      <c r="B71" s="132"/>
      <c r="C71" s="132"/>
      <c r="D71" s="132"/>
      <c r="E71" s="133" t="s">
        <v>41</v>
      </c>
      <c r="F71" s="134"/>
      <c r="G71" s="135"/>
      <c r="H71" s="136"/>
      <c r="I71" s="137"/>
      <c r="J71" s="138"/>
      <c r="K71" s="108"/>
      <c r="L71" s="108"/>
    </row>
    <row r="72" spans="1:12" ht="24" customHeight="1" x14ac:dyDescent="0.15">
      <c r="A72" s="131" t="str">
        <f>IF(C72&lt;&gt;"",MAX(A$7:A71)+1,"")</f>
        <v/>
      </c>
      <c r="B72" s="132"/>
      <c r="C72" s="132"/>
      <c r="D72" s="132"/>
      <c r="E72" s="133" t="s">
        <v>41</v>
      </c>
      <c r="F72" s="134"/>
      <c r="G72" s="135"/>
      <c r="H72" s="136"/>
      <c r="I72" s="137"/>
      <c r="J72" s="138"/>
      <c r="K72" s="108"/>
      <c r="L72" s="108"/>
    </row>
    <row r="73" spans="1:12" ht="24" customHeight="1" x14ac:dyDescent="0.15">
      <c r="A73" s="131" t="str">
        <f>IF(C73&lt;&gt;"",MAX(A$7:A72)+1,"")</f>
        <v/>
      </c>
      <c r="B73" s="132"/>
      <c r="C73" s="132"/>
      <c r="D73" s="132"/>
      <c r="E73" s="133" t="s">
        <v>41</v>
      </c>
      <c r="F73" s="134"/>
      <c r="G73" s="135"/>
      <c r="H73" s="136"/>
      <c r="I73" s="137"/>
      <c r="J73" s="138"/>
      <c r="K73" s="108"/>
      <c r="L73" s="108"/>
    </row>
    <row r="74" spans="1:12" ht="24" customHeight="1" x14ac:dyDescent="0.15">
      <c r="A74" s="131" t="str">
        <f>IF(C74&lt;&gt;"",MAX(A$7:A73)+1,"")</f>
        <v/>
      </c>
      <c r="B74" s="132"/>
      <c r="C74" s="132"/>
      <c r="D74" s="132"/>
      <c r="E74" s="133" t="s">
        <v>41</v>
      </c>
      <c r="F74" s="134"/>
      <c r="G74" s="135"/>
      <c r="H74" s="136"/>
      <c r="I74" s="137"/>
      <c r="J74" s="138"/>
      <c r="K74" s="108"/>
      <c r="L74" s="108"/>
    </row>
    <row r="75" spans="1:12" ht="24" customHeight="1" x14ac:dyDescent="0.15">
      <c r="A75" s="131" t="str">
        <f>IF(C75&lt;&gt;"",MAX(A$7:A74)+1,"")</f>
        <v/>
      </c>
      <c r="B75" s="132"/>
      <c r="C75" s="132"/>
      <c r="D75" s="132"/>
      <c r="E75" s="133" t="s">
        <v>41</v>
      </c>
      <c r="F75" s="134"/>
      <c r="G75" s="135"/>
      <c r="H75" s="136"/>
      <c r="I75" s="137"/>
      <c r="J75" s="138"/>
      <c r="K75" s="108"/>
      <c r="L75" s="108"/>
    </row>
    <row r="76" spans="1:12" ht="24" customHeight="1" x14ac:dyDescent="0.15">
      <c r="A76" s="131" t="str">
        <f>IF(C76&lt;&gt;"",MAX(A$7:A75)+1,"")</f>
        <v/>
      </c>
      <c r="B76" s="132"/>
      <c r="C76" s="132"/>
      <c r="D76" s="132"/>
      <c r="E76" s="133" t="s">
        <v>41</v>
      </c>
      <c r="F76" s="134"/>
      <c r="G76" s="135"/>
      <c r="H76" s="136"/>
      <c r="I76" s="137"/>
      <c r="J76" s="138"/>
      <c r="K76" s="108"/>
      <c r="L76" s="108"/>
    </row>
    <row r="77" spans="1:12" ht="24" customHeight="1" x14ac:dyDescent="0.15">
      <c r="A77" s="131" t="str">
        <f>IF(C77&lt;&gt;"",MAX(A$7:A76)+1,"")</f>
        <v/>
      </c>
      <c r="B77" s="132"/>
      <c r="C77" s="132"/>
      <c r="D77" s="132"/>
      <c r="E77" s="133" t="s">
        <v>41</v>
      </c>
      <c r="F77" s="134"/>
      <c r="G77" s="135"/>
      <c r="H77" s="136"/>
      <c r="I77" s="137"/>
      <c r="J77" s="138"/>
      <c r="K77" s="108"/>
      <c r="L77" s="108"/>
    </row>
    <row r="78" spans="1:12" ht="24" customHeight="1" x14ac:dyDescent="0.15">
      <c r="A78" s="131" t="str">
        <f>IF(C78&lt;&gt;"",MAX(A$7:A77)+1,"")</f>
        <v/>
      </c>
      <c r="B78" s="132"/>
      <c r="C78" s="132"/>
      <c r="D78" s="132"/>
      <c r="E78" s="133" t="s">
        <v>41</v>
      </c>
      <c r="F78" s="134"/>
      <c r="G78" s="135"/>
      <c r="H78" s="136"/>
      <c r="I78" s="137"/>
      <c r="J78" s="138"/>
      <c r="K78" s="108"/>
      <c r="L78" s="108"/>
    </row>
    <row r="79" spans="1:12" ht="24" customHeight="1" x14ac:dyDescent="0.15">
      <c r="A79" s="131" t="str">
        <f>IF(C79&lt;&gt;"",MAX(A$7:A78)+1,"")</f>
        <v/>
      </c>
      <c r="B79" s="132"/>
      <c r="C79" s="132"/>
      <c r="D79" s="132"/>
      <c r="E79" s="133" t="s">
        <v>41</v>
      </c>
      <c r="F79" s="134"/>
      <c r="G79" s="135"/>
      <c r="H79" s="136"/>
      <c r="I79" s="137"/>
      <c r="J79" s="138"/>
      <c r="K79" s="108"/>
      <c r="L79" s="108"/>
    </row>
    <row r="80" spans="1:12" ht="24" customHeight="1" x14ac:dyDescent="0.15">
      <c r="A80" s="131" t="str">
        <f>IF(C80&lt;&gt;"",MAX(A$7:A79)+1,"")</f>
        <v/>
      </c>
      <c r="B80" s="132"/>
      <c r="C80" s="132"/>
      <c r="D80" s="132"/>
      <c r="E80" s="133" t="s">
        <v>41</v>
      </c>
      <c r="F80" s="134"/>
      <c r="G80" s="135"/>
      <c r="H80" s="136"/>
      <c r="I80" s="137"/>
      <c r="J80" s="138"/>
      <c r="K80" s="108"/>
      <c r="L80" s="108"/>
    </row>
    <row r="81" spans="1:12" ht="24" customHeight="1" x14ac:dyDescent="0.15">
      <c r="A81" s="131" t="str">
        <f>IF(C81&lt;&gt;"",MAX(A$7:A80)+1,"")</f>
        <v/>
      </c>
      <c r="B81" s="132"/>
      <c r="C81" s="132"/>
      <c r="D81" s="132"/>
      <c r="E81" s="133" t="s">
        <v>41</v>
      </c>
      <c r="F81" s="134"/>
      <c r="G81" s="135"/>
      <c r="H81" s="136"/>
      <c r="I81" s="137"/>
      <c r="J81" s="138"/>
      <c r="K81" s="108"/>
      <c r="L81" s="108"/>
    </row>
    <row r="82" spans="1:12" ht="24" customHeight="1" x14ac:dyDescent="0.15">
      <c r="A82" s="131" t="str">
        <f>IF(C82&lt;&gt;"",MAX(A$7:A81)+1,"")</f>
        <v/>
      </c>
      <c r="B82" s="132"/>
      <c r="C82" s="132"/>
      <c r="D82" s="132"/>
      <c r="E82" s="133" t="s">
        <v>41</v>
      </c>
      <c r="F82" s="134"/>
      <c r="G82" s="135"/>
      <c r="H82" s="136"/>
      <c r="I82" s="137"/>
      <c r="J82" s="138"/>
      <c r="K82" s="108"/>
      <c r="L82" s="108"/>
    </row>
    <row r="83" spans="1:12" ht="24" customHeight="1" x14ac:dyDescent="0.15">
      <c r="A83" s="131" t="str">
        <f>IF(C83&lt;&gt;"",MAX(A$7:A82)+1,"")</f>
        <v/>
      </c>
      <c r="B83" s="132"/>
      <c r="C83" s="132"/>
      <c r="D83" s="132"/>
      <c r="E83" s="133" t="s">
        <v>41</v>
      </c>
      <c r="F83" s="134"/>
      <c r="G83" s="135"/>
      <c r="H83" s="136"/>
      <c r="I83" s="137"/>
      <c r="J83" s="138"/>
      <c r="K83" s="108"/>
      <c r="L83" s="108"/>
    </row>
    <row r="84" spans="1:12" ht="24" customHeight="1" x14ac:dyDescent="0.15">
      <c r="A84" s="131" t="str">
        <f>IF(C84&lt;&gt;"",MAX(A$7:A83)+1,"")</f>
        <v/>
      </c>
      <c r="B84" s="132"/>
      <c r="C84" s="132"/>
      <c r="D84" s="132"/>
      <c r="E84" s="133" t="s">
        <v>41</v>
      </c>
      <c r="F84" s="134"/>
      <c r="G84" s="135"/>
      <c r="H84" s="136"/>
      <c r="I84" s="137"/>
      <c r="J84" s="138"/>
      <c r="K84" s="108"/>
      <c r="L84" s="108"/>
    </row>
    <row r="85" spans="1:12" ht="24" customHeight="1" x14ac:dyDescent="0.15">
      <c r="A85" s="131" t="str">
        <f>IF(C85&lt;&gt;"",MAX(A$7:A84)+1,"")</f>
        <v/>
      </c>
      <c r="B85" s="132"/>
      <c r="C85" s="132"/>
      <c r="D85" s="132"/>
      <c r="E85" s="133" t="s">
        <v>41</v>
      </c>
      <c r="F85" s="134"/>
      <c r="G85" s="135"/>
      <c r="H85" s="136"/>
      <c r="I85" s="137"/>
      <c r="J85" s="138"/>
      <c r="K85" s="108"/>
      <c r="L85" s="108"/>
    </row>
    <row r="86" spans="1:12" ht="24" customHeight="1" x14ac:dyDescent="0.15">
      <c r="A86" s="131" t="str">
        <f>IF(C86&lt;&gt;"",MAX(A$7:A85)+1,"")</f>
        <v/>
      </c>
      <c r="B86" s="132"/>
      <c r="C86" s="132"/>
      <c r="D86" s="132"/>
      <c r="E86" s="133" t="s">
        <v>41</v>
      </c>
      <c r="F86" s="134"/>
      <c r="G86" s="135"/>
      <c r="H86" s="136"/>
      <c r="I86" s="137"/>
      <c r="J86" s="138"/>
      <c r="K86" s="108"/>
      <c r="L86" s="108"/>
    </row>
    <row r="87" spans="1:12" ht="24" customHeight="1" x14ac:dyDescent="0.15">
      <c r="A87" s="131" t="str">
        <f>IF(C87&lt;&gt;"",MAX(A$7:A86)+1,"")</f>
        <v/>
      </c>
      <c r="B87" s="132"/>
      <c r="C87" s="132"/>
      <c r="D87" s="132"/>
      <c r="E87" s="133" t="s">
        <v>41</v>
      </c>
      <c r="F87" s="134"/>
      <c r="G87" s="135"/>
      <c r="H87" s="136"/>
      <c r="I87" s="137"/>
      <c r="J87" s="138"/>
      <c r="K87" s="108"/>
      <c r="L87" s="108"/>
    </row>
    <row r="88" spans="1:12" ht="24" customHeight="1" x14ac:dyDescent="0.15">
      <c r="A88" s="131" t="str">
        <f>IF(C88&lt;&gt;"",MAX(A$7:A87)+1,"")</f>
        <v/>
      </c>
      <c r="B88" s="132"/>
      <c r="C88" s="132"/>
      <c r="D88" s="132"/>
      <c r="E88" s="133" t="s">
        <v>41</v>
      </c>
      <c r="F88" s="134"/>
      <c r="G88" s="135"/>
      <c r="H88" s="136"/>
      <c r="I88" s="137"/>
      <c r="J88" s="138"/>
      <c r="K88" s="108"/>
      <c r="L88" s="108"/>
    </row>
    <row r="89" spans="1:12" ht="24" customHeight="1" x14ac:dyDescent="0.15">
      <c r="A89" s="131" t="str">
        <f>IF(C89&lt;&gt;"",MAX(A$7:A88)+1,"")</f>
        <v/>
      </c>
      <c r="B89" s="132"/>
      <c r="C89" s="132"/>
      <c r="D89" s="132"/>
      <c r="E89" s="133" t="s">
        <v>41</v>
      </c>
      <c r="F89" s="134"/>
      <c r="G89" s="135"/>
      <c r="H89" s="136"/>
      <c r="I89" s="137"/>
      <c r="J89" s="138"/>
      <c r="K89" s="108"/>
      <c r="L89" s="108"/>
    </row>
    <row r="90" spans="1:12" ht="24" customHeight="1" x14ac:dyDescent="0.15">
      <c r="A90" s="131" t="str">
        <f>IF(C90&lt;&gt;"",MAX(A$7:A89)+1,"")</f>
        <v/>
      </c>
      <c r="B90" s="132"/>
      <c r="C90" s="132"/>
      <c r="D90" s="132"/>
      <c r="E90" s="133" t="s">
        <v>41</v>
      </c>
      <c r="F90" s="134"/>
      <c r="G90" s="135"/>
      <c r="H90" s="136"/>
      <c r="I90" s="137"/>
      <c r="J90" s="138"/>
      <c r="K90" s="108"/>
      <c r="L90" s="108"/>
    </row>
    <row r="91" spans="1:12" ht="24" customHeight="1" x14ac:dyDescent="0.15">
      <c r="A91" s="131" t="str">
        <f>IF(C91&lt;&gt;"",MAX(A$7:A90)+1,"")</f>
        <v/>
      </c>
      <c r="B91" s="132"/>
      <c r="C91" s="132"/>
      <c r="D91" s="132"/>
      <c r="E91" s="133" t="s">
        <v>41</v>
      </c>
      <c r="F91" s="134"/>
      <c r="G91" s="135"/>
      <c r="H91" s="136"/>
      <c r="I91" s="137"/>
      <c r="J91" s="138"/>
      <c r="K91" s="108"/>
      <c r="L91" s="108"/>
    </row>
    <row r="92" spans="1:12" ht="24" customHeight="1" x14ac:dyDescent="0.15">
      <c r="A92" s="131" t="str">
        <f>IF(C92&lt;&gt;"",MAX(A$7:A91)+1,"")</f>
        <v/>
      </c>
      <c r="B92" s="132"/>
      <c r="C92" s="132"/>
      <c r="D92" s="132"/>
      <c r="E92" s="133" t="s">
        <v>41</v>
      </c>
      <c r="F92" s="134"/>
      <c r="G92" s="135"/>
      <c r="H92" s="136"/>
      <c r="I92" s="137"/>
      <c r="J92" s="138"/>
      <c r="K92" s="108"/>
      <c r="L92" s="108"/>
    </row>
    <row r="93" spans="1:12" ht="24" customHeight="1" x14ac:dyDescent="0.15">
      <c r="A93" s="131" t="str">
        <f>IF(C93&lt;&gt;"",MAX(A$7:A92)+1,"")</f>
        <v/>
      </c>
      <c r="B93" s="132"/>
      <c r="C93" s="132"/>
      <c r="D93" s="132"/>
      <c r="E93" s="133" t="s">
        <v>41</v>
      </c>
      <c r="F93" s="134"/>
      <c r="G93" s="135"/>
      <c r="H93" s="136"/>
      <c r="I93" s="137"/>
      <c r="J93" s="138"/>
      <c r="K93" s="108"/>
      <c r="L93" s="108"/>
    </row>
    <row r="94" spans="1:12" ht="24" customHeight="1" x14ac:dyDescent="0.15">
      <c r="A94" s="131" t="str">
        <f>IF(C94&lt;&gt;"",MAX(A$7:A93)+1,"")</f>
        <v/>
      </c>
      <c r="B94" s="132"/>
      <c r="C94" s="132"/>
      <c r="D94" s="132"/>
      <c r="E94" s="133" t="s">
        <v>41</v>
      </c>
      <c r="F94" s="134"/>
      <c r="G94" s="135"/>
      <c r="H94" s="136"/>
      <c r="I94" s="137"/>
      <c r="J94" s="138"/>
      <c r="K94" s="108"/>
      <c r="L94" s="108"/>
    </row>
    <row r="95" spans="1:12" ht="24" customHeight="1" x14ac:dyDescent="0.15">
      <c r="A95" s="131" t="str">
        <f>IF(C95&lt;&gt;"",MAX(A$7:A94)+1,"")</f>
        <v/>
      </c>
      <c r="B95" s="132"/>
      <c r="C95" s="132"/>
      <c r="D95" s="132"/>
      <c r="E95" s="133" t="s">
        <v>41</v>
      </c>
      <c r="F95" s="134"/>
      <c r="G95" s="135"/>
      <c r="H95" s="136"/>
      <c r="I95" s="137"/>
      <c r="J95" s="138"/>
      <c r="K95" s="108"/>
      <c r="L95" s="108"/>
    </row>
    <row r="96" spans="1:12" ht="24" customHeight="1" x14ac:dyDescent="0.15">
      <c r="A96" s="131" t="str">
        <f>IF(C96&lt;&gt;"",MAX(A$7:A95)+1,"")</f>
        <v/>
      </c>
      <c r="B96" s="132"/>
      <c r="C96" s="132"/>
      <c r="D96" s="132"/>
      <c r="E96" s="133" t="s">
        <v>41</v>
      </c>
      <c r="F96" s="134"/>
      <c r="G96" s="135"/>
      <c r="H96" s="136"/>
      <c r="I96" s="137"/>
      <c r="J96" s="138"/>
      <c r="K96" s="108"/>
      <c r="L96" s="108"/>
    </row>
    <row r="97" spans="1:12" ht="24" customHeight="1" x14ac:dyDescent="0.15">
      <c r="A97" s="131" t="str">
        <f>IF(C97&lt;&gt;"",MAX(A$7:A96)+1,"")</f>
        <v/>
      </c>
      <c r="B97" s="132"/>
      <c r="C97" s="132"/>
      <c r="D97" s="132"/>
      <c r="E97" s="133" t="s">
        <v>41</v>
      </c>
      <c r="F97" s="134"/>
      <c r="G97" s="135"/>
      <c r="H97" s="136"/>
      <c r="I97" s="137"/>
      <c r="J97" s="138"/>
      <c r="K97" s="108"/>
      <c r="L97" s="108"/>
    </row>
    <row r="98" spans="1:12" ht="24" customHeight="1" x14ac:dyDescent="0.15">
      <c r="A98" s="131" t="str">
        <f>IF(C98&lt;&gt;"",MAX(A$7:A97)+1,"")</f>
        <v/>
      </c>
      <c r="B98" s="132"/>
      <c r="C98" s="132"/>
      <c r="D98" s="132"/>
      <c r="E98" s="133" t="s">
        <v>41</v>
      </c>
      <c r="F98" s="134"/>
      <c r="G98" s="135"/>
      <c r="H98" s="136"/>
      <c r="I98" s="137"/>
      <c r="J98" s="138"/>
      <c r="K98" s="108"/>
      <c r="L98" s="108"/>
    </row>
    <row r="99" spans="1:12" ht="24" customHeight="1" x14ac:dyDescent="0.15">
      <c r="A99" s="131" t="str">
        <f>IF(C99&lt;&gt;"",MAX(A$7:A98)+1,"")</f>
        <v/>
      </c>
      <c r="B99" s="132"/>
      <c r="C99" s="132"/>
      <c r="D99" s="132"/>
      <c r="E99" s="133" t="s">
        <v>41</v>
      </c>
      <c r="F99" s="134"/>
      <c r="G99" s="135"/>
      <c r="H99" s="136"/>
      <c r="I99" s="137"/>
      <c r="J99" s="138"/>
      <c r="K99" s="108"/>
      <c r="L99" s="108"/>
    </row>
    <row r="100" spans="1:12" ht="24" customHeight="1" x14ac:dyDescent="0.15">
      <c r="A100" s="131" t="str">
        <f>IF(C100&lt;&gt;"",MAX(A$7:A99)+1,"")</f>
        <v/>
      </c>
      <c r="B100" s="132"/>
      <c r="C100" s="132"/>
      <c r="D100" s="132"/>
      <c r="E100" s="133" t="s">
        <v>41</v>
      </c>
      <c r="F100" s="134"/>
      <c r="G100" s="135"/>
      <c r="H100" s="136"/>
      <c r="I100" s="137"/>
      <c r="J100" s="138"/>
      <c r="K100" s="108"/>
      <c r="L100" s="108"/>
    </row>
    <row r="101" spans="1:12" ht="24" customHeight="1" x14ac:dyDescent="0.15">
      <c r="A101" s="131" t="str">
        <f>IF(C101&lt;&gt;"",MAX(A$7:A100)+1,"")</f>
        <v/>
      </c>
      <c r="B101" s="132"/>
      <c r="C101" s="132"/>
      <c r="D101" s="132"/>
      <c r="E101" s="133" t="s">
        <v>41</v>
      </c>
      <c r="F101" s="134"/>
      <c r="G101" s="135"/>
      <c r="H101" s="136"/>
      <c r="I101" s="137"/>
      <c r="J101" s="138"/>
      <c r="K101" s="108"/>
      <c r="L101" s="108"/>
    </row>
    <row r="102" spans="1:12" ht="24" customHeight="1" x14ac:dyDescent="0.15">
      <c r="A102" s="131" t="str">
        <f>IF(C102&lt;&gt;"",MAX(A$7:A101)+1,"")</f>
        <v/>
      </c>
      <c r="B102" s="132"/>
      <c r="C102" s="132"/>
      <c r="D102" s="132"/>
      <c r="E102" s="133" t="s">
        <v>41</v>
      </c>
      <c r="F102" s="134"/>
      <c r="G102" s="135"/>
      <c r="H102" s="136"/>
      <c r="I102" s="137"/>
      <c r="J102" s="138"/>
      <c r="K102" s="108"/>
      <c r="L102" s="108"/>
    </row>
    <row r="103" spans="1:12" ht="24" customHeight="1" x14ac:dyDescent="0.15">
      <c r="A103" s="131" t="str">
        <f>IF(C103&lt;&gt;"",MAX(A$7:A102)+1,"")</f>
        <v/>
      </c>
      <c r="B103" s="132"/>
      <c r="C103" s="132"/>
      <c r="D103" s="132"/>
      <c r="E103" s="133" t="s">
        <v>41</v>
      </c>
      <c r="F103" s="134"/>
      <c r="G103" s="135"/>
      <c r="H103" s="136"/>
      <c r="I103" s="137"/>
      <c r="J103" s="138"/>
      <c r="K103" s="108"/>
      <c r="L103" s="108"/>
    </row>
    <row r="104" spans="1:12" ht="24" customHeight="1" x14ac:dyDescent="0.15">
      <c r="A104" s="131" t="str">
        <f>IF(C104&lt;&gt;"",MAX(A$7:A103)+1,"")</f>
        <v/>
      </c>
      <c r="B104" s="132"/>
      <c r="C104" s="132"/>
      <c r="D104" s="132"/>
      <c r="E104" s="133" t="s">
        <v>41</v>
      </c>
      <c r="F104" s="134"/>
      <c r="G104" s="135"/>
      <c r="H104" s="136"/>
      <c r="I104" s="137"/>
      <c r="J104" s="138"/>
      <c r="K104" s="108"/>
      <c r="L104" s="108"/>
    </row>
    <row r="105" spans="1:12" ht="24" customHeight="1" x14ac:dyDescent="0.15">
      <c r="A105" s="131" t="str">
        <f>IF(C105&lt;&gt;"",MAX(A$7:A104)+1,"")</f>
        <v/>
      </c>
      <c r="B105" s="132"/>
      <c r="C105" s="132"/>
      <c r="D105" s="132"/>
      <c r="E105" s="133" t="s">
        <v>41</v>
      </c>
      <c r="F105" s="134"/>
      <c r="G105" s="135"/>
      <c r="H105" s="136"/>
      <c r="I105" s="137"/>
      <c r="J105" s="138"/>
      <c r="K105" s="108"/>
      <c r="L105" s="108"/>
    </row>
    <row r="106" spans="1:12" ht="24" customHeight="1" x14ac:dyDescent="0.15">
      <c r="A106" s="131" t="str">
        <f>IF(C106&lt;&gt;"",MAX(A$7:A105)+1,"")</f>
        <v/>
      </c>
      <c r="B106" s="132"/>
      <c r="C106" s="132"/>
      <c r="D106" s="132"/>
      <c r="E106" s="133" t="s">
        <v>41</v>
      </c>
      <c r="F106" s="134"/>
      <c r="G106" s="135"/>
      <c r="H106" s="136"/>
      <c r="I106" s="137"/>
      <c r="J106" s="138"/>
      <c r="K106" s="108"/>
      <c r="L106" s="108"/>
    </row>
    <row r="107" spans="1:12" ht="24" customHeight="1" x14ac:dyDescent="0.15">
      <c r="A107" s="131" t="str">
        <f>IF(C107&lt;&gt;"",MAX(A$7:A106)+1,"")</f>
        <v/>
      </c>
      <c r="B107" s="132"/>
      <c r="C107" s="132"/>
      <c r="D107" s="132"/>
      <c r="E107" s="133" t="s">
        <v>41</v>
      </c>
      <c r="F107" s="134"/>
      <c r="G107" s="135"/>
      <c r="H107" s="136"/>
      <c r="I107" s="137"/>
      <c r="J107" s="138"/>
      <c r="K107" s="108"/>
      <c r="L107" s="108"/>
    </row>
    <row r="108" spans="1:12" ht="24" customHeight="1" x14ac:dyDescent="0.15">
      <c r="A108" s="131" t="str">
        <f>IF(C108&lt;&gt;"",MAX(A$7:A107)+1,"")</f>
        <v/>
      </c>
      <c r="B108" s="132"/>
      <c r="C108" s="132"/>
      <c r="D108" s="132"/>
      <c r="E108" s="133" t="s">
        <v>41</v>
      </c>
      <c r="F108" s="134"/>
      <c r="G108" s="135"/>
      <c r="H108" s="136"/>
      <c r="I108" s="137"/>
      <c r="J108" s="138"/>
      <c r="K108" s="108"/>
      <c r="L108" s="108"/>
    </row>
    <row r="109" spans="1:12" ht="24" customHeight="1" x14ac:dyDescent="0.15">
      <c r="A109" s="131" t="str">
        <f>IF(C109&lt;&gt;"",MAX(A$7:A108)+1,"")</f>
        <v/>
      </c>
      <c r="B109" s="132"/>
      <c r="C109" s="132"/>
      <c r="D109" s="132"/>
      <c r="E109" s="133" t="s">
        <v>41</v>
      </c>
      <c r="F109" s="134"/>
      <c r="G109" s="135"/>
      <c r="H109" s="136"/>
      <c r="I109" s="137"/>
      <c r="J109" s="138"/>
      <c r="K109" s="108"/>
      <c r="L109" s="108"/>
    </row>
    <row r="110" spans="1:12" ht="24" customHeight="1" x14ac:dyDescent="0.15">
      <c r="A110" s="131" t="str">
        <f>IF(C110&lt;&gt;"",MAX(A$7:A109)+1,"")</f>
        <v/>
      </c>
      <c r="B110" s="132"/>
      <c r="C110" s="132"/>
      <c r="D110" s="132"/>
      <c r="E110" s="133" t="s">
        <v>41</v>
      </c>
      <c r="F110" s="134"/>
      <c r="G110" s="135"/>
      <c r="H110" s="136"/>
      <c r="I110" s="137"/>
      <c r="J110" s="138"/>
      <c r="K110" s="108"/>
      <c r="L110" s="108"/>
    </row>
    <row r="111" spans="1:12" ht="24" customHeight="1" x14ac:dyDescent="0.15">
      <c r="A111" s="131" t="str">
        <f>IF(C111&lt;&gt;"",MAX(A$7:A110)+1,"")</f>
        <v/>
      </c>
      <c r="B111" s="132"/>
      <c r="C111" s="132"/>
      <c r="D111" s="132"/>
      <c r="E111" s="133" t="s">
        <v>41</v>
      </c>
      <c r="F111" s="134"/>
      <c r="G111" s="135"/>
      <c r="H111" s="136"/>
      <c r="I111" s="137"/>
      <c r="J111" s="138"/>
      <c r="K111" s="108"/>
      <c r="L111" s="108"/>
    </row>
    <row r="112" spans="1:12" ht="24" customHeight="1" x14ac:dyDescent="0.15">
      <c r="A112" s="131" t="str">
        <f>IF(C112&lt;&gt;"",MAX(A$7:A111)+1,"")</f>
        <v/>
      </c>
      <c r="B112" s="132"/>
      <c r="C112" s="132"/>
      <c r="D112" s="132"/>
      <c r="E112" s="133" t="s">
        <v>41</v>
      </c>
      <c r="F112" s="134"/>
      <c r="G112" s="135"/>
      <c r="H112" s="136"/>
      <c r="I112" s="137"/>
      <c r="J112" s="138"/>
      <c r="K112" s="108"/>
      <c r="L112" s="108"/>
    </row>
    <row r="113" spans="1:12" ht="24" customHeight="1" x14ac:dyDescent="0.15">
      <c r="A113" s="131" t="str">
        <f>IF(C113&lt;&gt;"",MAX(A$7:A112)+1,"")</f>
        <v/>
      </c>
      <c r="B113" s="132"/>
      <c r="C113" s="132"/>
      <c r="D113" s="132"/>
      <c r="E113" s="133" t="s">
        <v>41</v>
      </c>
      <c r="F113" s="134"/>
      <c r="G113" s="135"/>
      <c r="H113" s="136"/>
      <c r="I113" s="137"/>
      <c r="J113" s="138"/>
      <c r="K113" s="108"/>
      <c r="L113" s="108"/>
    </row>
    <row r="114" spans="1:12" ht="24" customHeight="1" x14ac:dyDescent="0.15">
      <c r="A114" s="131" t="str">
        <f>IF(C114&lt;&gt;"",MAX(A$7:A113)+1,"")</f>
        <v/>
      </c>
      <c r="B114" s="132"/>
      <c r="C114" s="132"/>
      <c r="D114" s="132"/>
      <c r="E114" s="133" t="s">
        <v>41</v>
      </c>
      <c r="F114" s="134"/>
      <c r="G114" s="135"/>
      <c r="H114" s="136"/>
      <c r="I114" s="137"/>
      <c r="J114" s="138"/>
      <c r="K114" s="108"/>
      <c r="L114" s="108"/>
    </row>
    <row r="115" spans="1:12" ht="24" customHeight="1" x14ac:dyDescent="0.15">
      <c r="A115" s="131" t="str">
        <f>IF(C115&lt;&gt;"",MAX(A$7:A114)+1,"")</f>
        <v/>
      </c>
      <c r="B115" s="132"/>
      <c r="C115" s="132"/>
      <c r="D115" s="132"/>
      <c r="E115" s="133" t="s">
        <v>41</v>
      </c>
      <c r="F115" s="134"/>
      <c r="G115" s="135"/>
      <c r="H115" s="136"/>
      <c r="I115" s="137"/>
      <c r="J115" s="138"/>
      <c r="K115" s="108"/>
      <c r="L115" s="108"/>
    </row>
    <row r="116" spans="1:12" ht="24" customHeight="1" x14ac:dyDescent="0.15">
      <c r="A116" s="131" t="str">
        <f>IF(C116&lt;&gt;"",MAX(A$7:A115)+1,"")</f>
        <v/>
      </c>
      <c r="B116" s="132"/>
      <c r="C116" s="132"/>
      <c r="D116" s="132"/>
      <c r="E116" s="133" t="s">
        <v>41</v>
      </c>
      <c r="F116" s="134"/>
      <c r="G116" s="135"/>
      <c r="H116" s="136"/>
      <c r="I116" s="137"/>
      <c r="J116" s="138"/>
      <c r="K116" s="108"/>
      <c r="L116" s="108"/>
    </row>
    <row r="117" spans="1:12" ht="24" customHeight="1" x14ac:dyDescent="0.15">
      <c r="A117" s="131" t="str">
        <f>IF(C117&lt;&gt;"",MAX(A$7:A116)+1,"")</f>
        <v/>
      </c>
      <c r="B117" s="132"/>
      <c r="C117" s="132"/>
      <c r="D117" s="132"/>
      <c r="E117" s="133" t="s">
        <v>41</v>
      </c>
      <c r="F117" s="134"/>
      <c r="G117" s="135"/>
      <c r="H117" s="136"/>
      <c r="I117" s="137"/>
      <c r="J117" s="138"/>
      <c r="K117" s="108"/>
      <c r="L117" s="108"/>
    </row>
    <row r="118" spans="1:12" ht="24" customHeight="1" x14ac:dyDescent="0.15">
      <c r="A118" s="131" t="str">
        <f>IF(C118&lt;&gt;"",MAX(A$7:A117)+1,"")</f>
        <v/>
      </c>
      <c r="B118" s="132"/>
      <c r="C118" s="132"/>
      <c r="D118" s="132"/>
      <c r="E118" s="133" t="s">
        <v>41</v>
      </c>
      <c r="F118" s="134"/>
      <c r="G118" s="135"/>
      <c r="H118" s="136"/>
      <c r="I118" s="137"/>
      <c r="J118" s="138"/>
      <c r="K118" s="108"/>
      <c r="L118" s="108"/>
    </row>
    <row r="119" spans="1:12" ht="24" customHeight="1" x14ac:dyDescent="0.15">
      <c r="A119" s="131" t="str">
        <f>IF(C119&lt;&gt;"",MAX(A$7:A118)+1,"")</f>
        <v/>
      </c>
      <c r="B119" s="132"/>
      <c r="C119" s="132"/>
      <c r="D119" s="132"/>
      <c r="E119" s="133" t="s">
        <v>41</v>
      </c>
      <c r="F119" s="134"/>
      <c r="G119" s="135"/>
      <c r="H119" s="136"/>
      <c r="I119" s="137"/>
      <c r="J119" s="138"/>
      <c r="K119" s="108"/>
      <c r="L119" s="108"/>
    </row>
    <row r="120" spans="1:12" ht="24" customHeight="1" x14ac:dyDescent="0.15">
      <c r="A120" s="131" t="str">
        <f>IF(C120&lt;&gt;"",MAX(A$7:A119)+1,"")</f>
        <v/>
      </c>
      <c r="B120" s="132"/>
      <c r="C120" s="132"/>
      <c r="D120" s="132"/>
      <c r="E120" s="133" t="s">
        <v>41</v>
      </c>
      <c r="F120" s="134"/>
      <c r="G120" s="135"/>
      <c r="H120" s="136"/>
      <c r="I120" s="137"/>
      <c r="J120" s="138"/>
      <c r="K120" s="108"/>
      <c r="L120" s="108"/>
    </row>
    <row r="121" spans="1:12" ht="24" customHeight="1" x14ac:dyDescent="0.15">
      <c r="A121" s="131" t="str">
        <f>IF(C121&lt;&gt;"",MAX(A$7:A120)+1,"")</f>
        <v/>
      </c>
      <c r="B121" s="132"/>
      <c r="C121" s="132"/>
      <c r="D121" s="132"/>
      <c r="E121" s="133" t="s">
        <v>41</v>
      </c>
      <c r="F121" s="134"/>
      <c r="G121" s="135"/>
      <c r="H121" s="136"/>
      <c r="I121" s="137"/>
      <c r="J121" s="138"/>
      <c r="K121" s="108"/>
      <c r="L121" s="108"/>
    </row>
    <row r="122" spans="1:12" ht="24" customHeight="1" x14ac:dyDescent="0.15">
      <c r="A122" s="131" t="str">
        <f>IF(C122&lt;&gt;"",MAX(A$7:A121)+1,"")</f>
        <v/>
      </c>
      <c r="B122" s="132"/>
      <c r="C122" s="132"/>
      <c r="D122" s="132"/>
      <c r="E122" s="133" t="s">
        <v>41</v>
      </c>
      <c r="F122" s="134"/>
      <c r="G122" s="135"/>
      <c r="H122" s="136"/>
      <c r="I122" s="137"/>
      <c r="J122" s="138"/>
      <c r="K122" s="108"/>
      <c r="L122" s="108"/>
    </row>
    <row r="123" spans="1:12" ht="24" customHeight="1" x14ac:dyDescent="0.15">
      <c r="A123" s="131" t="str">
        <f>IF(C123&lt;&gt;"",MAX(A$7:A122)+1,"")</f>
        <v/>
      </c>
      <c r="B123" s="132"/>
      <c r="C123" s="132"/>
      <c r="D123" s="132"/>
      <c r="E123" s="133" t="s">
        <v>41</v>
      </c>
      <c r="F123" s="134"/>
      <c r="G123" s="135"/>
      <c r="H123" s="136"/>
      <c r="I123" s="137"/>
      <c r="J123" s="138"/>
      <c r="K123" s="108"/>
      <c r="L123" s="108"/>
    </row>
    <row r="124" spans="1:12" ht="24" customHeight="1" x14ac:dyDescent="0.15">
      <c r="A124" s="131" t="str">
        <f>IF(C124&lt;&gt;"",MAX(A$7:A123)+1,"")</f>
        <v/>
      </c>
      <c r="B124" s="132"/>
      <c r="C124" s="132"/>
      <c r="D124" s="132"/>
      <c r="E124" s="133" t="s">
        <v>41</v>
      </c>
      <c r="F124" s="134"/>
      <c r="G124" s="135"/>
      <c r="H124" s="136"/>
      <c r="I124" s="137"/>
      <c r="J124" s="138"/>
      <c r="K124" s="108"/>
      <c r="L124" s="108"/>
    </row>
    <row r="125" spans="1:12" ht="24" customHeight="1" x14ac:dyDescent="0.15">
      <c r="A125" s="131" t="str">
        <f>IF(C125&lt;&gt;"",MAX(A$7:A124)+1,"")</f>
        <v/>
      </c>
      <c r="B125" s="132"/>
      <c r="C125" s="132"/>
      <c r="D125" s="132"/>
      <c r="E125" s="133" t="s">
        <v>41</v>
      </c>
      <c r="F125" s="134"/>
      <c r="G125" s="135"/>
      <c r="H125" s="136"/>
      <c r="I125" s="137"/>
      <c r="J125" s="138"/>
      <c r="K125" s="108"/>
      <c r="L125" s="108"/>
    </row>
    <row r="126" spans="1:12" ht="24" customHeight="1" x14ac:dyDescent="0.15">
      <c r="A126" s="131" t="str">
        <f>IF(C126&lt;&gt;"",MAX(A$7:A125)+1,"")</f>
        <v/>
      </c>
      <c r="B126" s="132"/>
      <c r="C126" s="132"/>
      <c r="D126" s="132"/>
      <c r="E126" s="133" t="s">
        <v>41</v>
      </c>
      <c r="F126" s="134"/>
      <c r="G126" s="135"/>
      <c r="H126" s="136"/>
      <c r="I126" s="137"/>
      <c r="J126" s="138"/>
      <c r="K126" s="108"/>
      <c r="L126" s="108"/>
    </row>
    <row r="127" spans="1:12" ht="24" customHeight="1" x14ac:dyDescent="0.15">
      <c r="A127" s="131" t="str">
        <f>IF(C127&lt;&gt;"",MAX(A$7:A126)+1,"")</f>
        <v/>
      </c>
      <c r="B127" s="132"/>
      <c r="C127" s="132"/>
      <c r="D127" s="132"/>
      <c r="E127" s="133" t="s">
        <v>41</v>
      </c>
      <c r="F127" s="134"/>
      <c r="G127" s="135"/>
      <c r="H127" s="136"/>
      <c r="I127" s="137"/>
      <c r="J127" s="138"/>
      <c r="K127" s="108"/>
      <c r="L127" s="108"/>
    </row>
    <row r="128" spans="1:12" ht="24" customHeight="1" x14ac:dyDescent="0.15">
      <c r="A128" s="131" t="str">
        <f>IF(C128&lt;&gt;"",MAX(A$7:A127)+1,"")</f>
        <v/>
      </c>
      <c r="B128" s="132"/>
      <c r="C128" s="132"/>
      <c r="D128" s="132"/>
      <c r="E128" s="133" t="s">
        <v>41</v>
      </c>
      <c r="F128" s="134"/>
      <c r="G128" s="135"/>
      <c r="H128" s="136"/>
      <c r="I128" s="137"/>
      <c r="J128" s="138"/>
      <c r="K128" s="108"/>
      <c r="L128" s="108"/>
    </row>
    <row r="129" spans="1:12" ht="24" customHeight="1" x14ac:dyDescent="0.15">
      <c r="A129" s="131" t="str">
        <f>IF(C129&lt;&gt;"",MAX(A$7:A128)+1,"")</f>
        <v/>
      </c>
      <c r="B129" s="132"/>
      <c r="C129" s="132"/>
      <c r="D129" s="132"/>
      <c r="E129" s="133" t="s">
        <v>41</v>
      </c>
      <c r="F129" s="134"/>
      <c r="G129" s="135"/>
      <c r="H129" s="136"/>
      <c r="I129" s="137"/>
      <c r="J129" s="138"/>
      <c r="K129" s="108"/>
      <c r="L129" s="108"/>
    </row>
    <row r="130" spans="1:12" ht="24" customHeight="1" x14ac:dyDescent="0.15">
      <c r="A130" s="131" t="str">
        <f>IF(C130&lt;&gt;"",MAX(A$7:A129)+1,"")</f>
        <v/>
      </c>
      <c r="B130" s="132"/>
      <c r="C130" s="132"/>
      <c r="D130" s="132"/>
      <c r="E130" s="133" t="s">
        <v>41</v>
      </c>
      <c r="F130" s="134"/>
      <c r="G130" s="135"/>
      <c r="H130" s="136"/>
      <c r="I130" s="137"/>
      <c r="J130" s="138"/>
      <c r="K130" s="108"/>
      <c r="L130" s="108"/>
    </row>
    <row r="131" spans="1:12" ht="24" customHeight="1" x14ac:dyDescent="0.15">
      <c r="A131" s="131" t="str">
        <f>IF(C131&lt;&gt;"",MAX(A$7:A130)+1,"")</f>
        <v/>
      </c>
      <c r="B131" s="132"/>
      <c r="C131" s="132"/>
      <c r="D131" s="132"/>
      <c r="E131" s="133" t="s">
        <v>41</v>
      </c>
      <c r="F131" s="134"/>
      <c r="G131" s="135"/>
      <c r="H131" s="136"/>
      <c r="I131" s="137"/>
      <c r="J131" s="138"/>
      <c r="K131" s="108"/>
      <c r="L131" s="108"/>
    </row>
    <row r="132" spans="1:12" ht="24" customHeight="1" x14ac:dyDescent="0.15">
      <c r="A132" s="131" t="str">
        <f>IF(C132&lt;&gt;"",MAX(A$7:A131)+1,"")</f>
        <v/>
      </c>
      <c r="B132" s="132"/>
      <c r="C132" s="132"/>
      <c r="D132" s="132"/>
      <c r="E132" s="133" t="s">
        <v>41</v>
      </c>
      <c r="F132" s="134"/>
      <c r="G132" s="135"/>
      <c r="H132" s="136"/>
      <c r="I132" s="137"/>
      <c r="J132" s="138"/>
      <c r="K132" s="108"/>
      <c r="L132" s="108"/>
    </row>
    <row r="133" spans="1:12" ht="24" customHeight="1" x14ac:dyDescent="0.15">
      <c r="A133" s="131" t="str">
        <f>IF(C133&lt;&gt;"",MAX(A$7:A132)+1,"")</f>
        <v/>
      </c>
      <c r="B133" s="132"/>
      <c r="C133" s="132"/>
      <c r="D133" s="132"/>
      <c r="E133" s="133" t="s">
        <v>41</v>
      </c>
      <c r="F133" s="134"/>
      <c r="G133" s="135"/>
      <c r="H133" s="136"/>
      <c r="I133" s="137"/>
      <c r="J133" s="138"/>
      <c r="K133" s="108"/>
      <c r="L133" s="108"/>
    </row>
    <row r="134" spans="1:12" ht="24" customHeight="1" x14ac:dyDescent="0.15">
      <c r="A134" s="131" t="str">
        <f>IF(C134&lt;&gt;"",MAX(A$7:A133)+1,"")</f>
        <v/>
      </c>
      <c r="B134" s="132"/>
      <c r="C134" s="132"/>
      <c r="D134" s="132"/>
      <c r="E134" s="133" t="s">
        <v>41</v>
      </c>
      <c r="F134" s="134"/>
      <c r="G134" s="135"/>
      <c r="H134" s="136"/>
      <c r="I134" s="137"/>
      <c r="J134" s="138"/>
      <c r="K134" s="108"/>
      <c r="L134" s="108"/>
    </row>
    <row r="135" spans="1:12" ht="24" customHeight="1" x14ac:dyDescent="0.15">
      <c r="A135" s="131" t="str">
        <f>IF(C135&lt;&gt;"",MAX(A$7:A134)+1,"")</f>
        <v/>
      </c>
      <c r="B135" s="132"/>
      <c r="C135" s="132"/>
      <c r="D135" s="132"/>
      <c r="E135" s="133" t="s">
        <v>41</v>
      </c>
      <c r="F135" s="134"/>
      <c r="G135" s="135"/>
      <c r="H135" s="136"/>
      <c r="I135" s="137"/>
      <c r="J135" s="138"/>
      <c r="K135" s="108"/>
      <c r="L135" s="108"/>
    </row>
    <row r="136" spans="1:12" ht="24" customHeight="1" x14ac:dyDescent="0.15">
      <c r="A136" s="131" t="str">
        <f>IF(C136&lt;&gt;"",MAX(A$7:A135)+1,"")</f>
        <v/>
      </c>
      <c r="B136" s="132"/>
      <c r="C136" s="132"/>
      <c r="D136" s="132"/>
      <c r="E136" s="133" t="s">
        <v>41</v>
      </c>
      <c r="F136" s="134"/>
      <c r="G136" s="135"/>
      <c r="H136" s="136"/>
      <c r="I136" s="137"/>
      <c r="J136" s="138"/>
      <c r="K136" s="108"/>
      <c r="L136" s="108"/>
    </row>
    <row r="137" spans="1:12" ht="24" customHeight="1" x14ac:dyDescent="0.15">
      <c r="A137" s="131" t="str">
        <f>IF(C137&lt;&gt;"",MAX(A$7:A136)+1,"")</f>
        <v/>
      </c>
      <c r="B137" s="132"/>
      <c r="C137" s="132"/>
      <c r="D137" s="132"/>
      <c r="E137" s="133" t="s">
        <v>41</v>
      </c>
      <c r="F137" s="134"/>
      <c r="G137" s="135"/>
      <c r="H137" s="136"/>
      <c r="I137" s="137"/>
      <c r="J137" s="138"/>
      <c r="K137" s="108"/>
      <c r="L137" s="108"/>
    </row>
    <row r="138" spans="1:12" ht="24" customHeight="1" x14ac:dyDescent="0.15">
      <c r="A138" s="131" t="str">
        <f>IF(C138&lt;&gt;"",MAX(A$7:A137)+1,"")</f>
        <v/>
      </c>
      <c r="B138" s="132"/>
      <c r="C138" s="132"/>
      <c r="D138" s="132"/>
      <c r="E138" s="133" t="s">
        <v>41</v>
      </c>
      <c r="F138" s="134"/>
      <c r="G138" s="135"/>
      <c r="H138" s="136"/>
      <c r="I138" s="137"/>
      <c r="J138" s="138"/>
      <c r="K138" s="108"/>
      <c r="L138" s="108"/>
    </row>
    <row r="139" spans="1:12" ht="24" customHeight="1" x14ac:dyDescent="0.15">
      <c r="A139" s="131" t="str">
        <f>IF(C139&lt;&gt;"",MAX(A$7:A138)+1,"")</f>
        <v/>
      </c>
      <c r="B139" s="132"/>
      <c r="C139" s="132"/>
      <c r="D139" s="132"/>
      <c r="E139" s="133" t="s">
        <v>41</v>
      </c>
      <c r="F139" s="134"/>
      <c r="G139" s="135"/>
      <c r="H139" s="136"/>
      <c r="I139" s="137"/>
      <c r="J139" s="138"/>
      <c r="K139" s="108"/>
      <c r="L139" s="108"/>
    </row>
    <row r="140" spans="1:12" ht="24" customHeight="1" x14ac:dyDescent="0.15">
      <c r="A140" s="131" t="str">
        <f>IF(C140&lt;&gt;"",MAX(A$7:A139)+1,"")</f>
        <v/>
      </c>
      <c r="B140" s="132"/>
      <c r="C140" s="132"/>
      <c r="D140" s="132"/>
      <c r="E140" s="133" t="s">
        <v>41</v>
      </c>
      <c r="F140" s="134"/>
      <c r="G140" s="135"/>
      <c r="H140" s="136"/>
      <c r="I140" s="137"/>
      <c r="J140" s="138"/>
      <c r="K140" s="108"/>
      <c r="L140" s="108"/>
    </row>
    <row r="141" spans="1:12" ht="24" customHeight="1" x14ac:dyDescent="0.15">
      <c r="A141" s="131" t="str">
        <f>IF(C141&lt;&gt;"",MAX(A$7:A140)+1,"")</f>
        <v/>
      </c>
      <c r="B141" s="132"/>
      <c r="C141" s="132"/>
      <c r="D141" s="132"/>
      <c r="E141" s="133" t="s">
        <v>41</v>
      </c>
      <c r="F141" s="134"/>
      <c r="G141" s="135"/>
      <c r="H141" s="136"/>
      <c r="I141" s="137"/>
      <c r="J141" s="138"/>
      <c r="K141" s="108"/>
      <c r="L141" s="108"/>
    </row>
    <row r="142" spans="1:12" ht="24" customHeight="1" x14ac:dyDescent="0.15">
      <c r="A142" s="131" t="str">
        <f>IF(C142&lt;&gt;"",MAX(A$7:A141)+1,"")</f>
        <v/>
      </c>
      <c r="B142" s="132"/>
      <c r="C142" s="132"/>
      <c r="D142" s="132"/>
      <c r="E142" s="133" t="s">
        <v>41</v>
      </c>
      <c r="F142" s="134"/>
      <c r="G142" s="135"/>
      <c r="H142" s="136"/>
      <c r="I142" s="137"/>
      <c r="J142" s="138"/>
      <c r="K142" s="108"/>
      <c r="L142" s="108"/>
    </row>
    <row r="143" spans="1:12" ht="24" customHeight="1" x14ac:dyDescent="0.15">
      <c r="A143" s="131" t="str">
        <f>IF(C143&lt;&gt;"",MAX(A$7:A142)+1,"")</f>
        <v/>
      </c>
      <c r="B143" s="132"/>
      <c r="C143" s="132"/>
      <c r="D143" s="132"/>
      <c r="E143" s="133" t="s">
        <v>41</v>
      </c>
      <c r="F143" s="134"/>
      <c r="G143" s="135"/>
      <c r="H143" s="136"/>
      <c r="I143" s="137"/>
      <c r="J143" s="138"/>
      <c r="K143" s="108"/>
      <c r="L143" s="108"/>
    </row>
    <row r="144" spans="1:12" ht="24" customHeight="1" x14ac:dyDescent="0.15">
      <c r="A144" s="131" t="str">
        <f>IF(C144&lt;&gt;"",MAX(A$7:A143)+1,"")</f>
        <v/>
      </c>
      <c r="B144" s="132"/>
      <c r="C144" s="132"/>
      <c r="D144" s="132"/>
      <c r="E144" s="133" t="s">
        <v>41</v>
      </c>
      <c r="F144" s="134"/>
      <c r="G144" s="135"/>
      <c r="H144" s="136"/>
      <c r="I144" s="137"/>
      <c r="J144" s="138"/>
      <c r="K144" s="108"/>
      <c r="L144" s="108"/>
    </row>
    <row r="145" spans="1:12" ht="24" customHeight="1" x14ac:dyDescent="0.15">
      <c r="A145" s="131" t="str">
        <f>IF(C145&lt;&gt;"",MAX(A$7:A144)+1,"")</f>
        <v/>
      </c>
      <c r="B145" s="132"/>
      <c r="C145" s="132"/>
      <c r="D145" s="132"/>
      <c r="E145" s="133" t="s">
        <v>41</v>
      </c>
      <c r="F145" s="134"/>
      <c r="G145" s="135"/>
      <c r="H145" s="136"/>
      <c r="I145" s="137"/>
      <c r="J145" s="138"/>
      <c r="K145" s="108"/>
      <c r="L145" s="108"/>
    </row>
    <row r="146" spans="1:12" ht="24" customHeight="1" x14ac:dyDescent="0.15">
      <c r="A146" s="131" t="str">
        <f>IF(C146&lt;&gt;"",MAX(A$7:A145)+1,"")</f>
        <v/>
      </c>
      <c r="B146" s="132"/>
      <c r="C146" s="132"/>
      <c r="D146" s="132"/>
      <c r="E146" s="133" t="s">
        <v>41</v>
      </c>
      <c r="F146" s="134"/>
      <c r="G146" s="135"/>
      <c r="H146" s="136"/>
      <c r="I146" s="137"/>
      <c r="J146" s="138"/>
      <c r="K146" s="108"/>
      <c r="L146" s="108"/>
    </row>
    <row r="147" spans="1:12" ht="24" customHeight="1" x14ac:dyDescent="0.15">
      <c r="A147" s="131" t="str">
        <f>IF(C147&lt;&gt;"",MAX(A$7:A146)+1,"")</f>
        <v/>
      </c>
      <c r="B147" s="132"/>
      <c r="C147" s="132"/>
      <c r="D147" s="132"/>
      <c r="E147" s="133" t="s">
        <v>41</v>
      </c>
      <c r="F147" s="134"/>
      <c r="G147" s="135"/>
      <c r="H147" s="136"/>
      <c r="I147" s="137"/>
      <c r="J147" s="138"/>
      <c r="K147" s="108"/>
      <c r="L147" s="108"/>
    </row>
    <row r="148" spans="1:12" ht="24" customHeight="1" x14ac:dyDescent="0.15">
      <c r="A148" s="131" t="str">
        <f>IF(C148&lt;&gt;"",MAX(A$7:A147)+1,"")</f>
        <v/>
      </c>
      <c r="B148" s="132"/>
      <c r="C148" s="132"/>
      <c r="D148" s="132"/>
      <c r="E148" s="133" t="s">
        <v>41</v>
      </c>
      <c r="F148" s="134"/>
      <c r="G148" s="135"/>
      <c r="H148" s="136"/>
      <c r="I148" s="137"/>
      <c r="J148" s="138"/>
      <c r="K148" s="108"/>
      <c r="L148" s="108"/>
    </row>
    <row r="149" spans="1:12" ht="24" customHeight="1" x14ac:dyDescent="0.15">
      <c r="A149" s="131" t="str">
        <f>IF(C149&lt;&gt;"",MAX(A$7:A148)+1,"")</f>
        <v/>
      </c>
      <c r="B149" s="132"/>
      <c r="C149" s="132"/>
      <c r="D149" s="132"/>
      <c r="E149" s="133" t="s">
        <v>41</v>
      </c>
      <c r="F149" s="134"/>
      <c r="G149" s="135"/>
      <c r="H149" s="136"/>
      <c r="I149" s="137"/>
      <c r="J149" s="138"/>
      <c r="K149" s="108"/>
      <c r="L149" s="108"/>
    </row>
    <row r="150" spans="1:12" ht="24" customHeight="1" x14ac:dyDescent="0.15">
      <c r="A150" s="131" t="str">
        <f>IF(C150&lt;&gt;"",MAX(A$7:A149)+1,"")</f>
        <v/>
      </c>
      <c r="B150" s="132"/>
      <c r="C150" s="132"/>
      <c r="D150" s="132"/>
      <c r="E150" s="133" t="s">
        <v>41</v>
      </c>
      <c r="F150" s="134"/>
      <c r="G150" s="135"/>
      <c r="H150" s="136"/>
      <c r="I150" s="137"/>
      <c r="J150" s="138"/>
      <c r="K150" s="108"/>
      <c r="L150" s="108"/>
    </row>
    <row r="151" spans="1:12" ht="24" customHeight="1" x14ac:dyDescent="0.15">
      <c r="A151" s="131" t="str">
        <f>IF(C151&lt;&gt;"",MAX(A$7:A150)+1,"")</f>
        <v/>
      </c>
      <c r="B151" s="132"/>
      <c r="C151" s="132"/>
      <c r="D151" s="132"/>
      <c r="E151" s="133" t="s">
        <v>41</v>
      </c>
      <c r="F151" s="134"/>
      <c r="G151" s="135"/>
      <c r="H151" s="136"/>
      <c r="I151" s="137"/>
      <c r="J151" s="138"/>
      <c r="K151" s="108"/>
      <c r="L151" s="108"/>
    </row>
    <row r="152" spans="1:12" ht="24" customHeight="1" x14ac:dyDescent="0.15">
      <c r="A152" s="131" t="str">
        <f>IF(C152&lt;&gt;"",MAX(A$7:A151)+1,"")</f>
        <v/>
      </c>
      <c r="B152" s="132"/>
      <c r="C152" s="132"/>
      <c r="D152" s="132"/>
      <c r="E152" s="133" t="s">
        <v>41</v>
      </c>
      <c r="F152" s="134"/>
      <c r="G152" s="135"/>
      <c r="H152" s="136"/>
      <c r="I152" s="137"/>
      <c r="J152" s="138"/>
      <c r="K152" s="108"/>
      <c r="L152" s="108"/>
    </row>
    <row r="153" spans="1:12" ht="24" customHeight="1" x14ac:dyDescent="0.15">
      <c r="A153" s="131" t="str">
        <f>IF(C153&lt;&gt;"",MAX(A$7:A152)+1,"")</f>
        <v/>
      </c>
      <c r="B153" s="132"/>
      <c r="C153" s="132"/>
      <c r="D153" s="132"/>
      <c r="E153" s="133" t="s">
        <v>41</v>
      </c>
      <c r="F153" s="134"/>
      <c r="G153" s="135"/>
      <c r="H153" s="136"/>
      <c r="I153" s="137"/>
      <c r="J153" s="138"/>
      <c r="K153" s="108"/>
      <c r="L153" s="108"/>
    </row>
    <row r="154" spans="1:12" ht="24" customHeight="1" x14ac:dyDescent="0.15">
      <c r="A154" s="131" t="str">
        <f>IF(C154&lt;&gt;"",MAX(A$7:A153)+1,"")</f>
        <v/>
      </c>
      <c r="B154" s="132"/>
      <c r="C154" s="132"/>
      <c r="D154" s="132"/>
      <c r="E154" s="133" t="s">
        <v>41</v>
      </c>
      <c r="F154" s="134"/>
      <c r="G154" s="135"/>
      <c r="H154" s="136"/>
      <c r="I154" s="137"/>
      <c r="J154" s="138"/>
      <c r="K154" s="108"/>
      <c r="L154" s="108"/>
    </row>
    <row r="155" spans="1:12" ht="24" customHeight="1" x14ac:dyDescent="0.15">
      <c r="A155" s="131" t="str">
        <f>IF(C155&lt;&gt;"",MAX(A$7:A154)+1,"")</f>
        <v/>
      </c>
      <c r="B155" s="132"/>
      <c r="C155" s="132"/>
      <c r="D155" s="132"/>
      <c r="E155" s="133" t="s">
        <v>41</v>
      </c>
      <c r="F155" s="134"/>
      <c r="G155" s="135"/>
      <c r="H155" s="136"/>
      <c r="I155" s="137"/>
      <c r="J155" s="138"/>
      <c r="K155" s="108"/>
      <c r="L155" s="108"/>
    </row>
    <row r="156" spans="1:12" ht="24" customHeight="1" x14ac:dyDescent="0.15">
      <c r="A156" s="131" t="str">
        <f>IF(C156&lt;&gt;"",MAX(A$7:A155)+1,"")</f>
        <v/>
      </c>
      <c r="B156" s="132"/>
      <c r="C156" s="132"/>
      <c r="D156" s="132"/>
      <c r="E156" s="133" t="s">
        <v>41</v>
      </c>
      <c r="F156" s="134"/>
      <c r="G156" s="135"/>
      <c r="H156" s="136"/>
      <c r="I156" s="137"/>
      <c r="J156" s="138"/>
      <c r="K156" s="108"/>
      <c r="L156" s="108"/>
    </row>
    <row r="157" spans="1:12" ht="24" customHeight="1" x14ac:dyDescent="0.15">
      <c r="A157" s="131" t="str">
        <f>IF(C157&lt;&gt;"",MAX(A$7:A156)+1,"")</f>
        <v/>
      </c>
      <c r="B157" s="132"/>
      <c r="C157" s="132"/>
      <c r="D157" s="132"/>
      <c r="E157" s="133" t="s">
        <v>41</v>
      </c>
      <c r="F157" s="134"/>
      <c r="G157" s="135"/>
      <c r="H157" s="136"/>
      <c r="I157" s="137"/>
      <c r="J157" s="138"/>
      <c r="K157" s="108"/>
      <c r="L157" s="108"/>
    </row>
    <row r="158" spans="1:12" ht="24" customHeight="1" x14ac:dyDescent="0.15">
      <c r="A158" s="131" t="str">
        <f>IF(C158&lt;&gt;"",MAX(A$7:A157)+1,"")</f>
        <v/>
      </c>
      <c r="B158" s="132"/>
      <c r="C158" s="132"/>
      <c r="D158" s="132"/>
      <c r="E158" s="133" t="s">
        <v>41</v>
      </c>
      <c r="F158" s="134"/>
      <c r="G158" s="135"/>
      <c r="H158" s="136"/>
      <c r="I158" s="137"/>
      <c r="J158" s="138"/>
      <c r="K158" s="108"/>
      <c r="L158" s="108"/>
    </row>
    <row r="159" spans="1:12" ht="24" customHeight="1" x14ac:dyDescent="0.15">
      <c r="A159" s="131" t="str">
        <f>IF(C159&lt;&gt;"",MAX(A$7:A158)+1,"")</f>
        <v/>
      </c>
      <c r="B159" s="132"/>
      <c r="C159" s="132"/>
      <c r="D159" s="132"/>
      <c r="E159" s="133" t="s">
        <v>41</v>
      </c>
      <c r="F159" s="134"/>
      <c r="G159" s="135"/>
      <c r="H159" s="136"/>
      <c r="I159" s="137"/>
      <c r="J159" s="138"/>
      <c r="K159" s="108"/>
      <c r="L159" s="108"/>
    </row>
    <row r="160" spans="1:12" ht="24" customHeight="1" x14ac:dyDescent="0.15">
      <c r="A160" s="131" t="str">
        <f>IF(C160&lt;&gt;"",MAX(A$7:A159)+1,"")</f>
        <v/>
      </c>
      <c r="B160" s="132"/>
      <c r="C160" s="132"/>
      <c r="D160" s="132"/>
      <c r="E160" s="133" t="s">
        <v>41</v>
      </c>
      <c r="F160" s="134"/>
      <c r="G160" s="135"/>
      <c r="H160" s="136"/>
      <c r="I160" s="137"/>
      <c r="J160" s="138"/>
      <c r="K160" s="108"/>
      <c r="L160" s="108"/>
    </row>
    <row r="161" spans="1:12" ht="24" customHeight="1" x14ac:dyDescent="0.15">
      <c r="A161" s="131" t="str">
        <f>IF(C161&lt;&gt;"",MAX(A$7:A160)+1,"")</f>
        <v/>
      </c>
      <c r="B161" s="132"/>
      <c r="C161" s="132"/>
      <c r="D161" s="132"/>
      <c r="E161" s="133" t="s">
        <v>41</v>
      </c>
      <c r="F161" s="134"/>
      <c r="G161" s="135"/>
      <c r="H161" s="136"/>
      <c r="I161" s="137"/>
      <c r="J161" s="138"/>
      <c r="K161" s="108"/>
      <c r="L161" s="108"/>
    </row>
    <row r="162" spans="1:12" ht="24" customHeight="1" x14ac:dyDescent="0.15">
      <c r="A162" s="131" t="str">
        <f>IF(C162&lt;&gt;"",MAX(A$7:A161)+1,"")</f>
        <v/>
      </c>
      <c r="B162" s="132"/>
      <c r="C162" s="132"/>
      <c r="D162" s="132"/>
      <c r="E162" s="133" t="s">
        <v>41</v>
      </c>
      <c r="F162" s="134"/>
      <c r="G162" s="135"/>
      <c r="H162" s="136"/>
      <c r="I162" s="137"/>
      <c r="J162" s="138"/>
      <c r="K162" s="108"/>
      <c r="L162" s="108"/>
    </row>
    <row r="163" spans="1:12" ht="24" customHeight="1" x14ac:dyDescent="0.15">
      <c r="A163" s="131" t="str">
        <f>IF(C163&lt;&gt;"",MAX(A$7:A162)+1,"")</f>
        <v/>
      </c>
      <c r="B163" s="132"/>
      <c r="C163" s="132"/>
      <c r="D163" s="132"/>
      <c r="E163" s="133" t="s">
        <v>41</v>
      </c>
      <c r="F163" s="134"/>
      <c r="G163" s="135"/>
      <c r="H163" s="136"/>
      <c r="I163" s="137"/>
      <c r="J163" s="138"/>
      <c r="K163" s="108"/>
      <c r="L163" s="108"/>
    </row>
    <row r="164" spans="1:12" ht="24" customHeight="1" x14ac:dyDescent="0.15">
      <c r="A164" s="131" t="str">
        <f>IF(C164&lt;&gt;"",MAX(A$7:A163)+1,"")</f>
        <v/>
      </c>
      <c r="B164" s="132"/>
      <c r="C164" s="132"/>
      <c r="D164" s="132"/>
      <c r="E164" s="133" t="s">
        <v>41</v>
      </c>
      <c r="F164" s="134"/>
      <c r="G164" s="135"/>
      <c r="H164" s="136"/>
      <c r="I164" s="137"/>
      <c r="J164" s="138"/>
      <c r="K164" s="108"/>
      <c r="L164" s="108"/>
    </row>
    <row r="165" spans="1:12" ht="24" customHeight="1" x14ac:dyDescent="0.15">
      <c r="A165" s="131" t="str">
        <f>IF(C165&lt;&gt;"",MAX(A$7:A164)+1,"")</f>
        <v/>
      </c>
      <c r="B165" s="132"/>
      <c r="C165" s="132"/>
      <c r="D165" s="132"/>
      <c r="E165" s="133" t="s">
        <v>41</v>
      </c>
      <c r="F165" s="134"/>
      <c r="G165" s="135"/>
      <c r="H165" s="136"/>
      <c r="I165" s="137"/>
      <c r="J165" s="138"/>
      <c r="K165" s="108"/>
      <c r="L165" s="108"/>
    </row>
    <row r="166" spans="1:12" ht="24" customHeight="1" x14ac:dyDescent="0.15">
      <c r="A166" s="131" t="str">
        <f>IF(C166&lt;&gt;"",MAX(A$7:A165)+1,"")</f>
        <v/>
      </c>
      <c r="B166" s="132"/>
      <c r="C166" s="132"/>
      <c r="D166" s="132"/>
      <c r="E166" s="133" t="s">
        <v>41</v>
      </c>
      <c r="F166" s="134"/>
      <c r="G166" s="135"/>
      <c r="H166" s="136"/>
      <c r="I166" s="137"/>
      <c r="J166" s="138"/>
      <c r="K166" s="108"/>
      <c r="L166" s="108"/>
    </row>
    <row r="167" spans="1:12" ht="24" customHeight="1" x14ac:dyDescent="0.15">
      <c r="A167" s="131" t="str">
        <f>IF(C167&lt;&gt;"",MAX(A$7:A166)+1,"")</f>
        <v/>
      </c>
      <c r="B167" s="132"/>
      <c r="C167" s="132"/>
      <c r="D167" s="132"/>
      <c r="E167" s="133" t="s">
        <v>41</v>
      </c>
      <c r="F167" s="134"/>
      <c r="G167" s="135"/>
      <c r="H167" s="136"/>
      <c r="I167" s="137"/>
      <c r="J167" s="138"/>
      <c r="K167" s="108"/>
      <c r="L167" s="108"/>
    </row>
    <row r="168" spans="1:12" ht="24" customHeight="1" x14ac:dyDescent="0.15">
      <c r="A168" s="131" t="str">
        <f>IF(C168&lt;&gt;"",MAX(A$7:A167)+1,"")</f>
        <v/>
      </c>
      <c r="B168" s="132"/>
      <c r="C168" s="132"/>
      <c r="D168" s="132"/>
      <c r="E168" s="133" t="s">
        <v>41</v>
      </c>
      <c r="F168" s="134"/>
      <c r="G168" s="135"/>
      <c r="H168" s="136"/>
      <c r="I168" s="137"/>
      <c r="J168" s="138"/>
      <c r="K168" s="108"/>
      <c r="L168" s="108"/>
    </row>
    <row r="169" spans="1:12" ht="24" customHeight="1" x14ac:dyDescent="0.15">
      <c r="A169" s="131" t="str">
        <f>IF(C169&lt;&gt;"",MAX(A$7:A168)+1,"")</f>
        <v/>
      </c>
      <c r="B169" s="132"/>
      <c r="C169" s="132"/>
      <c r="D169" s="132"/>
      <c r="E169" s="133" t="s">
        <v>41</v>
      </c>
      <c r="F169" s="134"/>
      <c r="G169" s="135"/>
      <c r="H169" s="136"/>
      <c r="I169" s="137"/>
      <c r="J169" s="138"/>
      <c r="K169" s="108"/>
      <c r="L169" s="108"/>
    </row>
    <row r="170" spans="1:12" ht="24" customHeight="1" x14ac:dyDescent="0.15">
      <c r="A170" s="131" t="str">
        <f>IF(C170&lt;&gt;"",MAX(A$7:A169)+1,"")</f>
        <v/>
      </c>
      <c r="B170" s="132"/>
      <c r="C170" s="132"/>
      <c r="D170" s="132"/>
      <c r="E170" s="133" t="s">
        <v>41</v>
      </c>
      <c r="F170" s="134"/>
      <c r="G170" s="135"/>
      <c r="H170" s="136"/>
      <c r="I170" s="137"/>
      <c r="J170" s="138"/>
      <c r="K170" s="108"/>
      <c r="L170" s="108"/>
    </row>
    <row r="171" spans="1:12" ht="24" customHeight="1" x14ac:dyDescent="0.15">
      <c r="A171" s="131" t="str">
        <f>IF(C171&lt;&gt;"",MAX(A$7:A170)+1,"")</f>
        <v/>
      </c>
      <c r="B171" s="132"/>
      <c r="C171" s="132"/>
      <c r="D171" s="132"/>
      <c r="E171" s="133" t="s">
        <v>41</v>
      </c>
      <c r="F171" s="134"/>
      <c r="G171" s="135"/>
      <c r="H171" s="136"/>
      <c r="I171" s="137"/>
      <c r="J171" s="138"/>
      <c r="K171" s="108"/>
      <c r="L171" s="108"/>
    </row>
    <row r="172" spans="1:12" ht="24" customHeight="1" x14ac:dyDescent="0.15">
      <c r="A172" s="131" t="str">
        <f>IF(C172&lt;&gt;"",MAX(A$7:A171)+1,"")</f>
        <v/>
      </c>
      <c r="B172" s="132"/>
      <c r="C172" s="132"/>
      <c r="D172" s="132"/>
      <c r="E172" s="133" t="s">
        <v>41</v>
      </c>
      <c r="F172" s="134"/>
      <c r="G172" s="135"/>
      <c r="H172" s="136"/>
      <c r="I172" s="137"/>
      <c r="J172" s="138"/>
      <c r="K172" s="108"/>
      <c r="L172" s="108"/>
    </row>
    <row r="173" spans="1:12" ht="24" customHeight="1" x14ac:dyDescent="0.15">
      <c r="A173" s="131" t="str">
        <f>IF(C173&lt;&gt;"",MAX(A$7:A172)+1,"")</f>
        <v/>
      </c>
      <c r="B173" s="132"/>
      <c r="C173" s="132"/>
      <c r="D173" s="132"/>
      <c r="E173" s="133" t="s">
        <v>41</v>
      </c>
      <c r="F173" s="134"/>
      <c r="G173" s="135"/>
      <c r="H173" s="136"/>
      <c r="I173" s="137"/>
      <c r="J173" s="138"/>
      <c r="K173" s="108"/>
      <c r="L173" s="108"/>
    </row>
    <row r="174" spans="1:12" ht="24" customHeight="1" x14ac:dyDescent="0.15">
      <c r="A174" s="131" t="str">
        <f>IF(C174&lt;&gt;"",MAX(A$7:A173)+1,"")</f>
        <v/>
      </c>
      <c r="B174" s="132"/>
      <c r="C174" s="132"/>
      <c r="D174" s="132"/>
      <c r="E174" s="133" t="s">
        <v>41</v>
      </c>
      <c r="F174" s="134"/>
      <c r="G174" s="135"/>
      <c r="H174" s="136"/>
      <c r="I174" s="137"/>
      <c r="J174" s="138"/>
      <c r="K174" s="108"/>
      <c r="L174" s="108"/>
    </row>
    <row r="175" spans="1:12" ht="24" customHeight="1" x14ac:dyDescent="0.15">
      <c r="A175" s="131" t="str">
        <f>IF(C175&lt;&gt;"",MAX(A$7:A174)+1,"")</f>
        <v/>
      </c>
      <c r="B175" s="132"/>
      <c r="C175" s="132"/>
      <c r="D175" s="132"/>
      <c r="E175" s="133" t="s">
        <v>41</v>
      </c>
      <c r="F175" s="134"/>
      <c r="G175" s="135"/>
      <c r="H175" s="136"/>
      <c r="I175" s="137"/>
      <c r="J175" s="138"/>
      <c r="K175" s="108"/>
      <c r="L175" s="108"/>
    </row>
    <row r="176" spans="1:12" ht="24" customHeight="1" x14ac:dyDescent="0.15">
      <c r="A176" s="131" t="str">
        <f>IF(C176&lt;&gt;"",MAX(A$7:A175)+1,"")</f>
        <v/>
      </c>
      <c r="B176" s="132"/>
      <c r="C176" s="132"/>
      <c r="D176" s="132"/>
      <c r="E176" s="133" t="s">
        <v>41</v>
      </c>
      <c r="F176" s="134"/>
      <c r="G176" s="135"/>
      <c r="H176" s="136"/>
      <c r="I176" s="137"/>
      <c r="J176" s="138"/>
      <c r="K176" s="108"/>
      <c r="L176" s="108"/>
    </row>
    <row r="177" spans="1:12" ht="24" customHeight="1" x14ac:dyDescent="0.15">
      <c r="A177" s="131" t="str">
        <f>IF(C177&lt;&gt;"",MAX(A$7:A176)+1,"")</f>
        <v/>
      </c>
      <c r="B177" s="132"/>
      <c r="C177" s="132"/>
      <c r="D177" s="132"/>
      <c r="E177" s="133" t="s">
        <v>41</v>
      </c>
      <c r="F177" s="134"/>
      <c r="G177" s="135"/>
      <c r="H177" s="136"/>
      <c r="I177" s="137"/>
      <c r="J177" s="138"/>
      <c r="K177" s="108"/>
      <c r="L177" s="108"/>
    </row>
    <row r="178" spans="1:12" ht="24" customHeight="1" x14ac:dyDescent="0.15">
      <c r="A178" s="131" t="str">
        <f>IF(C178&lt;&gt;"",MAX(A$7:A177)+1,"")</f>
        <v/>
      </c>
      <c r="B178" s="132"/>
      <c r="C178" s="132"/>
      <c r="D178" s="132"/>
      <c r="E178" s="133" t="s">
        <v>41</v>
      </c>
      <c r="F178" s="134"/>
      <c r="G178" s="135"/>
      <c r="H178" s="136"/>
      <c r="I178" s="137"/>
      <c r="J178" s="138"/>
      <c r="K178" s="108"/>
      <c r="L178" s="108"/>
    </row>
    <row r="179" spans="1:12" ht="24" customHeight="1" x14ac:dyDescent="0.15">
      <c r="A179" s="131" t="str">
        <f>IF(C179&lt;&gt;"",MAX(A$7:A178)+1,"")</f>
        <v/>
      </c>
      <c r="B179" s="132"/>
      <c r="C179" s="132"/>
      <c r="D179" s="132"/>
      <c r="E179" s="133" t="s">
        <v>41</v>
      </c>
      <c r="F179" s="134"/>
      <c r="G179" s="135"/>
      <c r="H179" s="136"/>
      <c r="I179" s="137"/>
      <c r="J179" s="138"/>
      <c r="K179" s="108"/>
      <c r="L179" s="108"/>
    </row>
    <row r="180" spans="1:12" ht="24" customHeight="1" x14ac:dyDescent="0.15">
      <c r="A180" s="131" t="str">
        <f>IF(C180&lt;&gt;"",MAX(A$7:A179)+1,"")</f>
        <v/>
      </c>
      <c r="B180" s="132"/>
      <c r="C180" s="132"/>
      <c r="D180" s="132"/>
      <c r="E180" s="133" t="s">
        <v>41</v>
      </c>
      <c r="F180" s="134"/>
      <c r="G180" s="135"/>
      <c r="H180" s="136"/>
      <c r="I180" s="137"/>
      <c r="J180" s="138"/>
      <c r="K180" s="108"/>
      <c r="L180" s="108"/>
    </row>
    <row r="181" spans="1:12" ht="24" customHeight="1" x14ac:dyDescent="0.15">
      <c r="A181" s="131" t="str">
        <f>IF(C181&lt;&gt;"",MAX(A$7:A180)+1,"")</f>
        <v/>
      </c>
      <c r="B181" s="132"/>
      <c r="C181" s="132"/>
      <c r="D181" s="132"/>
      <c r="E181" s="133" t="s">
        <v>41</v>
      </c>
      <c r="F181" s="134"/>
      <c r="G181" s="135"/>
      <c r="H181" s="136"/>
      <c r="I181" s="137"/>
      <c r="J181" s="138"/>
      <c r="K181" s="108"/>
      <c r="L181" s="108"/>
    </row>
    <row r="182" spans="1:12" ht="24" customHeight="1" x14ac:dyDescent="0.15">
      <c r="A182" s="131" t="str">
        <f>IF(C182&lt;&gt;"",MAX(A$7:A181)+1,"")</f>
        <v/>
      </c>
      <c r="B182" s="132"/>
      <c r="C182" s="132"/>
      <c r="D182" s="132"/>
      <c r="E182" s="133" t="s">
        <v>41</v>
      </c>
      <c r="F182" s="134"/>
      <c r="G182" s="135"/>
      <c r="H182" s="136"/>
      <c r="I182" s="137"/>
      <c r="J182" s="138"/>
      <c r="K182" s="108"/>
      <c r="L182" s="108"/>
    </row>
    <row r="183" spans="1:12" ht="24" customHeight="1" x14ac:dyDescent="0.15">
      <c r="A183" s="131" t="str">
        <f>IF(C183&lt;&gt;"",MAX(A$7:A182)+1,"")</f>
        <v/>
      </c>
      <c r="B183" s="132"/>
      <c r="C183" s="132"/>
      <c r="D183" s="132"/>
      <c r="E183" s="133" t="s">
        <v>41</v>
      </c>
      <c r="F183" s="134"/>
      <c r="G183" s="135"/>
      <c r="H183" s="136"/>
      <c r="I183" s="137"/>
      <c r="J183" s="138"/>
      <c r="K183" s="108"/>
      <c r="L183" s="108"/>
    </row>
    <row r="184" spans="1:12" ht="24" customHeight="1" x14ac:dyDescent="0.15">
      <c r="A184" s="131" t="str">
        <f>IF(C184&lt;&gt;"",MAX(A$7:A183)+1,"")</f>
        <v/>
      </c>
      <c r="B184" s="132"/>
      <c r="C184" s="132"/>
      <c r="D184" s="132"/>
      <c r="E184" s="133" t="s">
        <v>41</v>
      </c>
      <c r="F184" s="134"/>
      <c r="G184" s="135"/>
      <c r="H184" s="136"/>
      <c r="I184" s="137"/>
      <c r="J184" s="138"/>
      <c r="K184" s="108"/>
      <c r="L184" s="108"/>
    </row>
    <row r="185" spans="1:12" ht="24" customHeight="1" x14ac:dyDescent="0.15">
      <c r="A185" s="131" t="str">
        <f>IF(C185&lt;&gt;"",MAX(A$7:A184)+1,"")</f>
        <v/>
      </c>
      <c r="B185" s="132"/>
      <c r="C185" s="132"/>
      <c r="D185" s="132"/>
      <c r="E185" s="133" t="s">
        <v>41</v>
      </c>
      <c r="F185" s="134"/>
      <c r="G185" s="135"/>
      <c r="H185" s="136"/>
      <c r="I185" s="137"/>
      <c r="J185" s="138"/>
      <c r="K185" s="108"/>
      <c r="L185" s="108"/>
    </row>
    <row r="186" spans="1:12" ht="24" customHeight="1" x14ac:dyDescent="0.15">
      <c r="A186" s="131" t="str">
        <f>IF(C186&lt;&gt;"",MAX(A$7:A185)+1,"")</f>
        <v/>
      </c>
      <c r="B186" s="132"/>
      <c r="C186" s="132"/>
      <c r="D186" s="132"/>
      <c r="E186" s="133" t="s">
        <v>41</v>
      </c>
      <c r="F186" s="134"/>
      <c r="G186" s="135"/>
      <c r="H186" s="136"/>
      <c r="I186" s="137"/>
      <c r="J186" s="138"/>
      <c r="K186" s="108"/>
      <c r="L186" s="108"/>
    </row>
    <row r="187" spans="1:12" ht="24" customHeight="1" x14ac:dyDescent="0.15">
      <c r="A187" s="131" t="str">
        <f>IF(C187&lt;&gt;"",MAX(A$7:A186)+1,"")</f>
        <v/>
      </c>
      <c r="B187" s="132"/>
      <c r="C187" s="132"/>
      <c r="D187" s="132"/>
      <c r="E187" s="133" t="s">
        <v>41</v>
      </c>
      <c r="F187" s="134"/>
      <c r="G187" s="135"/>
      <c r="H187" s="136"/>
      <c r="I187" s="137"/>
      <c r="J187" s="138"/>
      <c r="K187" s="108"/>
      <c r="L187" s="108"/>
    </row>
    <row r="188" spans="1:12" ht="24" customHeight="1" x14ac:dyDescent="0.15">
      <c r="A188" s="131" t="str">
        <f>IF(C188&lt;&gt;"",MAX(A$7:A187)+1,"")</f>
        <v/>
      </c>
      <c r="B188" s="132"/>
      <c r="C188" s="132"/>
      <c r="D188" s="132"/>
      <c r="E188" s="133" t="s">
        <v>41</v>
      </c>
      <c r="F188" s="134"/>
      <c r="G188" s="135"/>
      <c r="H188" s="136"/>
      <c r="I188" s="137"/>
      <c r="J188" s="138"/>
      <c r="K188" s="108"/>
      <c r="L188" s="108"/>
    </row>
    <row r="189" spans="1:12" ht="24" customHeight="1" x14ac:dyDescent="0.15">
      <c r="A189" s="131" t="str">
        <f>IF(C189&lt;&gt;"",MAX(A$7:A188)+1,"")</f>
        <v/>
      </c>
      <c r="B189" s="132"/>
      <c r="C189" s="132"/>
      <c r="D189" s="132"/>
      <c r="E189" s="133" t="s">
        <v>41</v>
      </c>
      <c r="F189" s="134"/>
      <c r="G189" s="135"/>
      <c r="H189" s="136"/>
      <c r="I189" s="137"/>
      <c r="J189" s="138"/>
      <c r="K189" s="108"/>
      <c r="L189" s="108"/>
    </row>
    <row r="190" spans="1:12" ht="24" customHeight="1" x14ac:dyDescent="0.15">
      <c r="A190" s="131" t="str">
        <f>IF(C190&lt;&gt;"",MAX(A$7:A189)+1,"")</f>
        <v/>
      </c>
      <c r="B190" s="132"/>
      <c r="C190" s="132"/>
      <c r="D190" s="132"/>
      <c r="E190" s="133" t="s">
        <v>41</v>
      </c>
      <c r="F190" s="134"/>
      <c r="G190" s="135"/>
      <c r="H190" s="136"/>
      <c r="I190" s="137"/>
      <c r="J190" s="138"/>
      <c r="K190" s="108"/>
      <c r="L190" s="108"/>
    </row>
    <row r="191" spans="1:12" ht="24" customHeight="1" x14ac:dyDescent="0.15">
      <c r="A191" s="131" t="str">
        <f>IF(C191&lt;&gt;"",MAX(A$7:A190)+1,"")</f>
        <v/>
      </c>
      <c r="B191" s="132"/>
      <c r="C191" s="132"/>
      <c r="D191" s="132"/>
      <c r="E191" s="133" t="s">
        <v>41</v>
      </c>
      <c r="F191" s="134"/>
      <c r="G191" s="135"/>
      <c r="H191" s="136"/>
      <c r="I191" s="137"/>
      <c r="J191" s="138"/>
      <c r="K191" s="108"/>
      <c r="L191" s="108"/>
    </row>
    <row r="192" spans="1:12" ht="24" customHeight="1" x14ac:dyDescent="0.15">
      <c r="A192" s="131" t="str">
        <f>IF(C192&lt;&gt;"",MAX(A$7:A191)+1,"")</f>
        <v/>
      </c>
      <c r="B192" s="132"/>
      <c r="C192" s="132"/>
      <c r="D192" s="132"/>
      <c r="E192" s="133" t="s">
        <v>41</v>
      </c>
      <c r="F192" s="134"/>
      <c r="G192" s="135"/>
      <c r="H192" s="136"/>
      <c r="I192" s="137"/>
      <c r="J192" s="138"/>
      <c r="K192" s="108"/>
      <c r="L192" s="108"/>
    </row>
    <row r="193" spans="1:12" ht="24" customHeight="1" x14ac:dyDescent="0.15">
      <c r="A193" s="131" t="str">
        <f>IF(C193&lt;&gt;"",MAX(A$7:A192)+1,"")</f>
        <v/>
      </c>
      <c r="B193" s="132"/>
      <c r="C193" s="132"/>
      <c r="D193" s="132"/>
      <c r="E193" s="133" t="s">
        <v>41</v>
      </c>
      <c r="F193" s="134"/>
      <c r="G193" s="135"/>
      <c r="H193" s="136"/>
      <c r="I193" s="137"/>
      <c r="J193" s="138"/>
      <c r="K193" s="108"/>
      <c r="L193" s="108"/>
    </row>
    <row r="194" spans="1:12" ht="24" customHeight="1" x14ac:dyDescent="0.15">
      <c r="A194" s="131" t="str">
        <f>IF(C194&lt;&gt;"",MAX(A$7:A193)+1,"")</f>
        <v/>
      </c>
      <c r="B194" s="132"/>
      <c r="C194" s="132"/>
      <c r="D194" s="132"/>
      <c r="E194" s="133" t="s">
        <v>41</v>
      </c>
      <c r="F194" s="134"/>
      <c r="G194" s="135"/>
      <c r="H194" s="136"/>
      <c r="I194" s="137"/>
      <c r="J194" s="138"/>
      <c r="K194" s="108"/>
      <c r="L194" s="108"/>
    </row>
    <row r="195" spans="1:12" ht="24" customHeight="1" x14ac:dyDescent="0.15">
      <c r="A195" s="131" t="str">
        <f>IF(C195&lt;&gt;"",MAX(A$7:A194)+1,"")</f>
        <v/>
      </c>
      <c r="B195" s="132"/>
      <c r="C195" s="132"/>
      <c r="D195" s="132"/>
      <c r="E195" s="133" t="s">
        <v>41</v>
      </c>
      <c r="F195" s="134"/>
      <c r="G195" s="135"/>
      <c r="H195" s="136"/>
      <c r="I195" s="137"/>
      <c r="J195" s="138"/>
      <c r="K195" s="108"/>
      <c r="L195" s="108"/>
    </row>
    <row r="196" spans="1:12" ht="24" customHeight="1" x14ac:dyDescent="0.15">
      <c r="A196" s="131" t="str">
        <f>IF(C196&lt;&gt;"",MAX(A$7:A195)+1,"")</f>
        <v/>
      </c>
      <c r="B196" s="132"/>
      <c r="C196" s="132"/>
      <c r="D196" s="132"/>
      <c r="E196" s="133" t="s">
        <v>41</v>
      </c>
      <c r="F196" s="134"/>
      <c r="G196" s="135"/>
      <c r="H196" s="136"/>
      <c r="I196" s="137"/>
      <c r="J196" s="138"/>
      <c r="K196" s="108"/>
      <c r="L196" s="108"/>
    </row>
    <row r="197" spans="1:12" ht="24" customHeight="1" x14ac:dyDescent="0.15">
      <c r="A197" s="131" t="str">
        <f>IF(C197&lt;&gt;"",MAX(A$7:A196)+1,"")</f>
        <v/>
      </c>
      <c r="B197" s="132"/>
      <c r="C197" s="132"/>
      <c r="D197" s="132"/>
      <c r="E197" s="133" t="s">
        <v>41</v>
      </c>
      <c r="F197" s="134"/>
      <c r="G197" s="135"/>
      <c r="H197" s="136"/>
      <c r="I197" s="137"/>
      <c r="J197" s="138"/>
      <c r="K197" s="108"/>
      <c r="L197" s="108"/>
    </row>
    <row r="198" spans="1:12" ht="24" customHeight="1" x14ac:dyDescent="0.15">
      <c r="A198" s="131" t="str">
        <f>IF(C198&lt;&gt;"",MAX(A$7:A197)+1,"")</f>
        <v/>
      </c>
      <c r="B198" s="132"/>
      <c r="C198" s="132"/>
      <c r="D198" s="132"/>
      <c r="E198" s="133" t="s">
        <v>41</v>
      </c>
      <c r="F198" s="134"/>
      <c r="G198" s="135"/>
      <c r="H198" s="136"/>
      <c r="I198" s="137"/>
      <c r="J198" s="138"/>
      <c r="K198" s="108"/>
      <c r="L198" s="108"/>
    </row>
    <row r="199" spans="1:12" ht="24" customHeight="1" x14ac:dyDescent="0.15">
      <c r="A199" s="131" t="str">
        <f>IF(C199&lt;&gt;"",MAX(A$7:A198)+1,"")</f>
        <v/>
      </c>
      <c r="B199" s="132"/>
      <c r="C199" s="132"/>
      <c r="D199" s="132"/>
      <c r="E199" s="133" t="s">
        <v>41</v>
      </c>
      <c r="F199" s="134"/>
      <c r="G199" s="135"/>
      <c r="H199" s="136"/>
      <c r="I199" s="137"/>
      <c r="J199" s="138"/>
      <c r="K199" s="108"/>
      <c r="L199" s="108"/>
    </row>
    <row r="200" spans="1:12" ht="24" customHeight="1" x14ac:dyDescent="0.15">
      <c r="A200" s="131" t="str">
        <f>IF(C200&lt;&gt;"",MAX(A$7:A199)+1,"")</f>
        <v/>
      </c>
      <c r="B200" s="132"/>
      <c r="C200" s="132"/>
      <c r="D200" s="132"/>
      <c r="E200" s="133" t="s">
        <v>41</v>
      </c>
      <c r="F200" s="134"/>
      <c r="G200" s="135"/>
      <c r="H200" s="136"/>
      <c r="I200" s="137"/>
      <c r="J200" s="138"/>
      <c r="K200" s="108"/>
      <c r="L200" s="108"/>
    </row>
    <row r="201" spans="1:12" ht="24" customHeight="1" x14ac:dyDescent="0.15">
      <c r="A201" s="131" t="str">
        <f>IF(C201&lt;&gt;"",MAX(A$7:A200)+1,"")</f>
        <v/>
      </c>
      <c r="B201" s="132"/>
      <c r="C201" s="132"/>
      <c r="D201" s="132"/>
      <c r="E201" s="133" t="s">
        <v>41</v>
      </c>
      <c r="F201" s="134"/>
      <c r="G201" s="135"/>
      <c r="H201" s="136"/>
      <c r="I201" s="137"/>
      <c r="J201" s="138"/>
      <c r="K201" s="108"/>
      <c r="L201" s="108"/>
    </row>
    <row r="202" spans="1:12" ht="24" customHeight="1" x14ac:dyDescent="0.15">
      <c r="A202" s="131" t="str">
        <f>IF(C202&lt;&gt;"",MAX(A$7:A201)+1,"")</f>
        <v/>
      </c>
      <c r="B202" s="132"/>
      <c r="C202" s="132"/>
      <c r="D202" s="132"/>
      <c r="E202" s="133" t="s">
        <v>41</v>
      </c>
      <c r="F202" s="134"/>
      <c r="G202" s="135"/>
      <c r="H202" s="136"/>
      <c r="I202" s="137"/>
      <c r="J202" s="138"/>
      <c r="K202" s="108"/>
      <c r="L202" s="108"/>
    </row>
    <row r="203" spans="1:12" ht="24" customHeight="1" x14ac:dyDescent="0.15">
      <c r="A203" s="131" t="str">
        <f>IF(C203&lt;&gt;"",MAX(A$7:A202)+1,"")</f>
        <v/>
      </c>
      <c r="B203" s="132"/>
      <c r="C203" s="132"/>
      <c r="D203" s="132"/>
      <c r="E203" s="133" t="s">
        <v>41</v>
      </c>
      <c r="F203" s="134"/>
      <c r="G203" s="135"/>
      <c r="H203" s="136"/>
      <c r="I203" s="137"/>
      <c r="J203" s="138"/>
      <c r="K203" s="108"/>
      <c r="L203" s="108"/>
    </row>
    <row r="204" spans="1:12" ht="24" customHeight="1" x14ac:dyDescent="0.15">
      <c r="A204" s="131" t="str">
        <f>IF(C204&lt;&gt;"",MAX(A$7:A203)+1,"")</f>
        <v/>
      </c>
      <c r="B204" s="132"/>
      <c r="C204" s="132"/>
      <c r="D204" s="132"/>
      <c r="E204" s="133" t="s">
        <v>41</v>
      </c>
      <c r="F204" s="134"/>
      <c r="G204" s="135"/>
      <c r="H204" s="136"/>
      <c r="I204" s="137"/>
      <c r="J204" s="138"/>
      <c r="K204" s="108"/>
      <c r="L204" s="108"/>
    </row>
    <row r="205" spans="1:12" ht="24" customHeight="1" x14ac:dyDescent="0.15">
      <c r="A205" s="131" t="str">
        <f>IF(C205&lt;&gt;"",MAX(A$7:A204)+1,"")</f>
        <v/>
      </c>
      <c r="B205" s="132"/>
      <c r="C205" s="132"/>
      <c r="D205" s="132"/>
      <c r="E205" s="133" t="s">
        <v>41</v>
      </c>
      <c r="F205" s="134"/>
      <c r="G205" s="135"/>
      <c r="H205" s="136"/>
      <c r="I205" s="137"/>
      <c r="J205" s="138"/>
      <c r="K205" s="108"/>
      <c r="L205" s="108"/>
    </row>
    <row r="206" spans="1:12" ht="24" customHeight="1" x14ac:dyDescent="0.15">
      <c r="A206" s="131" t="str">
        <f>IF(C206&lt;&gt;"",MAX(A$7:A205)+1,"")</f>
        <v/>
      </c>
      <c r="B206" s="132"/>
      <c r="C206" s="132"/>
      <c r="D206" s="132"/>
      <c r="E206" s="133" t="s">
        <v>41</v>
      </c>
      <c r="F206" s="134"/>
      <c r="G206" s="135"/>
      <c r="H206" s="136"/>
      <c r="I206" s="137"/>
      <c r="J206" s="138"/>
      <c r="K206" s="108"/>
      <c r="L206" s="108"/>
    </row>
  </sheetData>
  <sheetProtection algorithmName="SHA-512" hashValue="hiK26kNsrYVLeCY2h/I+SAWhv9P+DW7+NtjlRJPXpN0tTK/w3GQvQQbx1AY/89YnhGk1/2UAzHym/ypYA4UL0A==" saltValue="trF7HYdqGjqLzdkAmhQ7hA==" spinCount="100000" sheet="1" objects="1" scenarios="1" selectLockedCells="1"/>
  <mergeCells count="9">
    <mergeCell ref="E5:E6"/>
    <mergeCell ref="I5:I6"/>
    <mergeCell ref="J5:J6"/>
    <mergeCell ref="A2:C2"/>
    <mergeCell ref="A3:C3"/>
    <mergeCell ref="A5:A6"/>
    <mergeCell ref="B5:B6"/>
    <mergeCell ref="C5:C6"/>
    <mergeCell ref="D5:D6"/>
  </mergeCells>
  <phoneticPr fontId="16"/>
  <conditionalFormatting sqref="E3">
    <cfRule type="expression" dxfId="4" priority="1">
      <formula>F3&lt;&gt;""</formula>
    </cfRule>
  </conditionalFormatting>
  <conditionalFormatting sqref="F3:H3">
    <cfRule type="expression" dxfId="3" priority="2">
      <formula>$F$3&lt;&gt;""</formula>
    </cfRule>
  </conditionalFormatting>
  <conditionalFormatting sqref="H7:H206">
    <cfRule type="expression" dxfId="2" priority="4">
      <formula>F7=3</formula>
    </cfRule>
  </conditionalFormatting>
  <conditionalFormatting sqref="I7:I206">
    <cfRule type="expression" dxfId="1" priority="5">
      <formula>OR(I7="G列に金額を入力してください",I7="H列に労働時間を入力してください")</formula>
    </cfRule>
  </conditionalFormatting>
  <conditionalFormatting sqref="J7:J206">
    <cfRule type="expression" dxfId="0" priority="6">
      <formula>J7="×(法定外・特例等対象外です)"</formula>
    </cfRule>
  </conditionalFormatting>
  <dataValidations count="2">
    <dataValidation type="whole" operator="greaterThanOrEqual" allowBlank="1" showInputMessage="1" showErrorMessage="1" sqref="G7:H1048576" xr:uid="{31769781-0B4A-474C-8483-5EB7CAF40CCB}">
      <formula1>0</formula1>
    </dataValidation>
    <dataValidation type="list" allowBlank="1" showInputMessage="1" showErrorMessage="1" sqref="F7:F206" xr:uid="{F1184C39-1FE4-422B-8C8E-C8648FEEEBFD}">
      <formula1>"1,2,3"</formula1>
    </dataValidation>
  </dataValidations>
  <printOptions horizontalCentered="1"/>
  <pageMargins left="0.59055118110236227" right="0.59055118110236227" top="0.59055118110236227" bottom="0.59055118110236227" header="0.31496062992125984" footer="0.31496062992125984"/>
  <pageSetup paperSize="8" scale="94"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50"/>
  <sheetViews>
    <sheetView showGridLines="0" zoomScale="90" zoomScaleNormal="90" workbookViewId="0">
      <pane ySplit="2" topLeftCell="A3" activePane="bottomLeft" state="frozen"/>
      <selection pane="bottomLeft" activeCell="D1" sqref="D1"/>
    </sheetView>
  </sheetViews>
  <sheetFormatPr defaultColWidth="9" defaultRowHeight="14.25" x14ac:dyDescent="0.15"/>
  <cols>
    <col min="1" max="1" width="9" style="140"/>
    <col min="2" max="2" width="11.875" style="146" customWidth="1"/>
    <col min="3" max="3" width="9.25" style="146" hidden="1" customWidth="1"/>
    <col min="4" max="4" width="9" style="140"/>
    <col min="5" max="5" width="11.25" style="140" bestFit="1" customWidth="1"/>
    <col min="6" max="16384" width="9" style="140"/>
  </cols>
  <sheetData>
    <row r="1" spans="1:5" ht="41.25" customHeight="1" x14ac:dyDescent="0.15">
      <c r="A1" s="246" t="s">
        <v>26</v>
      </c>
      <c r="B1" s="244" t="s">
        <v>43</v>
      </c>
      <c r="C1" s="245"/>
      <c r="D1" s="139"/>
    </row>
    <row r="2" spans="1:5" ht="27" customHeight="1" x14ac:dyDescent="0.15">
      <c r="A2" s="247"/>
      <c r="B2" s="141">
        <v>45200</v>
      </c>
      <c r="C2" s="142">
        <v>44470</v>
      </c>
    </row>
    <row r="3" spans="1:5" x14ac:dyDescent="0.15">
      <c r="A3" s="143" t="s">
        <v>44</v>
      </c>
      <c r="B3" s="144">
        <v>960</v>
      </c>
      <c r="C3" s="144"/>
      <c r="E3" s="145"/>
    </row>
    <row r="4" spans="1:5" x14ac:dyDescent="0.15">
      <c r="A4" s="143" t="s">
        <v>45</v>
      </c>
      <c r="B4" s="144">
        <v>898</v>
      </c>
      <c r="C4" s="144"/>
      <c r="E4" s="145"/>
    </row>
    <row r="5" spans="1:5" x14ac:dyDescent="0.15">
      <c r="A5" s="143" t="s">
        <v>46</v>
      </c>
      <c r="B5" s="144">
        <v>893</v>
      </c>
      <c r="C5" s="144"/>
      <c r="E5" s="145"/>
    </row>
    <row r="6" spans="1:5" x14ac:dyDescent="0.15">
      <c r="A6" s="143" t="s">
        <v>47</v>
      </c>
      <c r="B6" s="144">
        <v>923</v>
      </c>
      <c r="C6" s="144"/>
      <c r="E6" s="145"/>
    </row>
    <row r="7" spans="1:5" x14ac:dyDescent="0.15">
      <c r="A7" s="143" t="s">
        <v>48</v>
      </c>
      <c r="B7" s="144">
        <v>897</v>
      </c>
      <c r="C7" s="144"/>
      <c r="E7" s="145"/>
    </row>
    <row r="8" spans="1:5" x14ac:dyDescent="0.15">
      <c r="A8" s="143" t="s">
        <v>49</v>
      </c>
      <c r="B8" s="144">
        <v>900</v>
      </c>
      <c r="C8" s="144"/>
      <c r="E8" s="145"/>
    </row>
    <row r="9" spans="1:5" x14ac:dyDescent="0.15">
      <c r="A9" s="143" t="s">
        <v>50</v>
      </c>
      <c r="B9" s="144">
        <v>900</v>
      </c>
      <c r="C9" s="144"/>
      <c r="E9" s="145"/>
    </row>
    <row r="10" spans="1:5" x14ac:dyDescent="0.15">
      <c r="A10" s="143" t="s">
        <v>51</v>
      </c>
      <c r="B10" s="144">
        <v>953</v>
      </c>
      <c r="C10" s="144"/>
      <c r="E10" s="145"/>
    </row>
    <row r="11" spans="1:5" x14ac:dyDescent="0.15">
      <c r="A11" s="143" t="s">
        <v>52</v>
      </c>
      <c r="B11" s="144">
        <v>954</v>
      </c>
      <c r="C11" s="144"/>
      <c r="E11" s="145"/>
    </row>
    <row r="12" spans="1:5" x14ac:dyDescent="0.15">
      <c r="A12" s="143" t="s">
        <v>53</v>
      </c>
      <c r="B12" s="144">
        <v>935</v>
      </c>
      <c r="C12" s="144"/>
      <c r="E12" s="145"/>
    </row>
    <row r="13" spans="1:5" x14ac:dyDescent="0.15">
      <c r="A13" s="143" t="s">
        <v>54</v>
      </c>
      <c r="B13" s="144">
        <v>1028</v>
      </c>
      <c r="C13" s="144"/>
    </row>
    <row r="14" spans="1:5" x14ac:dyDescent="0.15">
      <c r="A14" s="143" t="s">
        <v>55</v>
      </c>
      <c r="B14" s="144">
        <v>1026</v>
      </c>
      <c r="C14" s="144"/>
    </row>
    <row r="15" spans="1:5" x14ac:dyDescent="0.15">
      <c r="A15" s="143" t="s">
        <v>56</v>
      </c>
      <c r="B15" s="144">
        <v>1113</v>
      </c>
      <c r="C15" s="144"/>
    </row>
    <row r="16" spans="1:5" x14ac:dyDescent="0.15">
      <c r="A16" s="143" t="s">
        <v>57</v>
      </c>
      <c r="B16" s="144">
        <v>1112</v>
      </c>
      <c r="C16" s="144"/>
    </row>
    <row r="17" spans="1:3" x14ac:dyDescent="0.15">
      <c r="A17" s="143" t="s">
        <v>58</v>
      </c>
      <c r="B17" s="144">
        <v>931</v>
      </c>
      <c r="C17" s="144"/>
    </row>
    <row r="18" spans="1:3" x14ac:dyDescent="0.15">
      <c r="A18" s="143" t="s">
        <v>59</v>
      </c>
      <c r="B18" s="144">
        <v>948</v>
      </c>
      <c r="C18" s="144"/>
    </row>
    <row r="19" spans="1:3" x14ac:dyDescent="0.15">
      <c r="A19" s="143" t="s">
        <v>60</v>
      </c>
      <c r="B19" s="144">
        <v>933</v>
      </c>
      <c r="C19" s="144"/>
    </row>
    <row r="20" spans="1:3" x14ac:dyDescent="0.15">
      <c r="A20" s="143" t="s">
        <v>61</v>
      </c>
      <c r="B20" s="144">
        <v>931</v>
      </c>
      <c r="C20" s="144"/>
    </row>
    <row r="21" spans="1:3" x14ac:dyDescent="0.15">
      <c r="A21" s="143" t="s">
        <v>62</v>
      </c>
      <c r="B21" s="144">
        <v>938</v>
      </c>
      <c r="C21" s="144"/>
    </row>
    <row r="22" spans="1:3" x14ac:dyDescent="0.15">
      <c r="A22" s="143" t="s">
        <v>63</v>
      </c>
      <c r="B22" s="144">
        <v>948</v>
      </c>
      <c r="C22" s="144"/>
    </row>
    <row r="23" spans="1:3" x14ac:dyDescent="0.15">
      <c r="A23" s="143" t="s">
        <v>64</v>
      </c>
      <c r="B23" s="144">
        <v>950</v>
      </c>
      <c r="C23" s="144"/>
    </row>
    <row r="24" spans="1:3" x14ac:dyDescent="0.15">
      <c r="A24" s="143" t="s">
        <v>65</v>
      </c>
      <c r="B24" s="144">
        <v>984</v>
      </c>
      <c r="C24" s="144"/>
    </row>
    <row r="25" spans="1:3" x14ac:dyDescent="0.15">
      <c r="A25" s="143" t="s">
        <v>66</v>
      </c>
      <c r="B25" s="144">
        <v>1027</v>
      </c>
      <c r="C25" s="144"/>
    </row>
    <row r="26" spans="1:3" x14ac:dyDescent="0.15">
      <c r="A26" s="143" t="s">
        <v>67</v>
      </c>
      <c r="B26" s="144">
        <v>973</v>
      </c>
      <c r="C26" s="144"/>
    </row>
    <row r="27" spans="1:3" x14ac:dyDescent="0.15">
      <c r="A27" s="143" t="s">
        <v>68</v>
      </c>
      <c r="B27" s="144">
        <v>967</v>
      </c>
      <c r="C27" s="144"/>
    </row>
    <row r="28" spans="1:3" x14ac:dyDescent="0.15">
      <c r="A28" s="143" t="s">
        <v>69</v>
      </c>
      <c r="B28" s="144">
        <v>1008</v>
      </c>
      <c r="C28" s="144"/>
    </row>
    <row r="29" spans="1:3" x14ac:dyDescent="0.15">
      <c r="A29" s="143" t="s">
        <v>70</v>
      </c>
      <c r="B29" s="144">
        <v>1064</v>
      </c>
      <c r="C29" s="144"/>
    </row>
    <row r="30" spans="1:3" x14ac:dyDescent="0.15">
      <c r="A30" s="143" t="s">
        <v>71</v>
      </c>
      <c r="B30" s="144">
        <v>1001</v>
      </c>
      <c r="C30" s="144"/>
    </row>
    <row r="31" spans="1:3" x14ac:dyDescent="0.15">
      <c r="A31" s="143" t="s">
        <v>72</v>
      </c>
      <c r="B31" s="144">
        <v>936</v>
      </c>
      <c r="C31" s="144"/>
    </row>
    <row r="32" spans="1:3" x14ac:dyDescent="0.15">
      <c r="A32" s="143" t="s">
        <v>73</v>
      </c>
      <c r="B32" s="144">
        <v>929</v>
      </c>
      <c r="C32" s="144"/>
    </row>
    <row r="33" spans="1:3" x14ac:dyDescent="0.15">
      <c r="A33" s="143" t="s">
        <v>74</v>
      </c>
      <c r="B33" s="144">
        <v>900</v>
      </c>
      <c r="C33" s="144"/>
    </row>
    <row r="34" spans="1:3" x14ac:dyDescent="0.15">
      <c r="A34" s="143" t="s">
        <v>75</v>
      </c>
      <c r="B34" s="144">
        <v>904</v>
      </c>
      <c r="C34" s="144"/>
    </row>
    <row r="35" spans="1:3" x14ac:dyDescent="0.15">
      <c r="A35" s="143" t="s">
        <v>76</v>
      </c>
      <c r="B35" s="144">
        <v>932</v>
      </c>
      <c r="C35" s="144"/>
    </row>
    <row r="36" spans="1:3" x14ac:dyDescent="0.15">
      <c r="A36" s="143" t="s">
        <v>77</v>
      </c>
      <c r="B36" s="144">
        <v>970</v>
      </c>
      <c r="C36" s="144"/>
    </row>
    <row r="37" spans="1:3" x14ac:dyDescent="0.15">
      <c r="A37" s="143" t="s">
        <v>78</v>
      </c>
      <c r="B37" s="144">
        <v>928</v>
      </c>
      <c r="C37" s="144"/>
    </row>
    <row r="38" spans="1:3" x14ac:dyDescent="0.15">
      <c r="A38" s="143" t="s">
        <v>79</v>
      </c>
      <c r="B38" s="144">
        <v>896</v>
      </c>
      <c r="C38" s="144"/>
    </row>
    <row r="39" spans="1:3" x14ac:dyDescent="0.15">
      <c r="A39" s="143" t="s">
        <v>80</v>
      </c>
      <c r="B39" s="144">
        <v>918</v>
      </c>
      <c r="C39" s="144"/>
    </row>
    <row r="40" spans="1:3" x14ac:dyDescent="0.15">
      <c r="A40" s="143" t="s">
        <v>81</v>
      </c>
      <c r="B40" s="144">
        <v>897</v>
      </c>
      <c r="C40" s="144"/>
    </row>
    <row r="41" spans="1:3" x14ac:dyDescent="0.15">
      <c r="A41" s="143" t="s">
        <v>82</v>
      </c>
      <c r="B41" s="144">
        <v>897</v>
      </c>
      <c r="C41" s="144"/>
    </row>
    <row r="42" spans="1:3" x14ac:dyDescent="0.15">
      <c r="A42" s="143" t="s">
        <v>83</v>
      </c>
      <c r="B42" s="144">
        <v>941</v>
      </c>
      <c r="C42" s="144"/>
    </row>
    <row r="43" spans="1:3" x14ac:dyDescent="0.15">
      <c r="A43" s="143" t="s">
        <v>84</v>
      </c>
      <c r="B43" s="144">
        <v>900</v>
      </c>
      <c r="C43" s="144"/>
    </row>
    <row r="44" spans="1:3" x14ac:dyDescent="0.15">
      <c r="A44" s="143" t="s">
        <v>85</v>
      </c>
      <c r="B44" s="144">
        <v>898</v>
      </c>
      <c r="C44" s="144"/>
    </row>
    <row r="45" spans="1:3" x14ac:dyDescent="0.15">
      <c r="A45" s="143" t="s">
        <v>86</v>
      </c>
      <c r="B45" s="144">
        <v>898</v>
      </c>
      <c r="C45" s="144"/>
    </row>
    <row r="46" spans="1:3" x14ac:dyDescent="0.15">
      <c r="A46" s="143" t="s">
        <v>87</v>
      </c>
      <c r="B46" s="144">
        <v>899</v>
      </c>
      <c r="C46" s="144"/>
    </row>
    <row r="47" spans="1:3" x14ac:dyDescent="0.15">
      <c r="A47" s="143" t="s">
        <v>88</v>
      </c>
      <c r="B47" s="144">
        <v>897</v>
      </c>
      <c r="C47" s="144"/>
    </row>
    <row r="48" spans="1:3" x14ac:dyDescent="0.15">
      <c r="A48" s="143" t="s">
        <v>89</v>
      </c>
      <c r="B48" s="144">
        <v>897</v>
      </c>
      <c r="C48" s="144"/>
    </row>
    <row r="49" spans="1:3" x14ac:dyDescent="0.15">
      <c r="A49" s="143" t="s">
        <v>90</v>
      </c>
      <c r="B49" s="144">
        <v>896</v>
      </c>
      <c r="C49" s="144"/>
    </row>
    <row r="50" spans="1:3" ht="27" x14ac:dyDescent="0.15">
      <c r="A50" s="143" t="s">
        <v>91</v>
      </c>
      <c r="B50" s="144">
        <v>1004</v>
      </c>
      <c r="C50" s="144"/>
    </row>
  </sheetData>
  <sheetProtection algorithmName="SHA-512" hashValue="opWOtSOHc3n+EG/zNCfjWpCEjfm6FxyWbBUh0JOvN95JrImE2nQYtO5O2FWRPsS04hURv9ZuHzAwNgGMu5YvrA==" saltValue="WRvM0zB10nkxn5mB689n5w==" spinCount="100000" sheet="1" objects="1" scenarios="1" selectLockedCells="1"/>
  <mergeCells count="2">
    <mergeCell ref="B1:C1"/>
    <mergeCell ref="A1:A2"/>
  </mergeCells>
  <phoneticPr fontId="16"/>
  <pageMargins left="0.69930555555555596" right="0.69930555555555596"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確認書</vt:lpstr>
      <vt:lpstr>明細①</vt:lpstr>
      <vt:lpstr>明細②</vt:lpstr>
      <vt:lpstr>明細③</vt:lpstr>
      <vt:lpstr>Sheet1</vt:lpstr>
      <vt:lpstr>確認書 (記入見本)</vt:lpstr>
      <vt:lpstr>明細(記入見本)</vt:lpstr>
      <vt:lpstr>（最低賃金）</vt:lpstr>
      <vt:lpstr>確認書!Print_Area</vt:lpstr>
      <vt:lpstr>'確認書 (記入見本)'!Print_Area</vt:lpstr>
      <vt:lpstr>'明細(記入見本)'!Print_Titles</vt:lpstr>
      <vt:lpstr>明細①!Print_Titles</vt:lpstr>
      <vt:lpstr>明細②!Print_Titles</vt:lpstr>
      <vt:lpstr>明細③!Print_Titles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2024-05-08T04:47:27Z</dcterms:created>
  <dcterms:modified xsi:type="dcterms:W3CDTF">2025-01-14T05:39:59Z</dcterms:modified>
  <cp:category/>
  <cp:contentStatus/>
</cp:coreProperties>
</file>